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730" windowHeight="11760" activeTab="1"/>
  </bookViews>
  <sheets>
    <sheet name="1 Mei - 14 Mei" sheetId="1" r:id="rId1"/>
    <sheet name="14 Mei - 31 Mei" sheetId="13" r:id="rId2"/>
    <sheet name="Rumus" sheetId="9" state="hidden" r:id="rId3"/>
    <sheet name="Sheet1" sheetId="5" state="hidden" r:id="rId4"/>
    <sheet name="Sheet2" sheetId="6" state="hidden" r:id="rId5"/>
    <sheet name="Sheet3" sheetId="7" state="hidden" r:id="rId6"/>
    <sheet name="Sheet4" sheetId="8" state="hidden" r:id="rId7"/>
  </sheets>
  <calcPr calcId="124519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3"/>
  <c r="G8" i="1"/>
  <c r="AB391" i="9"/>
  <c r="U401"/>
  <c r="X401"/>
  <c r="W401"/>
  <c r="AA401"/>
  <c r="AA412"/>
  <c r="AC402"/>
  <c r="U409"/>
  <c r="X409"/>
  <c r="W409"/>
  <c r="AA409"/>
  <c r="U410"/>
  <c r="X410"/>
  <c r="W410"/>
  <c r="AA410"/>
  <c r="AB410"/>
  <c r="U408"/>
  <c r="X408"/>
  <c r="W408"/>
  <c r="AA408"/>
  <c r="AB408"/>
  <c r="AC408"/>
  <c r="U406"/>
  <c r="X406"/>
  <c r="W406"/>
  <c r="AA406"/>
  <c r="U405"/>
  <c r="X405"/>
  <c r="W405"/>
  <c r="AA405"/>
  <c r="U404"/>
  <c r="X404"/>
  <c r="W404"/>
  <c r="AA404"/>
  <c r="U400"/>
  <c r="X400"/>
  <c r="W400"/>
  <c r="AA400"/>
  <c r="U402"/>
  <c r="X402"/>
  <c r="W402"/>
  <c r="AA402"/>
  <c r="AA403"/>
  <c r="AA411"/>
  <c r="AA407"/>
  <c r="AB404"/>
  <c r="AC404"/>
  <c r="AC406"/>
  <c r="AB400"/>
  <c r="AC400"/>
  <c r="AB405"/>
  <c r="AB406"/>
  <c r="AC405"/>
  <c r="AC401"/>
  <c r="AB402"/>
  <c r="AB401"/>
  <c r="AC409"/>
  <c r="AB409"/>
  <c r="V413"/>
  <c r="V414"/>
  <c r="R617"/>
  <c r="H617"/>
  <c r="AB135"/>
  <c r="U150"/>
  <c r="X150"/>
  <c r="W150"/>
  <c r="AA150"/>
  <c r="C47" i="8"/>
  <c r="C46" i="7"/>
  <c r="C49" i="8"/>
  <c r="C41"/>
  <c r="C50"/>
  <c r="C51"/>
  <c r="F41"/>
  <c r="A634" i="9"/>
  <c r="D634"/>
  <c r="C634"/>
  <c r="G634"/>
  <c r="H634"/>
  <c r="I634"/>
  <c r="U144"/>
  <c r="X144"/>
  <c r="W144"/>
  <c r="AA144"/>
  <c r="AB144"/>
  <c r="U145"/>
  <c r="X145"/>
  <c r="W145"/>
  <c r="AA145"/>
  <c r="U146"/>
  <c r="X146"/>
  <c r="W146"/>
  <c r="AA146"/>
  <c r="U152"/>
  <c r="X152"/>
  <c r="W152"/>
  <c r="AA152"/>
  <c r="AB152"/>
  <c r="AC152"/>
  <c r="U153"/>
  <c r="X153"/>
  <c r="W153"/>
  <c r="AA153"/>
  <c r="U154"/>
  <c r="X154"/>
  <c r="W154"/>
  <c r="AA154"/>
  <c r="AB154"/>
  <c r="AA156"/>
  <c r="AC146"/>
  <c r="U148"/>
  <c r="X148"/>
  <c r="W148"/>
  <c r="AA148"/>
  <c r="U149"/>
  <c r="X149"/>
  <c r="W149"/>
  <c r="AA149"/>
  <c r="AC144"/>
  <c r="R359"/>
  <c r="AA151"/>
  <c r="AB150"/>
  <c r="AB327"/>
  <c r="A631"/>
  <c r="D631"/>
  <c r="C631"/>
  <c r="G631"/>
  <c r="A632"/>
  <c r="D632"/>
  <c r="C632"/>
  <c r="G632"/>
  <c r="A627"/>
  <c r="D627"/>
  <c r="C627"/>
  <c r="G627"/>
  <c r="A635"/>
  <c r="D635"/>
  <c r="C635"/>
  <c r="G635"/>
  <c r="A630"/>
  <c r="D630"/>
  <c r="C630"/>
  <c r="G630"/>
  <c r="H630"/>
  <c r="I630"/>
  <c r="A626"/>
  <c r="D626"/>
  <c r="C626"/>
  <c r="G626"/>
  <c r="A628"/>
  <c r="D628"/>
  <c r="C628"/>
  <c r="G628"/>
  <c r="A636"/>
  <c r="D636"/>
  <c r="C636"/>
  <c r="G636"/>
  <c r="H636"/>
  <c r="G638"/>
  <c r="G633"/>
  <c r="AA155"/>
  <c r="AA147"/>
  <c r="AC145"/>
  <c r="AB148"/>
  <c r="AC148"/>
  <c r="AC150"/>
  <c r="AB617"/>
  <c r="AB295"/>
  <c r="R327"/>
  <c r="H327"/>
  <c r="H359"/>
  <c r="AB359"/>
  <c r="AB149"/>
  <c r="AC149"/>
  <c r="I632"/>
  <c r="H631"/>
  <c r="H632"/>
  <c r="I631"/>
  <c r="H626"/>
  <c r="I626"/>
  <c r="I628"/>
  <c r="G637"/>
  <c r="G629"/>
  <c r="Q380"/>
  <c r="K368"/>
  <c r="N368"/>
  <c r="M368"/>
  <c r="Q368"/>
  <c r="K370"/>
  <c r="N370"/>
  <c r="M370"/>
  <c r="Q370"/>
  <c r="K377"/>
  <c r="N377"/>
  <c r="M377"/>
  <c r="Q377"/>
  <c r="K372"/>
  <c r="N372"/>
  <c r="M372"/>
  <c r="Q372"/>
  <c r="K378"/>
  <c r="N378"/>
  <c r="M378"/>
  <c r="Q378"/>
  <c r="R378"/>
  <c r="K369"/>
  <c r="N369"/>
  <c r="M369"/>
  <c r="Q369"/>
  <c r="K376"/>
  <c r="N376"/>
  <c r="M376"/>
  <c r="Q376"/>
  <c r="R376"/>
  <c r="S376"/>
  <c r="K373"/>
  <c r="N373"/>
  <c r="M373"/>
  <c r="Q373"/>
  <c r="K374"/>
  <c r="N374"/>
  <c r="M374"/>
  <c r="Q374"/>
  <c r="U336"/>
  <c r="X336"/>
  <c r="W336"/>
  <c r="AA336"/>
  <c r="U337"/>
  <c r="X337"/>
  <c r="W337"/>
  <c r="AA337"/>
  <c r="U342"/>
  <c r="X342"/>
  <c r="W342"/>
  <c r="AA342"/>
  <c r="U340"/>
  <c r="X340"/>
  <c r="W340"/>
  <c r="AA340"/>
  <c r="U346"/>
  <c r="X346"/>
  <c r="W346"/>
  <c r="AA346"/>
  <c r="AB346"/>
  <c r="U344"/>
  <c r="X344"/>
  <c r="W344"/>
  <c r="AA344"/>
  <c r="AB344"/>
  <c r="AC344"/>
  <c r="U341"/>
  <c r="X341"/>
  <c r="W341"/>
  <c r="AA341"/>
  <c r="AA348"/>
  <c r="U345"/>
  <c r="X345"/>
  <c r="W345"/>
  <c r="AA345"/>
  <c r="U338"/>
  <c r="X338"/>
  <c r="W338"/>
  <c r="AA338"/>
  <c r="K346"/>
  <c r="N346"/>
  <c r="M346"/>
  <c r="Q346"/>
  <c r="R346"/>
  <c r="K341"/>
  <c r="N341"/>
  <c r="M341"/>
  <c r="Q341"/>
  <c r="K345"/>
  <c r="N345"/>
  <c r="M345"/>
  <c r="Q345"/>
  <c r="K338"/>
  <c r="N338"/>
  <c r="M338"/>
  <c r="Q338"/>
  <c r="K336"/>
  <c r="N336"/>
  <c r="M336"/>
  <c r="Q336"/>
  <c r="Q348"/>
  <c r="K342"/>
  <c r="N342"/>
  <c r="M342"/>
  <c r="Q342"/>
  <c r="K340"/>
  <c r="N340"/>
  <c r="M340"/>
  <c r="Q340"/>
  <c r="K344"/>
  <c r="N344"/>
  <c r="M344"/>
  <c r="Q344"/>
  <c r="R344"/>
  <c r="S344"/>
  <c r="K337"/>
  <c r="N337"/>
  <c r="M337"/>
  <c r="Q337"/>
  <c r="AB145"/>
  <c r="U374"/>
  <c r="X374"/>
  <c r="W374"/>
  <c r="AA374"/>
  <c r="U369"/>
  <c r="X369"/>
  <c r="W369"/>
  <c r="AA369"/>
  <c r="U376"/>
  <c r="X376"/>
  <c r="W376"/>
  <c r="AA376"/>
  <c r="AB376"/>
  <c r="AC376"/>
  <c r="U373"/>
  <c r="X373"/>
  <c r="W373"/>
  <c r="AA373"/>
  <c r="U368"/>
  <c r="X368"/>
  <c r="W368"/>
  <c r="AA368"/>
  <c r="U370"/>
  <c r="X370"/>
  <c r="W370"/>
  <c r="AA370"/>
  <c r="U377"/>
  <c r="X377"/>
  <c r="W377"/>
  <c r="AA377"/>
  <c r="U378"/>
  <c r="X378"/>
  <c r="W378"/>
  <c r="AA378"/>
  <c r="AA380"/>
  <c r="U372"/>
  <c r="X372"/>
  <c r="W372"/>
  <c r="AA372"/>
  <c r="A374"/>
  <c r="D374"/>
  <c r="C374"/>
  <c r="G374"/>
  <c r="A369"/>
  <c r="D369"/>
  <c r="C369"/>
  <c r="G369"/>
  <c r="A376"/>
  <c r="D376"/>
  <c r="C376"/>
  <c r="G376"/>
  <c r="H376"/>
  <c r="I376"/>
  <c r="A378"/>
  <c r="D378"/>
  <c r="C378"/>
  <c r="G378"/>
  <c r="H378"/>
  <c r="G380"/>
  <c r="A373"/>
  <c r="D373"/>
  <c r="C373"/>
  <c r="G373"/>
  <c r="A368"/>
  <c r="D368"/>
  <c r="C368"/>
  <c r="G368"/>
  <c r="A370"/>
  <c r="D370"/>
  <c r="C370"/>
  <c r="G370"/>
  <c r="A377"/>
  <c r="D377"/>
  <c r="C377"/>
  <c r="G377"/>
  <c r="A372"/>
  <c r="D372"/>
  <c r="C372"/>
  <c r="G372"/>
  <c r="A337"/>
  <c r="D337"/>
  <c r="C337"/>
  <c r="G337"/>
  <c r="A336"/>
  <c r="D336"/>
  <c r="C336"/>
  <c r="G336"/>
  <c r="A342"/>
  <c r="D342"/>
  <c r="C342"/>
  <c r="G342"/>
  <c r="A340"/>
  <c r="D340"/>
  <c r="C340"/>
  <c r="G340"/>
  <c r="A346"/>
  <c r="D346"/>
  <c r="C346"/>
  <c r="G346"/>
  <c r="H346"/>
  <c r="A344"/>
  <c r="D344"/>
  <c r="C344"/>
  <c r="G344"/>
  <c r="H344"/>
  <c r="I344"/>
  <c r="A341"/>
  <c r="D341"/>
  <c r="C341"/>
  <c r="G341"/>
  <c r="G348"/>
  <c r="A345"/>
  <c r="D345"/>
  <c r="C345"/>
  <c r="G345"/>
  <c r="A338"/>
  <c r="D338"/>
  <c r="C338"/>
  <c r="G338"/>
  <c r="U304"/>
  <c r="X304"/>
  <c r="W304"/>
  <c r="AA304"/>
  <c r="U310"/>
  <c r="X310"/>
  <c r="W310"/>
  <c r="AA310"/>
  <c r="U305"/>
  <c r="X305"/>
  <c r="W305"/>
  <c r="AA305"/>
  <c r="U312"/>
  <c r="X312"/>
  <c r="W312"/>
  <c r="AA312"/>
  <c r="AB312"/>
  <c r="AC312"/>
  <c r="U308"/>
  <c r="X308"/>
  <c r="W308"/>
  <c r="AA308"/>
  <c r="U306"/>
  <c r="X306"/>
  <c r="W306"/>
  <c r="AA306"/>
  <c r="U313"/>
  <c r="X313"/>
  <c r="W313"/>
  <c r="AA313"/>
  <c r="U314"/>
  <c r="X314"/>
  <c r="W314"/>
  <c r="AA314"/>
  <c r="AB314"/>
  <c r="AA316"/>
  <c r="U309"/>
  <c r="X309"/>
  <c r="W309"/>
  <c r="AA309"/>
  <c r="AA638"/>
  <c r="U636"/>
  <c r="X636"/>
  <c r="W636"/>
  <c r="AA636"/>
  <c r="AB636"/>
  <c r="U635"/>
  <c r="X635"/>
  <c r="W635"/>
  <c r="AA635"/>
  <c r="U628"/>
  <c r="X628"/>
  <c r="W628"/>
  <c r="AA628"/>
  <c r="U626"/>
  <c r="X626"/>
  <c r="W626"/>
  <c r="AA626"/>
  <c r="U632"/>
  <c r="X632"/>
  <c r="W632"/>
  <c r="AA632"/>
  <c r="U634"/>
  <c r="X634"/>
  <c r="W634"/>
  <c r="AA634"/>
  <c r="AB634"/>
  <c r="AC634"/>
  <c r="U627"/>
  <c r="X627"/>
  <c r="W627"/>
  <c r="AA627"/>
  <c r="U630"/>
  <c r="X630"/>
  <c r="W630"/>
  <c r="AA630"/>
  <c r="U631"/>
  <c r="X631"/>
  <c r="W631"/>
  <c r="AA631"/>
  <c r="AB153"/>
  <c r="AC153"/>
  <c r="AB146"/>
  <c r="H627"/>
  <c r="I627"/>
  <c r="H628"/>
  <c r="H635"/>
  <c r="I635"/>
  <c r="G343"/>
  <c r="G339"/>
  <c r="G347"/>
  <c r="I338"/>
  <c r="I342"/>
  <c r="H340"/>
  <c r="I340"/>
  <c r="H336"/>
  <c r="I336"/>
  <c r="H372"/>
  <c r="I372"/>
  <c r="I374"/>
  <c r="AB372"/>
  <c r="AC372"/>
  <c r="AC374"/>
  <c r="R336"/>
  <c r="S336"/>
  <c r="AB336"/>
  <c r="AC336"/>
  <c r="R372"/>
  <c r="S372"/>
  <c r="S374"/>
  <c r="Q371"/>
  <c r="S370"/>
  <c r="Q379"/>
  <c r="Q375"/>
  <c r="AB378"/>
  <c r="V157"/>
  <c r="V158"/>
  <c r="AB630"/>
  <c r="AC630"/>
  <c r="AC632"/>
  <c r="AC626"/>
  <c r="AB626"/>
  <c r="AA629"/>
  <c r="AC628"/>
  <c r="AA637"/>
  <c r="AA633"/>
  <c r="AA311"/>
  <c r="AA307"/>
  <c r="AA315"/>
  <c r="AC306"/>
  <c r="AB308"/>
  <c r="AC308"/>
  <c r="AC310"/>
  <c r="AB304"/>
  <c r="AC304"/>
  <c r="H368"/>
  <c r="I368"/>
  <c r="G375"/>
  <c r="G371"/>
  <c r="G379"/>
  <c r="I370"/>
  <c r="AA375"/>
  <c r="AA371"/>
  <c r="AA379"/>
  <c r="AC370"/>
  <c r="AB368"/>
  <c r="AC368"/>
  <c r="S342"/>
  <c r="R340"/>
  <c r="S340"/>
  <c r="S338"/>
  <c r="Q343"/>
  <c r="Q339"/>
  <c r="Q347"/>
  <c r="AA343"/>
  <c r="AA339"/>
  <c r="AA347"/>
  <c r="AC338"/>
  <c r="AC342"/>
  <c r="AB340"/>
  <c r="AC340"/>
  <c r="R368"/>
  <c r="S368"/>
  <c r="B639"/>
  <c r="B640"/>
  <c r="AB345"/>
  <c r="AC345"/>
  <c r="AB341"/>
  <c r="AB342"/>
  <c r="AC341"/>
  <c r="S337"/>
  <c r="R338"/>
  <c r="R337"/>
  <c r="AB377"/>
  <c r="AC377"/>
  <c r="AB373"/>
  <c r="AB374"/>
  <c r="AC373"/>
  <c r="I377"/>
  <c r="H377"/>
  <c r="H374"/>
  <c r="I373"/>
  <c r="H373"/>
  <c r="AB313"/>
  <c r="AC313"/>
  <c r="AB309"/>
  <c r="AB310"/>
  <c r="AC309"/>
  <c r="AC635"/>
  <c r="AB635"/>
  <c r="AC627"/>
  <c r="AB627"/>
  <c r="S377"/>
  <c r="R377"/>
  <c r="S369"/>
  <c r="R369"/>
  <c r="R370"/>
  <c r="H345"/>
  <c r="I345"/>
  <c r="H341"/>
  <c r="H342"/>
  <c r="I341"/>
  <c r="AB338"/>
  <c r="AB337"/>
  <c r="AC337"/>
  <c r="R345"/>
  <c r="S345"/>
  <c r="R342"/>
  <c r="S341"/>
  <c r="R341"/>
  <c r="AC369"/>
  <c r="AB369"/>
  <c r="AB370"/>
  <c r="H370"/>
  <c r="I369"/>
  <c r="H369"/>
  <c r="AC305"/>
  <c r="AB305"/>
  <c r="AB306"/>
  <c r="AB632"/>
  <c r="AC631"/>
  <c r="AB631"/>
  <c r="R374"/>
  <c r="S373"/>
  <c r="R373"/>
  <c r="H338"/>
  <c r="H337"/>
  <c r="I337"/>
  <c r="AB628"/>
  <c r="L381"/>
  <c r="L382"/>
  <c r="V639"/>
  <c r="V640"/>
  <c r="V317"/>
  <c r="V318"/>
  <c r="V381"/>
  <c r="V382"/>
  <c r="V349"/>
  <c r="V350"/>
  <c r="B349"/>
  <c r="B350"/>
  <c r="B381"/>
  <c r="B382"/>
  <c r="L349"/>
  <c r="L350"/>
  <c r="AB584"/>
  <c r="R584"/>
  <c r="H584"/>
  <c r="R552"/>
  <c r="H552"/>
  <c r="R520"/>
  <c r="H520"/>
  <c r="AB488"/>
  <c r="R488"/>
  <c r="H488"/>
  <c r="H135"/>
  <c r="R7"/>
  <c r="H7"/>
  <c r="H199"/>
  <c r="AB424"/>
  <c r="A26"/>
  <c r="D26"/>
  <c r="C26"/>
  <c r="G26"/>
  <c r="H26"/>
  <c r="A24"/>
  <c r="D24"/>
  <c r="C24"/>
  <c r="G24"/>
  <c r="H24"/>
  <c r="I24"/>
  <c r="A21"/>
  <c r="A18"/>
  <c r="D18"/>
  <c r="C18"/>
  <c r="G18"/>
  <c r="A17"/>
  <c r="D17"/>
  <c r="C17"/>
  <c r="G17"/>
  <c r="G28"/>
  <c r="A25"/>
  <c r="D25"/>
  <c r="C25"/>
  <c r="G25"/>
  <c r="A22"/>
  <c r="D22"/>
  <c r="C22"/>
  <c r="G22"/>
  <c r="A20"/>
  <c r="D20"/>
  <c r="C20"/>
  <c r="G20"/>
  <c r="H20"/>
  <c r="I20"/>
  <c r="A16"/>
  <c r="D16"/>
  <c r="C16"/>
  <c r="G16"/>
  <c r="G509"/>
  <c r="A507"/>
  <c r="D507"/>
  <c r="C507"/>
  <c r="G507"/>
  <c r="H507"/>
  <c r="A506"/>
  <c r="D506"/>
  <c r="C506"/>
  <c r="G506"/>
  <c r="A499"/>
  <c r="D499"/>
  <c r="C499"/>
  <c r="G499"/>
  <c r="A498"/>
  <c r="D498"/>
  <c r="C498"/>
  <c r="G498"/>
  <c r="A497"/>
  <c r="D497"/>
  <c r="C497"/>
  <c r="G497"/>
  <c r="A503"/>
  <c r="D503"/>
  <c r="C503"/>
  <c r="G503"/>
  <c r="A505"/>
  <c r="D505"/>
  <c r="C505"/>
  <c r="G505"/>
  <c r="H505"/>
  <c r="I505"/>
  <c r="A501"/>
  <c r="D501"/>
  <c r="C501"/>
  <c r="G501"/>
  <c r="A502"/>
  <c r="D502"/>
  <c r="C502"/>
  <c r="G502"/>
  <c r="U505"/>
  <c r="X505"/>
  <c r="W505"/>
  <c r="AA505"/>
  <c r="AB505"/>
  <c r="AC505"/>
  <c r="U498"/>
  <c r="X498"/>
  <c r="W498"/>
  <c r="AA498"/>
  <c r="U507"/>
  <c r="X507"/>
  <c r="W507"/>
  <c r="AA507"/>
  <c r="AB507"/>
  <c r="U499"/>
  <c r="X499"/>
  <c r="W499"/>
  <c r="AA499"/>
  <c r="U503"/>
  <c r="X503"/>
  <c r="W503"/>
  <c r="AA503"/>
  <c r="AA509"/>
  <c r="U506"/>
  <c r="X506"/>
  <c r="W506"/>
  <c r="AA506"/>
  <c r="U497"/>
  <c r="X497"/>
  <c r="W497"/>
  <c r="AA497"/>
  <c r="U501"/>
  <c r="X501"/>
  <c r="W501"/>
  <c r="AA501"/>
  <c r="U502"/>
  <c r="X502"/>
  <c r="W502"/>
  <c r="AA502"/>
  <c r="G541"/>
  <c r="A539"/>
  <c r="D539"/>
  <c r="C539"/>
  <c r="G539"/>
  <c r="H539"/>
  <c r="A538"/>
  <c r="D538"/>
  <c r="C538"/>
  <c r="G538"/>
  <c r="A531"/>
  <c r="D531"/>
  <c r="C531"/>
  <c r="G531"/>
  <c r="A530"/>
  <c r="D530"/>
  <c r="C530"/>
  <c r="G530"/>
  <c r="A529"/>
  <c r="D529"/>
  <c r="C529"/>
  <c r="G529"/>
  <c r="A535"/>
  <c r="D535"/>
  <c r="C535"/>
  <c r="G535"/>
  <c r="A537"/>
  <c r="D537"/>
  <c r="C537"/>
  <c r="G537"/>
  <c r="H537"/>
  <c r="I537"/>
  <c r="A533"/>
  <c r="D533"/>
  <c r="C533"/>
  <c r="G533"/>
  <c r="A534"/>
  <c r="D534"/>
  <c r="C534"/>
  <c r="G534"/>
  <c r="A569"/>
  <c r="D569"/>
  <c r="C569"/>
  <c r="G569"/>
  <c r="H569"/>
  <c r="I569"/>
  <c r="G573"/>
  <c r="A571"/>
  <c r="D571"/>
  <c r="C571"/>
  <c r="G571"/>
  <c r="H571"/>
  <c r="A570"/>
  <c r="D570"/>
  <c r="C570"/>
  <c r="G570"/>
  <c r="A563"/>
  <c r="D563"/>
  <c r="C563"/>
  <c r="G563"/>
  <c r="A562"/>
  <c r="D562"/>
  <c r="C562"/>
  <c r="G562"/>
  <c r="A561"/>
  <c r="D561"/>
  <c r="C561"/>
  <c r="G561"/>
  <c r="A567"/>
  <c r="D567"/>
  <c r="C567"/>
  <c r="G567"/>
  <c r="A565"/>
  <c r="D565"/>
  <c r="C565"/>
  <c r="G565"/>
  <c r="A566"/>
  <c r="D566"/>
  <c r="C566"/>
  <c r="G566"/>
  <c r="Q605"/>
  <c r="K599"/>
  <c r="N599"/>
  <c r="M599"/>
  <c r="Q599"/>
  <c r="K597"/>
  <c r="N597"/>
  <c r="M597"/>
  <c r="Q597"/>
  <c r="K601"/>
  <c r="N601"/>
  <c r="M601"/>
  <c r="Q601"/>
  <c r="R601"/>
  <c r="S601"/>
  <c r="K603"/>
  <c r="N603"/>
  <c r="M603"/>
  <c r="Q603"/>
  <c r="R603"/>
  <c r="K598"/>
  <c r="N598"/>
  <c r="M598"/>
  <c r="Q598"/>
  <c r="K594"/>
  <c r="N594"/>
  <c r="M594"/>
  <c r="Q594"/>
  <c r="K593"/>
  <c r="N593"/>
  <c r="M593"/>
  <c r="Q593"/>
  <c r="K595"/>
  <c r="N595"/>
  <c r="M595"/>
  <c r="Q595"/>
  <c r="K602"/>
  <c r="N602"/>
  <c r="M602"/>
  <c r="Q602"/>
  <c r="K22"/>
  <c r="N22"/>
  <c r="M22"/>
  <c r="Q22"/>
  <c r="K16"/>
  <c r="N16"/>
  <c r="M16"/>
  <c r="Q16"/>
  <c r="K18"/>
  <c r="N18"/>
  <c r="M18"/>
  <c r="Q18"/>
  <c r="K25"/>
  <c r="N25"/>
  <c r="M25"/>
  <c r="Q25"/>
  <c r="Q28"/>
  <c r="K21"/>
  <c r="N21"/>
  <c r="M21"/>
  <c r="Q21"/>
  <c r="K17"/>
  <c r="N17"/>
  <c r="M17"/>
  <c r="Q17"/>
  <c r="K24"/>
  <c r="N24"/>
  <c r="M24"/>
  <c r="Q24"/>
  <c r="R24"/>
  <c r="S24"/>
  <c r="K26"/>
  <c r="N26"/>
  <c r="M26"/>
  <c r="Q26"/>
  <c r="R26"/>
  <c r="K20"/>
  <c r="N20"/>
  <c r="M20"/>
  <c r="Q20"/>
  <c r="A150"/>
  <c r="D150"/>
  <c r="C150"/>
  <c r="G150"/>
  <c r="G156"/>
  <c r="A153"/>
  <c r="D153"/>
  <c r="C153"/>
  <c r="G153"/>
  <c r="A145"/>
  <c r="D145"/>
  <c r="C145"/>
  <c r="G145"/>
  <c r="A154"/>
  <c r="D154"/>
  <c r="C154"/>
  <c r="G154"/>
  <c r="H154"/>
  <c r="A152"/>
  <c r="D152"/>
  <c r="C152"/>
  <c r="G152"/>
  <c r="H152"/>
  <c r="I152"/>
  <c r="A146"/>
  <c r="D146"/>
  <c r="C146"/>
  <c r="G146"/>
  <c r="A144"/>
  <c r="D144"/>
  <c r="C144"/>
  <c r="G144"/>
  <c r="A148"/>
  <c r="D148"/>
  <c r="C148"/>
  <c r="G148"/>
  <c r="A149"/>
  <c r="D149"/>
  <c r="C149"/>
  <c r="G149"/>
  <c r="K507"/>
  <c r="N507"/>
  <c r="M507"/>
  <c r="Q507"/>
  <c r="R507"/>
  <c r="K502"/>
  <c r="N502"/>
  <c r="M502"/>
  <c r="Q502"/>
  <c r="K505"/>
  <c r="N505"/>
  <c r="M505"/>
  <c r="Q505"/>
  <c r="R505"/>
  <c r="S505"/>
  <c r="K497"/>
  <c r="N497"/>
  <c r="M497"/>
  <c r="Q497"/>
  <c r="K499"/>
  <c r="N499"/>
  <c r="M499"/>
  <c r="Q499"/>
  <c r="K506"/>
  <c r="N506"/>
  <c r="M506"/>
  <c r="Q506"/>
  <c r="Q509"/>
  <c r="K503"/>
  <c r="N503"/>
  <c r="M503"/>
  <c r="Q503"/>
  <c r="K501"/>
  <c r="N501"/>
  <c r="M501"/>
  <c r="Q501"/>
  <c r="K498"/>
  <c r="N498"/>
  <c r="M498"/>
  <c r="Q498"/>
  <c r="Q541"/>
  <c r="K535"/>
  <c r="N535"/>
  <c r="M535"/>
  <c r="Q535"/>
  <c r="K533"/>
  <c r="N533"/>
  <c r="M533"/>
  <c r="Q533"/>
  <c r="K537"/>
  <c r="N537"/>
  <c r="M537"/>
  <c r="Q537"/>
  <c r="R537"/>
  <c r="S537"/>
  <c r="K539"/>
  <c r="N539"/>
  <c r="M539"/>
  <c r="Q539"/>
  <c r="R539"/>
  <c r="K534"/>
  <c r="N534"/>
  <c r="M534"/>
  <c r="Q534"/>
  <c r="K530"/>
  <c r="N530"/>
  <c r="M530"/>
  <c r="Q530"/>
  <c r="K529"/>
  <c r="N529"/>
  <c r="M529"/>
  <c r="Q529"/>
  <c r="K531"/>
  <c r="N531"/>
  <c r="M531"/>
  <c r="Q531"/>
  <c r="K538"/>
  <c r="N538"/>
  <c r="M538"/>
  <c r="Q538"/>
  <c r="K571"/>
  <c r="N571"/>
  <c r="M571"/>
  <c r="Q571"/>
  <c r="R571"/>
  <c r="K566"/>
  <c r="N566"/>
  <c r="M566"/>
  <c r="Q566"/>
  <c r="K569"/>
  <c r="N569"/>
  <c r="M569"/>
  <c r="Q569"/>
  <c r="R569"/>
  <c r="S569"/>
  <c r="K561"/>
  <c r="N561"/>
  <c r="M561"/>
  <c r="Q561"/>
  <c r="K563"/>
  <c r="N563"/>
  <c r="M563"/>
  <c r="Q563"/>
  <c r="K570"/>
  <c r="N570"/>
  <c r="M570"/>
  <c r="Q570"/>
  <c r="Q573"/>
  <c r="K567"/>
  <c r="N567"/>
  <c r="M567"/>
  <c r="Q567"/>
  <c r="K565"/>
  <c r="N565"/>
  <c r="M565"/>
  <c r="Q565"/>
  <c r="K562"/>
  <c r="N562"/>
  <c r="M562"/>
  <c r="Q562"/>
  <c r="A601"/>
  <c r="D601"/>
  <c r="C601"/>
  <c r="G601"/>
  <c r="H601"/>
  <c r="I601"/>
  <c r="A595"/>
  <c r="D595"/>
  <c r="C595"/>
  <c r="G595"/>
  <c r="G605"/>
  <c r="A603"/>
  <c r="D603"/>
  <c r="C603"/>
  <c r="G603"/>
  <c r="H603"/>
  <c r="A602"/>
  <c r="D602"/>
  <c r="C602"/>
  <c r="G602"/>
  <c r="A594"/>
  <c r="D594"/>
  <c r="C594"/>
  <c r="G594"/>
  <c r="A593"/>
  <c r="D593"/>
  <c r="C593"/>
  <c r="G593"/>
  <c r="A599"/>
  <c r="D599"/>
  <c r="C599"/>
  <c r="G599"/>
  <c r="A597"/>
  <c r="D597"/>
  <c r="C597"/>
  <c r="G597"/>
  <c r="A598"/>
  <c r="D598"/>
  <c r="C598"/>
  <c r="G598"/>
  <c r="AA605"/>
  <c r="U603"/>
  <c r="X603"/>
  <c r="W603"/>
  <c r="AA603"/>
  <c r="AB603"/>
  <c r="U602"/>
  <c r="X602"/>
  <c r="W602"/>
  <c r="AA602"/>
  <c r="U594"/>
  <c r="X594"/>
  <c r="W594"/>
  <c r="AA594"/>
  <c r="U593"/>
  <c r="X593"/>
  <c r="W593"/>
  <c r="AA593"/>
  <c r="U599"/>
  <c r="X599"/>
  <c r="W599"/>
  <c r="AA599"/>
  <c r="U601"/>
  <c r="X601"/>
  <c r="W601"/>
  <c r="AA601"/>
  <c r="AB601"/>
  <c r="AC601"/>
  <c r="U595"/>
  <c r="X595"/>
  <c r="W595"/>
  <c r="AA595"/>
  <c r="U597"/>
  <c r="X597"/>
  <c r="W597"/>
  <c r="AA597"/>
  <c r="U598"/>
  <c r="X598"/>
  <c r="W598"/>
  <c r="AA598"/>
  <c r="H103"/>
  <c r="AB103"/>
  <c r="R231"/>
  <c r="R295"/>
  <c r="AB199"/>
  <c r="H295"/>
  <c r="H231"/>
  <c r="AB456"/>
  <c r="H456"/>
  <c r="R424"/>
  <c r="AB231"/>
  <c r="AB71"/>
  <c r="H71"/>
  <c r="R39"/>
  <c r="AB7"/>
  <c r="R263"/>
  <c r="R167"/>
  <c r="H39"/>
  <c r="AB39"/>
  <c r="R71"/>
  <c r="R103"/>
  <c r="R135"/>
  <c r="H167"/>
  <c r="AB167"/>
  <c r="R199"/>
  <c r="H263"/>
  <c r="AB263"/>
  <c r="H391"/>
  <c r="H424"/>
  <c r="R456"/>
  <c r="AB520"/>
  <c r="AB552"/>
  <c r="U433"/>
  <c r="X433"/>
  <c r="W433"/>
  <c r="AA433"/>
  <c r="AC433"/>
  <c r="U442"/>
  <c r="X442"/>
  <c r="W442"/>
  <c r="AA442"/>
  <c r="AA445"/>
  <c r="U434"/>
  <c r="X434"/>
  <c r="W434"/>
  <c r="AA434"/>
  <c r="U437"/>
  <c r="X437"/>
  <c r="W437"/>
  <c r="AA437"/>
  <c r="U439"/>
  <c r="X439"/>
  <c r="W439"/>
  <c r="AA439"/>
  <c r="U435"/>
  <c r="X435"/>
  <c r="W435"/>
  <c r="AA435"/>
  <c r="U443"/>
  <c r="X443"/>
  <c r="W443"/>
  <c r="AA443"/>
  <c r="AB443"/>
  <c r="U438"/>
  <c r="X438"/>
  <c r="W438"/>
  <c r="AA438"/>
  <c r="U441"/>
  <c r="X441"/>
  <c r="W441"/>
  <c r="AA441"/>
  <c r="AB441"/>
  <c r="AC441"/>
  <c r="G23"/>
  <c r="D21"/>
  <c r="C21"/>
  <c r="G21"/>
  <c r="I22"/>
  <c r="H16"/>
  <c r="I16"/>
  <c r="G27"/>
  <c r="G19"/>
  <c r="I17"/>
  <c r="I18"/>
  <c r="H17"/>
  <c r="A439"/>
  <c r="D439"/>
  <c r="C439"/>
  <c r="G439"/>
  <c r="A433"/>
  <c r="D433"/>
  <c r="C433"/>
  <c r="G433"/>
  <c r="A435"/>
  <c r="D435"/>
  <c r="C435"/>
  <c r="G435"/>
  <c r="A442"/>
  <c r="D442"/>
  <c r="C442"/>
  <c r="G442"/>
  <c r="A438"/>
  <c r="D438"/>
  <c r="C438"/>
  <c r="G438"/>
  <c r="A434"/>
  <c r="D434"/>
  <c r="C434"/>
  <c r="G434"/>
  <c r="A441"/>
  <c r="D441"/>
  <c r="C441"/>
  <c r="G441"/>
  <c r="H441"/>
  <c r="I441"/>
  <c r="A443"/>
  <c r="D443"/>
  <c r="C443"/>
  <c r="G443"/>
  <c r="H443"/>
  <c r="G445"/>
  <c r="A437"/>
  <c r="D437"/>
  <c r="C437"/>
  <c r="G437"/>
  <c r="A406"/>
  <c r="D406"/>
  <c r="C406"/>
  <c r="G406"/>
  <c r="A400"/>
  <c r="D400"/>
  <c r="C400"/>
  <c r="G400"/>
  <c r="A401"/>
  <c r="D401"/>
  <c r="C401"/>
  <c r="G401"/>
  <c r="A402"/>
  <c r="D402"/>
  <c r="C402"/>
  <c r="G402"/>
  <c r="A408"/>
  <c r="D408"/>
  <c r="C408"/>
  <c r="G408"/>
  <c r="H408"/>
  <c r="I408"/>
  <c r="A409"/>
  <c r="D409"/>
  <c r="C409"/>
  <c r="G409"/>
  <c r="A410"/>
  <c r="D410"/>
  <c r="C410"/>
  <c r="G410"/>
  <c r="H410"/>
  <c r="G412"/>
  <c r="A404"/>
  <c r="D404"/>
  <c r="A405"/>
  <c r="D405"/>
  <c r="C405"/>
  <c r="G405"/>
  <c r="Q220"/>
  <c r="K214"/>
  <c r="N214"/>
  <c r="M214"/>
  <c r="Q214"/>
  <c r="K212"/>
  <c r="N212"/>
  <c r="M212"/>
  <c r="Q212"/>
  <c r="K209"/>
  <c r="N209"/>
  <c r="M209"/>
  <c r="Q209"/>
  <c r="K218"/>
  <c r="N218"/>
  <c r="M218"/>
  <c r="Q218"/>
  <c r="R218"/>
  <c r="K213"/>
  <c r="N213"/>
  <c r="M213"/>
  <c r="Q213"/>
  <c r="K216"/>
  <c r="N216"/>
  <c r="M216"/>
  <c r="Q216"/>
  <c r="R216"/>
  <c r="S216"/>
  <c r="K208"/>
  <c r="N208"/>
  <c r="M208"/>
  <c r="Q208"/>
  <c r="K210"/>
  <c r="N210"/>
  <c r="M210"/>
  <c r="Q210"/>
  <c r="K217"/>
  <c r="N217"/>
  <c r="M217"/>
  <c r="Q217"/>
  <c r="Q124"/>
  <c r="K113"/>
  <c r="N113"/>
  <c r="M113"/>
  <c r="Q113"/>
  <c r="K120"/>
  <c r="N120"/>
  <c r="M120"/>
  <c r="Q120"/>
  <c r="R120"/>
  <c r="S120"/>
  <c r="K117"/>
  <c r="N117"/>
  <c r="M117"/>
  <c r="Q117"/>
  <c r="K118"/>
  <c r="N118"/>
  <c r="M118"/>
  <c r="Q118"/>
  <c r="K112"/>
  <c r="N112"/>
  <c r="M112"/>
  <c r="Q112"/>
  <c r="K114"/>
  <c r="N114"/>
  <c r="M114"/>
  <c r="Q114"/>
  <c r="K121"/>
  <c r="N121"/>
  <c r="M121"/>
  <c r="Q121"/>
  <c r="K116"/>
  <c r="N116"/>
  <c r="M116"/>
  <c r="Q116"/>
  <c r="K122"/>
  <c r="N122"/>
  <c r="M122"/>
  <c r="Q122"/>
  <c r="R122"/>
  <c r="Q284"/>
  <c r="K272"/>
  <c r="N272"/>
  <c r="M272"/>
  <c r="Q272"/>
  <c r="K274"/>
  <c r="N274"/>
  <c r="M274"/>
  <c r="Q274"/>
  <c r="K281"/>
  <c r="N281"/>
  <c r="M281"/>
  <c r="Q281"/>
  <c r="K277"/>
  <c r="N277"/>
  <c r="M277"/>
  <c r="Q277"/>
  <c r="K278"/>
  <c r="N278"/>
  <c r="M278"/>
  <c r="Q278"/>
  <c r="K273"/>
  <c r="N273"/>
  <c r="M273"/>
  <c r="Q273"/>
  <c r="K280"/>
  <c r="N280"/>
  <c r="M280"/>
  <c r="Q280"/>
  <c r="R280"/>
  <c r="S280"/>
  <c r="K276"/>
  <c r="N276"/>
  <c r="M276"/>
  <c r="Q276"/>
  <c r="K282"/>
  <c r="N282"/>
  <c r="M282"/>
  <c r="Q282"/>
  <c r="R282"/>
  <c r="AA573"/>
  <c r="U571"/>
  <c r="X571"/>
  <c r="W571"/>
  <c r="AA571"/>
  <c r="AB571"/>
  <c r="U570"/>
  <c r="X570"/>
  <c r="W570"/>
  <c r="AA570"/>
  <c r="U563"/>
  <c r="X563"/>
  <c r="W563"/>
  <c r="AA563"/>
  <c r="U561"/>
  <c r="X561"/>
  <c r="W561"/>
  <c r="AA561"/>
  <c r="U567"/>
  <c r="X567"/>
  <c r="W567"/>
  <c r="AA567"/>
  <c r="U569"/>
  <c r="X569"/>
  <c r="W569"/>
  <c r="AA569"/>
  <c r="AB569"/>
  <c r="AC569"/>
  <c r="U562"/>
  <c r="X562"/>
  <c r="W562"/>
  <c r="AA562"/>
  <c r="U565"/>
  <c r="X565"/>
  <c r="W565"/>
  <c r="AA565"/>
  <c r="U566"/>
  <c r="X566"/>
  <c r="W566"/>
  <c r="AA566"/>
  <c r="Q477"/>
  <c r="K471"/>
  <c r="N471"/>
  <c r="M471"/>
  <c r="Q471"/>
  <c r="K469"/>
  <c r="N469"/>
  <c r="M469"/>
  <c r="Q469"/>
  <c r="K473"/>
  <c r="N473"/>
  <c r="M473"/>
  <c r="Q473"/>
  <c r="R473"/>
  <c r="S473"/>
  <c r="K475"/>
  <c r="N475"/>
  <c r="M475"/>
  <c r="Q475"/>
  <c r="R475"/>
  <c r="K470"/>
  <c r="N470"/>
  <c r="M470"/>
  <c r="Q470"/>
  <c r="K466"/>
  <c r="N466"/>
  <c r="M466"/>
  <c r="Q466"/>
  <c r="K465"/>
  <c r="N465"/>
  <c r="M465"/>
  <c r="Q465"/>
  <c r="K467"/>
  <c r="N467"/>
  <c r="M467"/>
  <c r="Q467"/>
  <c r="K474"/>
  <c r="N474"/>
  <c r="M474"/>
  <c r="Q474"/>
  <c r="U278"/>
  <c r="X278"/>
  <c r="W278"/>
  <c r="AA278"/>
  <c r="U273"/>
  <c r="X273"/>
  <c r="W273"/>
  <c r="AA273"/>
  <c r="U280"/>
  <c r="X280"/>
  <c r="W280"/>
  <c r="AA280"/>
  <c r="AB280"/>
  <c r="AC280"/>
  <c r="U276"/>
  <c r="X276"/>
  <c r="W276"/>
  <c r="AA276"/>
  <c r="U272"/>
  <c r="X272"/>
  <c r="W272"/>
  <c r="AA272"/>
  <c r="U274"/>
  <c r="X274"/>
  <c r="W274"/>
  <c r="AA274"/>
  <c r="U281"/>
  <c r="X281"/>
  <c r="W281"/>
  <c r="AA281"/>
  <c r="U282"/>
  <c r="X282"/>
  <c r="W282"/>
  <c r="AA282"/>
  <c r="AB282"/>
  <c r="AA284"/>
  <c r="U277"/>
  <c r="X277"/>
  <c r="W277"/>
  <c r="AA277"/>
  <c r="K250"/>
  <c r="N250"/>
  <c r="M250"/>
  <c r="Q250"/>
  <c r="R250"/>
  <c r="K245"/>
  <c r="N245"/>
  <c r="M245"/>
  <c r="Q245"/>
  <c r="K241"/>
  <c r="N241"/>
  <c r="M241"/>
  <c r="Q241"/>
  <c r="K240"/>
  <c r="N240"/>
  <c r="M240"/>
  <c r="Q240"/>
  <c r="K242"/>
  <c r="N242"/>
  <c r="M242"/>
  <c r="Q242"/>
  <c r="K249"/>
  <c r="N249"/>
  <c r="M249"/>
  <c r="Q249"/>
  <c r="Q252"/>
  <c r="K246"/>
  <c r="N246"/>
  <c r="M246"/>
  <c r="Q246"/>
  <c r="K244"/>
  <c r="N244"/>
  <c r="M244"/>
  <c r="Q244"/>
  <c r="K248"/>
  <c r="N248"/>
  <c r="M248"/>
  <c r="Q248"/>
  <c r="R248"/>
  <c r="S248"/>
  <c r="U185"/>
  <c r="X185"/>
  <c r="W185"/>
  <c r="AA185"/>
  <c r="U178"/>
  <c r="X178"/>
  <c r="W178"/>
  <c r="AA178"/>
  <c r="U176"/>
  <c r="X176"/>
  <c r="W176"/>
  <c r="AA176"/>
  <c r="U186"/>
  <c r="X186"/>
  <c r="W186"/>
  <c r="AA186"/>
  <c r="AB186"/>
  <c r="U181"/>
  <c r="X181"/>
  <c r="W181"/>
  <c r="AA181"/>
  <c r="AA188"/>
  <c r="U182"/>
  <c r="X182"/>
  <c r="W182"/>
  <c r="AA182"/>
  <c r="U180"/>
  <c r="X180"/>
  <c r="W180"/>
  <c r="AA180"/>
  <c r="U177"/>
  <c r="X177"/>
  <c r="W177"/>
  <c r="AA177"/>
  <c r="U184"/>
  <c r="X184"/>
  <c r="W184"/>
  <c r="AA184"/>
  <c r="AB184"/>
  <c r="AC184"/>
  <c r="Q156"/>
  <c r="K144"/>
  <c r="N144"/>
  <c r="M144"/>
  <c r="Q144"/>
  <c r="K146"/>
  <c r="N146"/>
  <c r="M146"/>
  <c r="Q146"/>
  <c r="K153"/>
  <c r="N153"/>
  <c r="M153"/>
  <c r="Q153"/>
  <c r="K149"/>
  <c r="N149"/>
  <c r="M149"/>
  <c r="Q149"/>
  <c r="K150"/>
  <c r="N150"/>
  <c r="M150"/>
  <c r="Q150"/>
  <c r="K145"/>
  <c r="N145"/>
  <c r="M145"/>
  <c r="Q145"/>
  <c r="K152"/>
  <c r="N152"/>
  <c r="M152"/>
  <c r="Q152"/>
  <c r="R152"/>
  <c r="S152"/>
  <c r="K148"/>
  <c r="N148"/>
  <c r="M148"/>
  <c r="Q148"/>
  <c r="K154"/>
  <c r="N154"/>
  <c r="M154"/>
  <c r="Q154"/>
  <c r="R154"/>
  <c r="K90"/>
  <c r="N90"/>
  <c r="M90"/>
  <c r="Q90"/>
  <c r="R90"/>
  <c r="K85"/>
  <c r="N85"/>
  <c r="M85"/>
  <c r="Q85"/>
  <c r="Q92"/>
  <c r="K86"/>
  <c r="N86"/>
  <c r="M86"/>
  <c r="Q86"/>
  <c r="K84"/>
  <c r="N84"/>
  <c r="M84"/>
  <c r="Q84"/>
  <c r="K88"/>
  <c r="N88"/>
  <c r="M88"/>
  <c r="Q88"/>
  <c r="R88"/>
  <c r="S88"/>
  <c r="K89"/>
  <c r="N89"/>
  <c r="M89"/>
  <c r="Q89"/>
  <c r="K81"/>
  <c r="N81"/>
  <c r="M81"/>
  <c r="Q81"/>
  <c r="K80"/>
  <c r="N80"/>
  <c r="M80"/>
  <c r="Q80"/>
  <c r="K82"/>
  <c r="N82"/>
  <c r="M82"/>
  <c r="Q82"/>
  <c r="A54"/>
  <c r="D54"/>
  <c r="C54"/>
  <c r="G54"/>
  <c r="A48"/>
  <c r="D48"/>
  <c r="C48"/>
  <c r="G48"/>
  <c r="A50"/>
  <c r="D50"/>
  <c r="C50"/>
  <c r="G50"/>
  <c r="A57"/>
  <c r="D57"/>
  <c r="C57"/>
  <c r="G57"/>
  <c r="G60"/>
  <c r="A53"/>
  <c r="D53"/>
  <c r="C53"/>
  <c r="G53"/>
  <c r="A49"/>
  <c r="D49"/>
  <c r="C49"/>
  <c r="G49"/>
  <c r="A56"/>
  <c r="D56"/>
  <c r="C56"/>
  <c r="G56"/>
  <c r="H56"/>
  <c r="I56"/>
  <c r="A58"/>
  <c r="D58"/>
  <c r="C58"/>
  <c r="G58"/>
  <c r="H58"/>
  <c r="A52"/>
  <c r="D52"/>
  <c r="C52"/>
  <c r="G52"/>
  <c r="K186"/>
  <c r="N186"/>
  <c r="M186"/>
  <c r="Q186"/>
  <c r="R186"/>
  <c r="K181"/>
  <c r="N181"/>
  <c r="M181"/>
  <c r="Q181"/>
  <c r="K177"/>
  <c r="N177"/>
  <c r="M177"/>
  <c r="Q177"/>
  <c r="K178"/>
  <c r="N178"/>
  <c r="M178"/>
  <c r="Q178"/>
  <c r="K185"/>
  <c r="N185"/>
  <c r="M185"/>
  <c r="Q185"/>
  <c r="Q188"/>
  <c r="K182"/>
  <c r="N182"/>
  <c r="M182"/>
  <c r="Q182"/>
  <c r="K180"/>
  <c r="N180"/>
  <c r="M180"/>
  <c r="Q180"/>
  <c r="K176"/>
  <c r="N176"/>
  <c r="M176"/>
  <c r="Q176"/>
  <c r="K184"/>
  <c r="N184"/>
  <c r="M184"/>
  <c r="Q184"/>
  <c r="R184"/>
  <c r="S184"/>
  <c r="U22"/>
  <c r="X22"/>
  <c r="W22"/>
  <c r="AA22"/>
  <c r="U17"/>
  <c r="X17"/>
  <c r="W17"/>
  <c r="AA17"/>
  <c r="U24"/>
  <c r="X24"/>
  <c r="W24"/>
  <c r="AA24"/>
  <c r="AB24"/>
  <c r="AC24"/>
  <c r="U26"/>
  <c r="X26"/>
  <c r="W26"/>
  <c r="AA26"/>
  <c r="AB26"/>
  <c r="U20"/>
  <c r="X20"/>
  <c r="W20"/>
  <c r="AA20"/>
  <c r="U16"/>
  <c r="X16"/>
  <c r="W16"/>
  <c r="AA16"/>
  <c r="U18"/>
  <c r="X18"/>
  <c r="W18"/>
  <c r="AA18"/>
  <c r="U25"/>
  <c r="X25"/>
  <c r="W25"/>
  <c r="AA25"/>
  <c r="AA28"/>
  <c r="U21"/>
  <c r="X21"/>
  <c r="W21"/>
  <c r="AA21"/>
  <c r="G92"/>
  <c r="A90"/>
  <c r="D90"/>
  <c r="C90"/>
  <c r="G90"/>
  <c r="H90"/>
  <c r="A89"/>
  <c r="D89"/>
  <c r="C89"/>
  <c r="G89"/>
  <c r="A88"/>
  <c r="D88"/>
  <c r="C88"/>
  <c r="G88"/>
  <c r="H88"/>
  <c r="I88"/>
  <c r="A82"/>
  <c r="D82"/>
  <c r="C82"/>
  <c r="G82"/>
  <c r="A81"/>
  <c r="D81"/>
  <c r="C81"/>
  <c r="G81"/>
  <c r="A80"/>
  <c r="D80"/>
  <c r="C80"/>
  <c r="G80"/>
  <c r="A86"/>
  <c r="D86"/>
  <c r="C86"/>
  <c r="G86"/>
  <c r="A84"/>
  <c r="D84"/>
  <c r="C84"/>
  <c r="G84"/>
  <c r="A85"/>
  <c r="D85"/>
  <c r="C85"/>
  <c r="G85"/>
  <c r="A248"/>
  <c r="D248"/>
  <c r="C248"/>
  <c r="G248"/>
  <c r="H248"/>
  <c r="I248"/>
  <c r="G252"/>
  <c r="A249"/>
  <c r="D249"/>
  <c r="C249"/>
  <c r="G249"/>
  <c r="A240"/>
  <c r="D240"/>
  <c r="C240"/>
  <c r="G240"/>
  <c r="A250"/>
  <c r="D250"/>
  <c r="C250"/>
  <c r="G250"/>
  <c r="H250"/>
  <c r="A242"/>
  <c r="D242"/>
  <c r="C242"/>
  <c r="G242"/>
  <c r="A241"/>
  <c r="D241"/>
  <c r="C241"/>
  <c r="G241"/>
  <c r="A246"/>
  <c r="D246"/>
  <c r="C246"/>
  <c r="G246"/>
  <c r="A244"/>
  <c r="D244"/>
  <c r="C244"/>
  <c r="G244"/>
  <c r="A245"/>
  <c r="D245"/>
  <c r="C245"/>
  <c r="G245"/>
  <c r="Q445"/>
  <c r="K434"/>
  <c r="N434"/>
  <c r="M434"/>
  <c r="Q434"/>
  <c r="K441"/>
  <c r="N441"/>
  <c r="M441"/>
  <c r="Q441"/>
  <c r="R441"/>
  <c r="S441"/>
  <c r="K437"/>
  <c r="N437"/>
  <c r="M437"/>
  <c r="Q437"/>
  <c r="K443"/>
  <c r="N443"/>
  <c r="M443"/>
  <c r="Q443"/>
  <c r="R443"/>
  <c r="K433"/>
  <c r="N433"/>
  <c r="M433"/>
  <c r="Q433"/>
  <c r="K435"/>
  <c r="N435"/>
  <c r="M435"/>
  <c r="Q435"/>
  <c r="K442"/>
  <c r="N442"/>
  <c r="M442"/>
  <c r="Q442"/>
  <c r="K438"/>
  <c r="N438"/>
  <c r="M438"/>
  <c r="Q438"/>
  <c r="K439"/>
  <c r="N439"/>
  <c r="M439"/>
  <c r="Q439"/>
  <c r="U473"/>
  <c r="X473"/>
  <c r="W473"/>
  <c r="AA473"/>
  <c r="AB473"/>
  <c r="AC473"/>
  <c r="U466"/>
  <c r="X466"/>
  <c r="W466"/>
  <c r="AA466"/>
  <c r="U465"/>
  <c r="X465"/>
  <c r="W465"/>
  <c r="AA465"/>
  <c r="U471"/>
  <c r="X471"/>
  <c r="W471"/>
  <c r="AA471"/>
  <c r="U475"/>
  <c r="X475"/>
  <c r="W475"/>
  <c r="AA475"/>
  <c r="AB475"/>
  <c r="U467"/>
  <c r="X467"/>
  <c r="W467"/>
  <c r="AA467"/>
  <c r="AA477"/>
  <c r="U474"/>
  <c r="X474"/>
  <c r="W474"/>
  <c r="AA474"/>
  <c r="U469"/>
  <c r="X469"/>
  <c r="W469"/>
  <c r="AA469"/>
  <c r="U470"/>
  <c r="X470"/>
  <c r="W470"/>
  <c r="AA470"/>
  <c r="AA220"/>
  <c r="U218"/>
  <c r="X218"/>
  <c r="W218"/>
  <c r="AA218"/>
  <c r="AB218"/>
  <c r="U217"/>
  <c r="X217"/>
  <c r="W217"/>
  <c r="AA217"/>
  <c r="U210"/>
  <c r="X210"/>
  <c r="W210"/>
  <c r="AA210"/>
  <c r="U208"/>
  <c r="X208"/>
  <c r="W208"/>
  <c r="AA208"/>
  <c r="U214"/>
  <c r="X214"/>
  <c r="W214"/>
  <c r="AA214"/>
  <c r="U209"/>
  <c r="X209"/>
  <c r="W209"/>
  <c r="AA209"/>
  <c r="U216"/>
  <c r="X216"/>
  <c r="W216"/>
  <c r="AA216"/>
  <c r="AB216"/>
  <c r="AC216"/>
  <c r="U212"/>
  <c r="X212"/>
  <c r="W212"/>
  <c r="AA212"/>
  <c r="U213"/>
  <c r="X213"/>
  <c r="W213"/>
  <c r="AA213"/>
  <c r="AA124"/>
  <c r="U121"/>
  <c r="X121"/>
  <c r="W121"/>
  <c r="AA121"/>
  <c r="U113"/>
  <c r="X113"/>
  <c r="W113"/>
  <c r="AA113"/>
  <c r="U118"/>
  <c r="X118"/>
  <c r="W118"/>
  <c r="AA118"/>
  <c r="U122"/>
  <c r="X122"/>
  <c r="W122"/>
  <c r="AA122"/>
  <c r="AB122"/>
  <c r="U120"/>
  <c r="X120"/>
  <c r="W120"/>
  <c r="AA120"/>
  <c r="AB120"/>
  <c r="AC120"/>
  <c r="U114"/>
  <c r="X114"/>
  <c r="W114"/>
  <c r="AA114"/>
  <c r="U112"/>
  <c r="X112"/>
  <c r="W112"/>
  <c r="AA112"/>
  <c r="U116"/>
  <c r="X116"/>
  <c r="W116"/>
  <c r="AA116"/>
  <c r="U117"/>
  <c r="X117"/>
  <c r="W117"/>
  <c r="AA117"/>
  <c r="AB597"/>
  <c r="AC597"/>
  <c r="AC599"/>
  <c r="AC593"/>
  <c r="AB593"/>
  <c r="AA596"/>
  <c r="AC595"/>
  <c r="AA604"/>
  <c r="AA600"/>
  <c r="H597"/>
  <c r="I597"/>
  <c r="I599"/>
  <c r="I593"/>
  <c r="H593"/>
  <c r="I595"/>
  <c r="G596"/>
  <c r="G604"/>
  <c r="G600"/>
  <c r="R565"/>
  <c r="S565"/>
  <c r="S567"/>
  <c r="Q564"/>
  <c r="Q572"/>
  <c r="S563"/>
  <c r="Q568"/>
  <c r="S535"/>
  <c r="R533"/>
  <c r="S533"/>
  <c r="S531"/>
  <c r="Q536"/>
  <c r="Q532"/>
  <c r="Q540"/>
  <c r="R501"/>
  <c r="S501"/>
  <c r="S503"/>
  <c r="Q500"/>
  <c r="Q508"/>
  <c r="S499"/>
  <c r="Q504"/>
  <c r="I150"/>
  <c r="H148"/>
  <c r="I148"/>
  <c r="Q27"/>
  <c r="S18"/>
  <c r="Q23"/>
  <c r="Q19"/>
  <c r="S599"/>
  <c r="R597"/>
  <c r="S597"/>
  <c r="S595"/>
  <c r="Q600"/>
  <c r="Q596"/>
  <c r="Q604"/>
  <c r="H565"/>
  <c r="I565"/>
  <c r="I567"/>
  <c r="I561"/>
  <c r="H561"/>
  <c r="H533"/>
  <c r="I533"/>
  <c r="I535"/>
  <c r="I531"/>
  <c r="G532"/>
  <c r="G540"/>
  <c r="G536"/>
  <c r="AB501"/>
  <c r="AC501"/>
  <c r="AC503"/>
  <c r="H501"/>
  <c r="I501"/>
  <c r="I503"/>
  <c r="G508"/>
  <c r="I499"/>
  <c r="G500"/>
  <c r="G504"/>
  <c r="AA541"/>
  <c r="U539"/>
  <c r="X539"/>
  <c r="W539"/>
  <c r="AA539"/>
  <c r="AB539"/>
  <c r="U537"/>
  <c r="X537"/>
  <c r="W537"/>
  <c r="AA537"/>
  <c r="AB537"/>
  <c r="AC537"/>
  <c r="U530"/>
  <c r="X530"/>
  <c r="W530"/>
  <c r="AA530"/>
  <c r="U531"/>
  <c r="X531"/>
  <c r="W531"/>
  <c r="AA531"/>
  <c r="U535"/>
  <c r="X535"/>
  <c r="W535"/>
  <c r="AA535"/>
  <c r="U538"/>
  <c r="X538"/>
  <c r="W538"/>
  <c r="AA538"/>
  <c r="U529"/>
  <c r="X529"/>
  <c r="W529"/>
  <c r="AA529"/>
  <c r="U533"/>
  <c r="X533"/>
  <c r="W533"/>
  <c r="AA533"/>
  <c r="U534"/>
  <c r="X534"/>
  <c r="W534"/>
  <c r="AA534"/>
  <c r="A278"/>
  <c r="D278"/>
  <c r="C278"/>
  <c r="G278"/>
  <c r="A273"/>
  <c r="D273"/>
  <c r="C273"/>
  <c r="G273"/>
  <c r="A280"/>
  <c r="D280"/>
  <c r="C280"/>
  <c r="G280"/>
  <c r="H280"/>
  <c r="I280"/>
  <c r="A282"/>
  <c r="D282"/>
  <c r="C282"/>
  <c r="G282"/>
  <c r="H282"/>
  <c r="G284"/>
  <c r="A276"/>
  <c r="D276"/>
  <c r="C276"/>
  <c r="G276"/>
  <c r="A272"/>
  <c r="D272"/>
  <c r="C272"/>
  <c r="G272"/>
  <c r="A274"/>
  <c r="D274"/>
  <c r="C274"/>
  <c r="G274"/>
  <c r="A281"/>
  <c r="D281"/>
  <c r="C281"/>
  <c r="G281"/>
  <c r="A277"/>
  <c r="D277"/>
  <c r="C277"/>
  <c r="G277"/>
  <c r="G188"/>
  <c r="A178"/>
  <c r="D178"/>
  <c r="C178"/>
  <c r="G178"/>
  <c r="A185"/>
  <c r="D185"/>
  <c r="C185"/>
  <c r="G185"/>
  <c r="A176"/>
  <c r="D176"/>
  <c r="C176"/>
  <c r="G176"/>
  <c r="A182"/>
  <c r="D182"/>
  <c r="C182"/>
  <c r="G182"/>
  <c r="A180"/>
  <c r="D180"/>
  <c r="C180"/>
  <c r="G180"/>
  <c r="A177"/>
  <c r="D177"/>
  <c r="C177"/>
  <c r="G177"/>
  <c r="A184"/>
  <c r="D184"/>
  <c r="C184"/>
  <c r="G184"/>
  <c r="H184"/>
  <c r="I184"/>
  <c r="A181"/>
  <c r="D181"/>
  <c r="C181"/>
  <c r="G181"/>
  <c r="A186"/>
  <c r="D186"/>
  <c r="C186"/>
  <c r="G186"/>
  <c r="H186"/>
  <c r="U54"/>
  <c r="X54"/>
  <c r="W54"/>
  <c r="AA54"/>
  <c r="U48"/>
  <c r="X48"/>
  <c r="W48"/>
  <c r="AA48"/>
  <c r="U50"/>
  <c r="X50"/>
  <c r="W50"/>
  <c r="AA50"/>
  <c r="U57"/>
  <c r="X57"/>
  <c r="W57"/>
  <c r="AA57"/>
  <c r="AA60"/>
  <c r="U53"/>
  <c r="X53"/>
  <c r="W53"/>
  <c r="AA53"/>
  <c r="U49"/>
  <c r="X49"/>
  <c r="W49"/>
  <c r="AA49"/>
  <c r="U56"/>
  <c r="X56"/>
  <c r="W56"/>
  <c r="AA56"/>
  <c r="AB56"/>
  <c r="AC56"/>
  <c r="U58"/>
  <c r="X58"/>
  <c r="W58"/>
  <c r="AA58"/>
  <c r="AB58"/>
  <c r="U52"/>
  <c r="X52"/>
  <c r="W52"/>
  <c r="AA52"/>
  <c r="K54"/>
  <c r="N54"/>
  <c r="M54"/>
  <c r="Q54"/>
  <c r="K49"/>
  <c r="N49"/>
  <c r="M49"/>
  <c r="Q49"/>
  <c r="K56"/>
  <c r="N56"/>
  <c r="M56"/>
  <c r="Q56"/>
  <c r="R56"/>
  <c r="S56"/>
  <c r="K58"/>
  <c r="N58"/>
  <c r="M58"/>
  <c r="Q58"/>
  <c r="R58"/>
  <c r="K52"/>
  <c r="N52"/>
  <c r="M52"/>
  <c r="Q52"/>
  <c r="K48"/>
  <c r="N48"/>
  <c r="M48"/>
  <c r="Q48"/>
  <c r="K50"/>
  <c r="N50"/>
  <c r="M50"/>
  <c r="Q50"/>
  <c r="K57"/>
  <c r="N57"/>
  <c r="M57"/>
  <c r="Q57"/>
  <c r="Q60"/>
  <c r="K53"/>
  <c r="N53"/>
  <c r="M53"/>
  <c r="Q53"/>
  <c r="U88"/>
  <c r="X88"/>
  <c r="W88"/>
  <c r="AA88"/>
  <c r="AB88"/>
  <c r="AC88"/>
  <c r="U82"/>
  <c r="X82"/>
  <c r="W82"/>
  <c r="AA82"/>
  <c r="U81"/>
  <c r="X81"/>
  <c r="W81"/>
  <c r="AA81"/>
  <c r="U80"/>
  <c r="X80"/>
  <c r="W80"/>
  <c r="AA80"/>
  <c r="U86"/>
  <c r="X86"/>
  <c r="W86"/>
  <c r="AA86"/>
  <c r="AA92"/>
  <c r="U90"/>
  <c r="X90"/>
  <c r="W90"/>
  <c r="AA90"/>
  <c r="AB90"/>
  <c r="U89"/>
  <c r="X89"/>
  <c r="W89"/>
  <c r="AA89"/>
  <c r="U84"/>
  <c r="X84"/>
  <c r="W84"/>
  <c r="AA84"/>
  <c r="U85"/>
  <c r="X85"/>
  <c r="W85"/>
  <c r="AA85"/>
  <c r="AA252"/>
  <c r="U250"/>
  <c r="X250"/>
  <c r="W250"/>
  <c r="AA250"/>
  <c r="AB250"/>
  <c r="U249"/>
  <c r="X249"/>
  <c r="W249"/>
  <c r="AA249"/>
  <c r="U242"/>
  <c r="X242"/>
  <c r="W242"/>
  <c r="AA242"/>
  <c r="U240"/>
  <c r="X240"/>
  <c r="W240"/>
  <c r="AA240"/>
  <c r="U246"/>
  <c r="X246"/>
  <c r="W246"/>
  <c r="AA246"/>
  <c r="U241"/>
  <c r="X241"/>
  <c r="W241"/>
  <c r="AA241"/>
  <c r="U248"/>
  <c r="X248"/>
  <c r="W248"/>
  <c r="AA248"/>
  <c r="AB248"/>
  <c r="AC248"/>
  <c r="U244"/>
  <c r="X244"/>
  <c r="W244"/>
  <c r="AA244"/>
  <c r="U245"/>
  <c r="X245"/>
  <c r="W245"/>
  <c r="AA245"/>
  <c r="G477"/>
  <c r="A475"/>
  <c r="D475"/>
  <c r="C475"/>
  <c r="G475"/>
  <c r="H475"/>
  <c r="A474"/>
  <c r="D474"/>
  <c r="C474"/>
  <c r="G474"/>
  <c r="A467"/>
  <c r="D467"/>
  <c r="C467"/>
  <c r="G467"/>
  <c r="A466"/>
  <c r="D466"/>
  <c r="C466"/>
  <c r="G466"/>
  <c r="A471"/>
  <c r="D471"/>
  <c r="C471"/>
  <c r="G471"/>
  <c r="A473"/>
  <c r="D473"/>
  <c r="C473"/>
  <c r="G473"/>
  <c r="H473"/>
  <c r="I473"/>
  <c r="A465"/>
  <c r="D465"/>
  <c r="C465"/>
  <c r="G465"/>
  <c r="A469"/>
  <c r="D469"/>
  <c r="C469"/>
  <c r="G469"/>
  <c r="A470"/>
  <c r="D470"/>
  <c r="C470"/>
  <c r="G470"/>
  <c r="Q638"/>
  <c r="K632"/>
  <c r="N632"/>
  <c r="M632"/>
  <c r="Q632"/>
  <c r="K630"/>
  <c r="N630"/>
  <c r="M630"/>
  <c r="Q630"/>
  <c r="K634"/>
  <c r="N634"/>
  <c r="M634"/>
  <c r="Q634"/>
  <c r="R634"/>
  <c r="S634"/>
  <c r="K636"/>
  <c r="N636"/>
  <c r="M636"/>
  <c r="Q636"/>
  <c r="R636"/>
  <c r="K631"/>
  <c r="N631"/>
  <c r="M631"/>
  <c r="Q631"/>
  <c r="K627"/>
  <c r="N627"/>
  <c r="M627"/>
  <c r="Q627"/>
  <c r="K626"/>
  <c r="N626"/>
  <c r="M626"/>
  <c r="Q626"/>
  <c r="K628"/>
  <c r="N628"/>
  <c r="M628"/>
  <c r="Q628"/>
  <c r="K635"/>
  <c r="N635"/>
  <c r="M635"/>
  <c r="Q635"/>
  <c r="A310"/>
  <c r="D310"/>
  <c r="C310"/>
  <c r="G310"/>
  <c r="A304"/>
  <c r="D304"/>
  <c r="C304"/>
  <c r="G304"/>
  <c r="A305"/>
  <c r="D305"/>
  <c r="C305"/>
  <c r="G305"/>
  <c r="A312"/>
  <c r="D312"/>
  <c r="C312"/>
  <c r="G312"/>
  <c r="H312"/>
  <c r="I312"/>
  <c r="A314"/>
  <c r="D314"/>
  <c r="C314"/>
  <c r="G314"/>
  <c r="H314"/>
  <c r="G316"/>
  <c r="A308"/>
  <c r="D308"/>
  <c r="C308"/>
  <c r="G308"/>
  <c r="A306"/>
  <c r="D306"/>
  <c r="C306"/>
  <c r="G306"/>
  <c r="A313"/>
  <c r="D313"/>
  <c r="C313"/>
  <c r="G313"/>
  <c r="A309"/>
  <c r="D309"/>
  <c r="C309"/>
  <c r="G309"/>
  <c r="Q316"/>
  <c r="K304"/>
  <c r="N304"/>
  <c r="M304"/>
  <c r="Q304"/>
  <c r="K306"/>
  <c r="N306"/>
  <c r="M306"/>
  <c r="Q306"/>
  <c r="K313"/>
  <c r="N313"/>
  <c r="M313"/>
  <c r="Q313"/>
  <c r="K309"/>
  <c r="N309"/>
  <c r="M309"/>
  <c r="Q309"/>
  <c r="K310"/>
  <c r="N310"/>
  <c r="M310"/>
  <c r="Q310"/>
  <c r="K305"/>
  <c r="N305"/>
  <c r="M305"/>
  <c r="Q305"/>
  <c r="K312"/>
  <c r="N312"/>
  <c r="M312"/>
  <c r="Q312"/>
  <c r="R312"/>
  <c r="S312"/>
  <c r="K308"/>
  <c r="N308"/>
  <c r="M308"/>
  <c r="Q308"/>
  <c r="K314"/>
  <c r="N314"/>
  <c r="M314"/>
  <c r="Q314"/>
  <c r="R314"/>
  <c r="A216"/>
  <c r="D216"/>
  <c r="C216"/>
  <c r="G216"/>
  <c r="H216"/>
  <c r="I216"/>
  <c r="G220"/>
  <c r="A217"/>
  <c r="D217"/>
  <c r="C217"/>
  <c r="G217"/>
  <c r="A208"/>
  <c r="D208"/>
  <c r="C208"/>
  <c r="G208"/>
  <c r="A218"/>
  <c r="D218"/>
  <c r="C218"/>
  <c r="G218"/>
  <c r="H218"/>
  <c r="A210"/>
  <c r="D210"/>
  <c r="C210"/>
  <c r="G210"/>
  <c r="A209"/>
  <c r="D209"/>
  <c r="C209"/>
  <c r="G209"/>
  <c r="A214"/>
  <c r="D214"/>
  <c r="C214"/>
  <c r="G214"/>
  <c r="A212"/>
  <c r="D212"/>
  <c r="C212"/>
  <c r="G212"/>
  <c r="A213"/>
  <c r="D213"/>
  <c r="C213"/>
  <c r="G213"/>
  <c r="G124"/>
  <c r="A122"/>
  <c r="D122"/>
  <c r="C122"/>
  <c r="G122"/>
  <c r="H122"/>
  <c r="A121"/>
  <c r="D121"/>
  <c r="C121"/>
  <c r="G121"/>
  <c r="A120"/>
  <c r="D120"/>
  <c r="C120"/>
  <c r="G120"/>
  <c r="H120"/>
  <c r="I120"/>
  <c r="A114"/>
  <c r="D114"/>
  <c r="C114"/>
  <c r="G114"/>
  <c r="A113"/>
  <c r="D113"/>
  <c r="C113"/>
  <c r="G113"/>
  <c r="A112"/>
  <c r="D112"/>
  <c r="C112"/>
  <c r="G112"/>
  <c r="A118"/>
  <c r="D118"/>
  <c r="C118"/>
  <c r="G118"/>
  <c r="A116"/>
  <c r="D116"/>
  <c r="C116"/>
  <c r="G116"/>
  <c r="A117"/>
  <c r="D117"/>
  <c r="C117"/>
  <c r="G117"/>
  <c r="S561"/>
  <c r="R561"/>
  <c r="S529"/>
  <c r="R529"/>
  <c r="R497"/>
  <c r="S497"/>
  <c r="H144"/>
  <c r="I144"/>
  <c r="G147"/>
  <c r="I145"/>
  <c r="G155"/>
  <c r="I146"/>
  <c r="G151"/>
  <c r="R20"/>
  <c r="S20"/>
  <c r="S22"/>
  <c r="S16"/>
  <c r="R16"/>
  <c r="R593"/>
  <c r="S593"/>
  <c r="G572"/>
  <c r="I563"/>
  <c r="G564"/>
  <c r="G568"/>
  <c r="I529"/>
  <c r="H529"/>
  <c r="AC497"/>
  <c r="AB497"/>
  <c r="AA500"/>
  <c r="AB499"/>
  <c r="AC499"/>
  <c r="AA508"/>
  <c r="AA504"/>
  <c r="I497"/>
  <c r="H497"/>
  <c r="AA444"/>
  <c r="AA436"/>
  <c r="AB433"/>
  <c r="R391"/>
  <c r="AA440"/>
  <c r="H145"/>
  <c r="C404"/>
  <c r="G404"/>
  <c r="H18"/>
  <c r="I25"/>
  <c r="H25"/>
  <c r="H22"/>
  <c r="I21"/>
  <c r="H21"/>
  <c r="AC434"/>
  <c r="AB434"/>
  <c r="AB503"/>
  <c r="AC502"/>
  <c r="AB502"/>
  <c r="H566"/>
  <c r="H567"/>
  <c r="I566"/>
  <c r="H150"/>
  <c r="I149"/>
  <c r="H149"/>
  <c r="H153"/>
  <c r="I153"/>
  <c r="H208"/>
  <c r="I208"/>
  <c r="I210"/>
  <c r="G211"/>
  <c r="G219"/>
  <c r="G215"/>
  <c r="R304"/>
  <c r="S304"/>
  <c r="G311"/>
  <c r="G307"/>
  <c r="G315"/>
  <c r="I306"/>
  <c r="H304"/>
  <c r="I304"/>
  <c r="S626"/>
  <c r="R626"/>
  <c r="I465"/>
  <c r="H465"/>
  <c r="AA83"/>
  <c r="AB82"/>
  <c r="AA91"/>
  <c r="AC82"/>
  <c r="AA87"/>
  <c r="AB80"/>
  <c r="AC80"/>
  <c r="S48"/>
  <c r="R48"/>
  <c r="AB52"/>
  <c r="AC52"/>
  <c r="AC54"/>
  <c r="AC48"/>
  <c r="AB48"/>
  <c r="H180"/>
  <c r="I180"/>
  <c r="I182"/>
  <c r="H176"/>
  <c r="I176"/>
  <c r="H276"/>
  <c r="I276"/>
  <c r="I278"/>
  <c r="AC529"/>
  <c r="AB529"/>
  <c r="I498"/>
  <c r="H499"/>
  <c r="H498"/>
  <c r="I506"/>
  <c r="H506"/>
  <c r="I538"/>
  <c r="H538"/>
  <c r="R595"/>
  <c r="S594"/>
  <c r="R594"/>
  <c r="R21"/>
  <c r="R22"/>
  <c r="S21"/>
  <c r="S25"/>
  <c r="R25"/>
  <c r="R499"/>
  <c r="S498"/>
  <c r="R498"/>
  <c r="R531"/>
  <c r="S530"/>
  <c r="R530"/>
  <c r="R563"/>
  <c r="S562"/>
  <c r="R562"/>
  <c r="I602"/>
  <c r="H602"/>
  <c r="AB602"/>
  <c r="AC602"/>
  <c r="AC594"/>
  <c r="AB594"/>
  <c r="AB595"/>
  <c r="AB116"/>
  <c r="AC116"/>
  <c r="AC118"/>
  <c r="AA115"/>
  <c r="AC113"/>
  <c r="AA123"/>
  <c r="AA119"/>
  <c r="AC114"/>
  <c r="AC214"/>
  <c r="AB212"/>
  <c r="AC212"/>
  <c r="AB208"/>
  <c r="AC208"/>
  <c r="AA211"/>
  <c r="AB210"/>
  <c r="AA219"/>
  <c r="AC210"/>
  <c r="AA215"/>
  <c r="AB469"/>
  <c r="AC469"/>
  <c r="AC471"/>
  <c r="AA468"/>
  <c r="AC467"/>
  <c r="AA476"/>
  <c r="AA472"/>
  <c r="AC465"/>
  <c r="AB465"/>
  <c r="S435"/>
  <c r="Q436"/>
  <c r="Q440"/>
  <c r="Q444"/>
  <c r="H244"/>
  <c r="I244"/>
  <c r="I246"/>
  <c r="I86"/>
  <c r="H84"/>
  <c r="I84"/>
  <c r="H80"/>
  <c r="I80"/>
  <c r="G83"/>
  <c r="G91"/>
  <c r="I82"/>
  <c r="G87"/>
  <c r="AA27"/>
  <c r="AC18"/>
  <c r="AA23"/>
  <c r="AA19"/>
  <c r="AB20"/>
  <c r="AC20"/>
  <c r="AC22"/>
  <c r="R176"/>
  <c r="S176"/>
  <c r="G59"/>
  <c r="I50"/>
  <c r="G55"/>
  <c r="G51"/>
  <c r="S80"/>
  <c r="R80"/>
  <c r="R84"/>
  <c r="S84"/>
  <c r="S86"/>
  <c r="Q83"/>
  <c r="Q91"/>
  <c r="S82"/>
  <c r="Q87"/>
  <c r="S150"/>
  <c r="R148"/>
  <c r="S148"/>
  <c r="S146"/>
  <c r="Q147"/>
  <c r="Q151"/>
  <c r="Q155"/>
  <c r="AB176"/>
  <c r="AC176"/>
  <c r="S246"/>
  <c r="R244"/>
  <c r="S244"/>
  <c r="S242"/>
  <c r="Q247"/>
  <c r="Q243"/>
  <c r="Q251"/>
  <c r="AA279"/>
  <c r="AA275"/>
  <c r="AA283"/>
  <c r="AC274"/>
  <c r="AB272"/>
  <c r="AC272"/>
  <c r="S471"/>
  <c r="R469"/>
  <c r="S469"/>
  <c r="S467"/>
  <c r="Q472"/>
  <c r="Q468"/>
  <c r="Q476"/>
  <c r="AB565"/>
  <c r="AC565"/>
  <c r="AC567"/>
  <c r="AC561"/>
  <c r="AB561"/>
  <c r="AA564"/>
  <c r="AB563"/>
  <c r="AC563"/>
  <c r="AA572"/>
  <c r="AA568"/>
  <c r="R276"/>
  <c r="S276"/>
  <c r="S278"/>
  <c r="S274"/>
  <c r="Q275"/>
  <c r="Q279"/>
  <c r="Q283"/>
  <c r="S118"/>
  <c r="R116"/>
  <c r="S116"/>
  <c r="S114"/>
  <c r="Q115"/>
  <c r="Q119"/>
  <c r="Q123"/>
  <c r="R212"/>
  <c r="S212"/>
  <c r="S214"/>
  <c r="Q211"/>
  <c r="Q219"/>
  <c r="S210"/>
  <c r="Q215"/>
  <c r="H404"/>
  <c r="I404"/>
  <c r="I406"/>
  <c r="G444"/>
  <c r="I435"/>
  <c r="G440"/>
  <c r="G436"/>
  <c r="H146"/>
  <c r="B157"/>
  <c r="B158"/>
  <c r="H82"/>
  <c r="AC442"/>
  <c r="AB442"/>
  <c r="AC506"/>
  <c r="AB506"/>
  <c r="AC498"/>
  <c r="AB498"/>
  <c r="H562"/>
  <c r="I562"/>
  <c r="H563"/>
  <c r="I570"/>
  <c r="H570"/>
  <c r="H116"/>
  <c r="I116"/>
  <c r="I118"/>
  <c r="H112"/>
  <c r="I112"/>
  <c r="G115"/>
  <c r="I113"/>
  <c r="G123"/>
  <c r="I114"/>
  <c r="G119"/>
  <c r="H212"/>
  <c r="I212"/>
  <c r="I214"/>
  <c r="R308"/>
  <c r="S308"/>
  <c r="S310"/>
  <c r="S306"/>
  <c r="Q307"/>
  <c r="Q311"/>
  <c r="Q315"/>
  <c r="H308"/>
  <c r="I308"/>
  <c r="I310"/>
  <c r="S632"/>
  <c r="R630"/>
  <c r="S630"/>
  <c r="S628"/>
  <c r="Q633"/>
  <c r="Q629"/>
  <c r="Q637"/>
  <c r="H469"/>
  <c r="I469"/>
  <c r="I471"/>
  <c r="I467"/>
  <c r="G468"/>
  <c r="G476"/>
  <c r="G472"/>
  <c r="AC246"/>
  <c r="AB244"/>
  <c r="AC244"/>
  <c r="AB240"/>
  <c r="AC240"/>
  <c r="AA243"/>
  <c r="AB242"/>
  <c r="AA251"/>
  <c r="AC242"/>
  <c r="AA247"/>
  <c r="AB84"/>
  <c r="AC84"/>
  <c r="AC86"/>
  <c r="Q59"/>
  <c r="S50"/>
  <c r="Q55"/>
  <c r="Q51"/>
  <c r="R52"/>
  <c r="S52"/>
  <c r="S54"/>
  <c r="AA59"/>
  <c r="AC50"/>
  <c r="AA55"/>
  <c r="AA51"/>
  <c r="G187"/>
  <c r="I178"/>
  <c r="G179"/>
  <c r="G183"/>
  <c r="H272"/>
  <c r="I272"/>
  <c r="G279"/>
  <c r="G275"/>
  <c r="G283"/>
  <c r="I274"/>
  <c r="AB533"/>
  <c r="AC533"/>
  <c r="AC535"/>
  <c r="AA532"/>
  <c r="AB531"/>
  <c r="AC531"/>
  <c r="AA540"/>
  <c r="AA536"/>
  <c r="H503"/>
  <c r="H502"/>
  <c r="I502"/>
  <c r="H535"/>
  <c r="I534"/>
  <c r="H534"/>
  <c r="I530"/>
  <c r="H531"/>
  <c r="H530"/>
  <c r="R602"/>
  <c r="S602"/>
  <c r="R599"/>
  <c r="S598"/>
  <c r="R598"/>
  <c r="S17"/>
  <c r="R17"/>
  <c r="R18"/>
  <c r="R503"/>
  <c r="S502"/>
  <c r="R502"/>
  <c r="R506"/>
  <c r="S506"/>
  <c r="R538"/>
  <c r="S538"/>
  <c r="R535"/>
  <c r="S534"/>
  <c r="R534"/>
  <c r="R567"/>
  <c r="S566"/>
  <c r="R566"/>
  <c r="R570"/>
  <c r="S570"/>
  <c r="H599"/>
  <c r="I598"/>
  <c r="H598"/>
  <c r="H594"/>
  <c r="I594"/>
  <c r="H595"/>
  <c r="AB598"/>
  <c r="AB599"/>
  <c r="AC598"/>
  <c r="AB112"/>
  <c r="AC112"/>
  <c r="S433"/>
  <c r="R433"/>
  <c r="R437"/>
  <c r="S437"/>
  <c r="S439"/>
  <c r="H240"/>
  <c r="I240"/>
  <c r="G251"/>
  <c r="I242"/>
  <c r="G243"/>
  <c r="G247"/>
  <c r="AC16"/>
  <c r="AB16"/>
  <c r="S182"/>
  <c r="R180"/>
  <c r="S180"/>
  <c r="S178"/>
  <c r="Q183"/>
  <c r="Q179"/>
  <c r="Q187"/>
  <c r="H52"/>
  <c r="I52"/>
  <c r="I54"/>
  <c r="I48"/>
  <c r="H48"/>
  <c r="R144"/>
  <c r="S144"/>
  <c r="AB180"/>
  <c r="AC180"/>
  <c r="AC182"/>
  <c r="AA187"/>
  <c r="AC178"/>
  <c r="AA183"/>
  <c r="AA179"/>
  <c r="R240"/>
  <c r="S240"/>
  <c r="AB276"/>
  <c r="AC276"/>
  <c r="AC278"/>
  <c r="R465"/>
  <c r="S465"/>
  <c r="R272"/>
  <c r="S272"/>
  <c r="S112"/>
  <c r="R112"/>
  <c r="R208"/>
  <c r="S208"/>
  <c r="G407"/>
  <c r="G403"/>
  <c r="G411"/>
  <c r="I402"/>
  <c r="H400"/>
  <c r="I400"/>
  <c r="H437"/>
  <c r="I437"/>
  <c r="I439"/>
  <c r="I433"/>
  <c r="H433"/>
  <c r="AB467"/>
  <c r="Q412"/>
  <c r="K400"/>
  <c r="N400"/>
  <c r="M400"/>
  <c r="Q400"/>
  <c r="K402"/>
  <c r="N402"/>
  <c r="M402"/>
  <c r="Q402"/>
  <c r="K409"/>
  <c r="N409"/>
  <c r="M409"/>
  <c r="Q409"/>
  <c r="K404"/>
  <c r="N404"/>
  <c r="M404"/>
  <c r="Q404"/>
  <c r="K410"/>
  <c r="N410"/>
  <c r="M410"/>
  <c r="Q410"/>
  <c r="R410"/>
  <c r="K401"/>
  <c r="N401"/>
  <c r="M401"/>
  <c r="Q401"/>
  <c r="K408"/>
  <c r="N408"/>
  <c r="M408"/>
  <c r="Q408"/>
  <c r="R408"/>
  <c r="S408"/>
  <c r="K405"/>
  <c r="N405"/>
  <c r="M405"/>
  <c r="Q405"/>
  <c r="K406"/>
  <c r="N406"/>
  <c r="M406"/>
  <c r="Q406"/>
  <c r="AB114"/>
  <c r="C48" i="8"/>
  <c r="B574" i="9"/>
  <c r="B575"/>
  <c r="V446"/>
  <c r="V447"/>
  <c r="H114"/>
  <c r="V606"/>
  <c r="V607"/>
  <c r="B542"/>
  <c r="B543"/>
  <c r="B510"/>
  <c r="B511"/>
  <c r="B606"/>
  <c r="B607"/>
  <c r="L510"/>
  <c r="L511"/>
  <c r="B29"/>
  <c r="B30"/>
  <c r="L574"/>
  <c r="L575"/>
  <c r="L542"/>
  <c r="L543"/>
  <c r="L29"/>
  <c r="L30"/>
  <c r="AB113"/>
  <c r="H409"/>
  <c r="I409"/>
  <c r="H405"/>
  <c r="H406"/>
  <c r="I405"/>
  <c r="AB181"/>
  <c r="AB182"/>
  <c r="AC181"/>
  <c r="AB185"/>
  <c r="AC185"/>
  <c r="R178"/>
  <c r="S177"/>
  <c r="R177"/>
  <c r="I241"/>
  <c r="H242"/>
  <c r="H241"/>
  <c r="I249"/>
  <c r="H249"/>
  <c r="AB534"/>
  <c r="AB535"/>
  <c r="AC534"/>
  <c r="I273"/>
  <c r="H273"/>
  <c r="H274"/>
  <c r="H182"/>
  <c r="I181"/>
  <c r="H181"/>
  <c r="AC49"/>
  <c r="AB49"/>
  <c r="AB50"/>
  <c r="S49"/>
  <c r="R49"/>
  <c r="R50"/>
  <c r="AB245"/>
  <c r="AB246"/>
  <c r="AC245"/>
  <c r="AB249"/>
  <c r="AC249"/>
  <c r="H471"/>
  <c r="I470"/>
  <c r="H470"/>
  <c r="H466"/>
  <c r="I466"/>
  <c r="H467"/>
  <c r="R635"/>
  <c r="S635"/>
  <c r="R632"/>
  <c r="S631"/>
  <c r="R631"/>
  <c r="R313"/>
  <c r="S313"/>
  <c r="R306"/>
  <c r="S305"/>
  <c r="R305"/>
  <c r="H118"/>
  <c r="I117"/>
  <c r="H117"/>
  <c r="H121"/>
  <c r="I121"/>
  <c r="H438"/>
  <c r="H439"/>
  <c r="I438"/>
  <c r="H442"/>
  <c r="I442"/>
  <c r="R210"/>
  <c r="S209"/>
  <c r="R209"/>
  <c r="R117"/>
  <c r="R118"/>
  <c r="S117"/>
  <c r="R277"/>
  <c r="R278"/>
  <c r="S277"/>
  <c r="AC570"/>
  <c r="AB570"/>
  <c r="AC562"/>
  <c r="AB562"/>
  <c r="R467"/>
  <c r="S466"/>
  <c r="R466"/>
  <c r="AB281"/>
  <c r="AC281"/>
  <c r="AB277"/>
  <c r="AB278"/>
  <c r="AC277"/>
  <c r="R242"/>
  <c r="S241"/>
  <c r="R241"/>
  <c r="R150"/>
  <c r="S149"/>
  <c r="R149"/>
  <c r="R82"/>
  <c r="S81"/>
  <c r="R81"/>
  <c r="H53"/>
  <c r="H54"/>
  <c r="I53"/>
  <c r="I57"/>
  <c r="H57"/>
  <c r="AB21"/>
  <c r="AB22"/>
  <c r="AC21"/>
  <c r="AC25"/>
  <c r="AB25"/>
  <c r="I81"/>
  <c r="H81"/>
  <c r="R439"/>
  <c r="S438"/>
  <c r="R438"/>
  <c r="AB474"/>
  <c r="AC474"/>
  <c r="AC466"/>
  <c r="AB466"/>
  <c r="AC209"/>
  <c r="AB209"/>
  <c r="AB117"/>
  <c r="AB118"/>
  <c r="AC117"/>
  <c r="AC81"/>
  <c r="AB81"/>
  <c r="H313"/>
  <c r="I313"/>
  <c r="H309"/>
  <c r="H310"/>
  <c r="I309"/>
  <c r="I217"/>
  <c r="H217"/>
  <c r="V510"/>
  <c r="V511"/>
  <c r="I401"/>
  <c r="H401"/>
  <c r="H402"/>
  <c r="AC177"/>
  <c r="AB178"/>
  <c r="AB177"/>
  <c r="R185"/>
  <c r="S185"/>
  <c r="R182"/>
  <c r="S181"/>
  <c r="R181"/>
  <c r="H246"/>
  <c r="I245"/>
  <c r="H245"/>
  <c r="AC538"/>
  <c r="AB538"/>
  <c r="AC530"/>
  <c r="AB530"/>
  <c r="H281"/>
  <c r="I281"/>
  <c r="H277"/>
  <c r="H278"/>
  <c r="I277"/>
  <c r="H177"/>
  <c r="I177"/>
  <c r="H178"/>
  <c r="I185"/>
  <c r="H185"/>
  <c r="AB53"/>
  <c r="AB54"/>
  <c r="AC53"/>
  <c r="AC57"/>
  <c r="AB57"/>
  <c r="R53"/>
  <c r="R54"/>
  <c r="S53"/>
  <c r="S57"/>
  <c r="R57"/>
  <c r="AC241"/>
  <c r="AB241"/>
  <c r="I474"/>
  <c r="H474"/>
  <c r="R628"/>
  <c r="S627"/>
  <c r="R627"/>
  <c r="R310"/>
  <c r="S309"/>
  <c r="R309"/>
  <c r="I434"/>
  <c r="H434"/>
  <c r="H435"/>
  <c r="R214"/>
  <c r="S213"/>
  <c r="R213"/>
  <c r="R217"/>
  <c r="S217"/>
  <c r="S121"/>
  <c r="R121"/>
  <c r="S113"/>
  <c r="R113"/>
  <c r="R114"/>
  <c r="R281"/>
  <c r="S281"/>
  <c r="R274"/>
  <c r="S273"/>
  <c r="R273"/>
  <c r="AB566"/>
  <c r="AB567"/>
  <c r="AC566"/>
  <c r="R474"/>
  <c r="S474"/>
  <c r="R471"/>
  <c r="S470"/>
  <c r="R470"/>
  <c r="AC273"/>
  <c r="AB273"/>
  <c r="AB274"/>
  <c r="R249"/>
  <c r="S249"/>
  <c r="R246"/>
  <c r="S245"/>
  <c r="R245"/>
  <c r="R153"/>
  <c r="S153"/>
  <c r="R146"/>
  <c r="S145"/>
  <c r="R145"/>
  <c r="R85"/>
  <c r="R86"/>
  <c r="S85"/>
  <c r="R89"/>
  <c r="S89"/>
  <c r="I49"/>
  <c r="H49"/>
  <c r="H50"/>
  <c r="AC17"/>
  <c r="AB17"/>
  <c r="AB18"/>
  <c r="H86"/>
  <c r="I85"/>
  <c r="H85"/>
  <c r="I89"/>
  <c r="H89"/>
  <c r="S442"/>
  <c r="R442"/>
  <c r="S434"/>
  <c r="R434"/>
  <c r="R435"/>
  <c r="AB471"/>
  <c r="AC470"/>
  <c r="AB470"/>
  <c r="AB213"/>
  <c r="AB214"/>
  <c r="AC213"/>
  <c r="AC217"/>
  <c r="AB217"/>
  <c r="AB121"/>
  <c r="AC121"/>
  <c r="AB85"/>
  <c r="AB86"/>
  <c r="AC85"/>
  <c r="AC89"/>
  <c r="AB89"/>
  <c r="I305"/>
  <c r="H305"/>
  <c r="H306"/>
  <c r="H213"/>
  <c r="H214"/>
  <c r="I213"/>
  <c r="H209"/>
  <c r="I209"/>
  <c r="H210"/>
  <c r="H113"/>
  <c r="L606"/>
  <c r="L607"/>
  <c r="S406"/>
  <c r="R404"/>
  <c r="S404"/>
  <c r="Q403"/>
  <c r="S402"/>
  <c r="Q411"/>
  <c r="Q407"/>
  <c r="S400"/>
  <c r="R400"/>
  <c r="L125"/>
  <c r="L126"/>
  <c r="V253"/>
  <c r="V254"/>
  <c r="B478"/>
  <c r="B479"/>
  <c r="L639"/>
  <c r="L640"/>
  <c r="L253"/>
  <c r="L254"/>
  <c r="V189"/>
  <c r="V190"/>
  <c r="B446"/>
  <c r="B447"/>
  <c r="V478"/>
  <c r="V479"/>
  <c r="V574"/>
  <c r="V575"/>
  <c r="L446"/>
  <c r="L447"/>
  <c r="L61"/>
  <c r="L62"/>
  <c r="B221"/>
  <c r="B222"/>
  <c r="B317"/>
  <c r="B318"/>
  <c r="V93"/>
  <c r="V94"/>
  <c r="V125"/>
  <c r="V126"/>
  <c r="B93"/>
  <c r="B94"/>
  <c r="L157"/>
  <c r="L158"/>
  <c r="L285"/>
  <c r="L286"/>
  <c r="L317"/>
  <c r="L318"/>
  <c r="B189"/>
  <c r="B190"/>
  <c r="B61"/>
  <c r="B62"/>
  <c r="V285"/>
  <c r="V286"/>
  <c r="L478"/>
  <c r="L479"/>
  <c r="B125"/>
  <c r="B126"/>
  <c r="V542"/>
  <c r="V543"/>
  <c r="B253"/>
  <c r="B254"/>
  <c r="V221"/>
  <c r="V222"/>
  <c r="V61"/>
  <c r="V62"/>
  <c r="B285"/>
  <c r="B286"/>
  <c r="L189"/>
  <c r="L190"/>
  <c r="V29"/>
  <c r="V30"/>
  <c r="L93"/>
  <c r="L94"/>
  <c r="L221"/>
  <c r="L222"/>
  <c r="B413"/>
  <c r="B414"/>
  <c r="R405"/>
  <c r="R406"/>
  <c r="S405"/>
  <c r="S409"/>
  <c r="R409"/>
  <c r="S401"/>
  <c r="R401"/>
  <c r="R402"/>
  <c r="L413"/>
  <c r="L414"/>
</calcChain>
</file>

<file path=xl/sharedStrings.xml><?xml version="1.0" encoding="utf-8"?>
<sst xmlns="http://schemas.openxmlformats.org/spreadsheetml/2006/main" count="4866" uniqueCount="304">
  <si>
    <t>No.</t>
  </si>
  <si>
    <t>Nama</t>
  </si>
  <si>
    <t>Jabatan</t>
  </si>
  <si>
    <t>Gaji yg Di Bayarkan</t>
  </si>
  <si>
    <t>Jumlah</t>
  </si>
  <si>
    <t>Sufnizar</t>
  </si>
  <si>
    <t>Project Manager</t>
  </si>
  <si>
    <t>0269-01-000072-56-6</t>
  </si>
  <si>
    <t>Paisal Piliang</t>
  </si>
  <si>
    <t>Site Manager</t>
  </si>
  <si>
    <t>0269-01-019328-50-6</t>
  </si>
  <si>
    <t>Tebrimal</t>
  </si>
  <si>
    <t>0269-01-020180-50-1</t>
  </si>
  <si>
    <t>Risdianto</t>
  </si>
  <si>
    <t>ADM Teknik</t>
  </si>
  <si>
    <t>0269-01-001259-53-5</t>
  </si>
  <si>
    <t>Yusmardi (Edi)</t>
  </si>
  <si>
    <t>Pelaksana</t>
  </si>
  <si>
    <t>Jamilda Saputra (Ujang)</t>
  </si>
  <si>
    <t>Pelaksana)</t>
  </si>
  <si>
    <t>Yusmainar</t>
  </si>
  <si>
    <t>OB Lubuk Sikaping</t>
  </si>
  <si>
    <t>Mustafa Ibrahim</t>
  </si>
  <si>
    <t>0269-01-020941-50-9</t>
  </si>
  <si>
    <t>M. Nur Restu Indra</t>
  </si>
  <si>
    <t>Bagian Umum</t>
  </si>
  <si>
    <t>0669-01-001378-50-1</t>
  </si>
  <si>
    <t>Syahrial</t>
  </si>
  <si>
    <t>Kepala Labtech</t>
  </si>
  <si>
    <t>0269-01-019316-50-9</t>
  </si>
  <si>
    <t>Zubir</t>
  </si>
  <si>
    <t>Peralatan</t>
  </si>
  <si>
    <t>0037-01-048396-50-7</t>
  </si>
  <si>
    <t>Poniman</t>
  </si>
  <si>
    <t>HUMAS</t>
  </si>
  <si>
    <t>0269-01-017474-50-5</t>
  </si>
  <si>
    <t>Kodim Pasaman</t>
  </si>
  <si>
    <t>DANDIM</t>
  </si>
  <si>
    <t>Yudi Hadiansyah</t>
  </si>
  <si>
    <t>Anggota Labtech</t>
  </si>
  <si>
    <t>5450-01-005628-53-4</t>
  </si>
  <si>
    <t>Safiul Anam</t>
  </si>
  <si>
    <t>Accounting</t>
  </si>
  <si>
    <t>0269-01-019313-50-1</t>
  </si>
  <si>
    <t>Syahril (Keriting)</t>
  </si>
  <si>
    <t>Security Malam</t>
  </si>
  <si>
    <t>Mulyana S. Edi Prayoga</t>
  </si>
  <si>
    <t>Security Siang</t>
  </si>
  <si>
    <t>3464-01-017916-53-8</t>
  </si>
  <si>
    <t>Masrial (Katik)</t>
  </si>
  <si>
    <t>Staf Gudang</t>
  </si>
  <si>
    <t>0269-01-019324-50-2</t>
  </si>
  <si>
    <t>Edi Yarzon</t>
  </si>
  <si>
    <t>Jorong Muara Manggung</t>
  </si>
  <si>
    <t>Akherman Lubis</t>
  </si>
  <si>
    <t>5475-01-016372-53-8</t>
  </si>
  <si>
    <t>Novia Rina</t>
  </si>
  <si>
    <t>Administrasi</t>
  </si>
  <si>
    <t>Hendra RH</t>
  </si>
  <si>
    <t>0321-01-034788-50-7</t>
  </si>
  <si>
    <t>Dian Septianingsih</t>
  </si>
  <si>
    <t>Admin. Perlengkapan</t>
  </si>
  <si>
    <t>Ryan Irzandi</t>
  </si>
  <si>
    <t>ADM Tehnik</t>
  </si>
  <si>
    <t>5417-01-009855-53-7</t>
  </si>
  <si>
    <t>A. Sunarto</t>
  </si>
  <si>
    <t>Bank NAGARI 0800-0210-10495-2</t>
  </si>
  <si>
    <t>Riki Saputra</t>
  </si>
  <si>
    <t>Satpam Malam</t>
  </si>
  <si>
    <t>Trila Yana Fitriliza</t>
  </si>
  <si>
    <t>Staff Accounting</t>
  </si>
  <si>
    <t>5449-01-000035-50-1</t>
  </si>
  <si>
    <t>Maulizar</t>
  </si>
  <si>
    <t>Asisten Pelaksana</t>
  </si>
  <si>
    <t>Ichram Fauzi Pakpahan</t>
  </si>
  <si>
    <t>3528-01-026435-53-9</t>
  </si>
  <si>
    <t>M. Sahimi (Isem)</t>
  </si>
  <si>
    <t>Koord. Material</t>
  </si>
  <si>
    <t>0269-01-019332-50-5</t>
  </si>
  <si>
    <t>Syafrizal Metri (Sap)</t>
  </si>
  <si>
    <t>Logistik</t>
  </si>
  <si>
    <t>0269-01-019334-50-7</t>
  </si>
  <si>
    <t>Edrizal Metri</t>
  </si>
  <si>
    <t>0269-01-019329-50-2</t>
  </si>
  <si>
    <t>Zulfan Sadri</t>
  </si>
  <si>
    <t>Tukang Las</t>
  </si>
  <si>
    <t>0269-01-019331-50-9</t>
  </si>
  <si>
    <t>Aliyul</t>
  </si>
  <si>
    <t>Chef Mekanik</t>
  </si>
  <si>
    <t>0269-01-020777-50-2</t>
  </si>
  <si>
    <t>Zulham Efendi</t>
  </si>
  <si>
    <t>Mekanik</t>
  </si>
  <si>
    <t>0269-01-020241-50-1</t>
  </si>
  <si>
    <t>Jajak</t>
  </si>
  <si>
    <t>Foreman</t>
  </si>
  <si>
    <t>Muslim</t>
  </si>
  <si>
    <t>Operator AMP</t>
  </si>
  <si>
    <t>0269-01-019318-50-1</t>
  </si>
  <si>
    <t>Men Fetrizal</t>
  </si>
  <si>
    <t>Anggota AMP</t>
  </si>
  <si>
    <t>0269-01-019317-50-5</t>
  </si>
  <si>
    <t>M. Ridwan</t>
  </si>
  <si>
    <t>Operator Crusher</t>
  </si>
  <si>
    <t>0269-01-019325-50-8</t>
  </si>
  <si>
    <t>Mardi Zagarino</t>
  </si>
  <si>
    <t>Anggota Crusher</t>
  </si>
  <si>
    <t>0269-01-019327-50-0</t>
  </si>
  <si>
    <t>Emen/ Mairaden Syofian</t>
  </si>
  <si>
    <t>0269-01-007360-53-8</t>
  </si>
  <si>
    <t>Indra</t>
  </si>
  <si>
    <t>Operator Finisher</t>
  </si>
  <si>
    <t>Akhyar</t>
  </si>
  <si>
    <t>Okta Vriandi</t>
  </si>
  <si>
    <t>Operator Tandem</t>
  </si>
  <si>
    <t>Bank NAGARI 0800-02-10064-841</t>
  </si>
  <si>
    <t>Setu</t>
  </si>
  <si>
    <t>Operator PTR</t>
  </si>
  <si>
    <t>Kadri</t>
  </si>
  <si>
    <t>Operator Loader</t>
  </si>
  <si>
    <t>Anto</t>
  </si>
  <si>
    <t>Operator Excavator</t>
  </si>
  <si>
    <t xml:space="preserve">5450-01-004376-53-2    </t>
  </si>
  <si>
    <t>Ujang</t>
  </si>
  <si>
    <t>Hendrizal</t>
  </si>
  <si>
    <t>Operator Greader</t>
  </si>
  <si>
    <t>0269-01-019330-50-3</t>
  </si>
  <si>
    <t>Erwin</t>
  </si>
  <si>
    <t>Muhammad Arif (Adek)</t>
  </si>
  <si>
    <t>0269-01-020168-50-9</t>
  </si>
  <si>
    <t>Syafrial</t>
  </si>
  <si>
    <t>Operator Vibro</t>
  </si>
  <si>
    <t>0269-01-020170-50-6</t>
  </si>
  <si>
    <t>Efrianto</t>
  </si>
  <si>
    <t>Sopir Storing</t>
  </si>
  <si>
    <t>0269-01-020095-50-2</t>
  </si>
  <si>
    <t>M. Sukri/ awy</t>
  </si>
  <si>
    <t>Sopir Tangki Air</t>
  </si>
  <si>
    <t>Gophal Crystopher</t>
  </si>
  <si>
    <t>Harian Labor</t>
  </si>
  <si>
    <t>0321-01-033539-50-7</t>
  </si>
  <si>
    <t>Alfi</t>
  </si>
  <si>
    <t>Sopir Isuzu</t>
  </si>
  <si>
    <t>Rahmad Hidayat</t>
  </si>
  <si>
    <t>0269-01-020983-50-1</t>
  </si>
  <si>
    <t>Darwin</t>
  </si>
  <si>
    <t>Syamsul</t>
  </si>
  <si>
    <t>Alat diserice di truckindo</t>
  </si>
  <si>
    <t>Ahmad Jailani</t>
  </si>
  <si>
    <t>0419-01-004020-50-4</t>
  </si>
  <si>
    <t>Imran Koto</t>
  </si>
  <si>
    <t>Sopir Dyna</t>
  </si>
  <si>
    <t>5448-01-012540-53-0</t>
  </si>
  <si>
    <t>Rudi Satria</t>
  </si>
  <si>
    <t>Rudi Arianto</t>
  </si>
  <si>
    <t>Buje/ Zul Kadri M</t>
  </si>
  <si>
    <t>0269-01-007361-53-4</t>
  </si>
  <si>
    <t>Rizon Gustamar</t>
  </si>
  <si>
    <t>5470-01-00811453-0</t>
  </si>
  <si>
    <t>Lubis dan 2 anggota</t>
  </si>
  <si>
    <t>Ryo Sepria Ananda</t>
  </si>
  <si>
    <t>Riko</t>
  </si>
  <si>
    <t>Harian Crusher</t>
  </si>
  <si>
    <t>Rinal</t>
  </si>
  <si>
    <t>Doni</t>
  </si>
  <si>
    <t>Yudi</t>
  </si>
  <si>
    <t>Harian AMP</t>
  </si>
  <si>
    <t>Dayat</t>
  </si>
  <si>
    <t>Arwandi</t>
  </si>
  <si>
    <t>Harian Hotmix</t>
  </si>
  <si>
    <t>Ari</t>
  </si>
  <si>
    <t>Boy</t>
  </si>
  <si>
    <t>Harian Kompresor</t>
  </si>
  <si>
    <t>Riyan</t>
  </si>
  <si>
    <t>Helver Greader</t>
  </si>
  <si>
    <t>Syarbaini</t>
  </si>
  <si>
    <t>Sopir Harian Sprayer</t>
  </si>
  <si>
    <t>Khairul</t>
  </si>
  <si>
    <t>Helver Harian Sprayer</t>
  </si>
  <si>
    <t>Panjul</t>
  </si>
  <si>
    <t>Helver Kompresor</t>
  </si>
  <si>
    <t>Rudi</t>
  </si>
  <si>
    <t>Helver Harian Excavator</t>
  </si>
  <si>
    <t>Andika Azhar Pratama</t>
  </si>
  <si>
    <t>Harian Lepas</t>
  </si>
  <si>
    <t>Giya</t>
  </si>
  <si>
    <t>Sepriadi</t>
  </si>
  <si>
    <t>Sopir Peralatan</t>
  </si>
  <si>
    <t>Rendra Pahlevi</t>
  </si>
  <si>
    <t>Star Kerja Tgl 5 September 2014</t>
  </si>
  <si>
    <t>Yogi Yohandra</t>
  </si>
  <si>
    <t>Star Kerja Tgl 20 September 2014</t>
  </si>
  <si>
    <t>Adrinal</t>
  </si>
  <si>
    <t>Star Kerja Tgl 8 september 2014</t>
  </si>
  <si>
    <t>Andrizal</t>
  </si>
  <si>
    <t>Guspiandi</t>
  </si>
  <si>
    <t>Bayu/ Joherman</t>
  </si>
  <si>
    <t>0269-01-007382-53-0</t>
  </si>
  <si>
    <t>Gaji September 2014</t>
  </si>
  <si>
    <t>........................</t>
  </si>
  <si>
    <t>Daftar Gaji Karyawan Lubuk Sikaping</t>
  </si>
  <si>
    <t>Bulan : September 2014</t>
  </si>
  <si>
    <t>Tanda Tangan Pengambilan</t>
  </si>
  <si>
    <t>Rekening</t>
  </si>
  <si>
    <t>Gaji</t>
  </si>
  <si>
    <t>5450-01-004376-53-2 a/n Hodia</t>
  </si>
  <si>
    <t>Daftar Gaji Karyawan Bulan September 2014</t>
  </si>
  <si>
    <t>Kepada Yth Bank BRI Cabang Lubuk Sikaping mohon bantuannya untuk</t>
  </si>
  <si>
    <t>mengirimkan daftar gaji yang terlampir di atas, Terima kasih.</t>
  </si>
  <si>
    <t>PT. Andalas Bone Prima</t>
  </si>
  <si>
    <t>Jumlah Total</t>
  </si>
  <si>
    <t>Lubuk Sikaping, 30  Oktober 2014</t>
  </si>
  <si>
    <t>Dikirim</t>
  </si>
  <si>
    <t>ditansfer</t>
  </si>
  <si>
    <t>Tunai</t>
  </si>
  <si>
    <t>0269-01019860-50-8</t>
  </si>
  <si>
    <t>BSM 7036859045</t>
  </si>
  <si>
    <t>TABEL</t>
  </si>
  <si>
    <t>TABEL1</t>
  </si>
  <si>
    <t>0</t>
  </si>
  <si>
    <t xml:space="preserve"> </t>
  </si>
  <si>
    <t>10</t>
  </si>
  <si>
    <t>SEPULUH</t>
  </si>
  <si>
    <t>1</t>
  </si>
  <si>
    <t>SATU</t>
  </si>
  <si>
    <t>11</t>
  </si>
  <si>
    <t>SEBELAS</t>
  </si>
  <si>
    <t>2</t>
  </si>
  <si>
    <t>DUA</t>
  </si>
  <si>
    <t>12</t>
  </si>
  <si>
    <t>DUA BELAS</t>
  </si>
  <si>
    <t>3</t>
  </si>
  <si>
    <t>TIGA</t>
  </si>
  <si>
    <t>13</t>
  </si>
  <si>
    <t>TIGA BELAS</t>
  </si>
  <si>
    <t>4</t>
  </si>
  <si>
    <t>EMPAT</t>
  </si>
  <si>
    <t>14</t>
  </si>
  <si>
    <t>EMPAT BELAS</t>
  </si>
  <si>
    <t>5</t>
  </si>
  <si>
    <t>LIMA</t>
  </si>
  <si>
    <t>15</t>
  </si>
  <si>
    <t>LIMA BELAS</t>
  </si>
  <si>
    <t>6</t>
  </si>
  <si>
    <t>ENAM</t>
  </si>
  <si>
    <t>16</t>
  </si>
  <si>
    <t>ENAM BELAS</t>
  </si>
  <si>
    <t>7</t>
  </si>
  <si>
    <t>TUJUH</t>
  </si>
  <si>
    <t>17</t>
  </si>
  <si>
    <t>TUJUH BELAS</t>
  </si>
  <si>
    <t>8</t>
  </si>
  <si>
    <t>DELAPAN</t>
  </si>
  <si>
    <t>18</t>
  </si>
  <si>
    <t>DELAPAN BELAS</t>
  </si>
  <si>
    <t>9</t>
  </si>
  <si>
    <t>SEMBILAN</t>
  </si>
  <si>
    <t>19</t>
  </si>
  <si>
    <t>SEMBILAN BELAS</t>
  </si>
  <si>
    <t>INPUT</t>
  </si>
  <si>
    <t>CONTROL</t>
  </si>
  <si>
    <t>JLH</t>
  </si>
  <si>
    <t>KETERANGAN</t>
  </si>
  <si>
    <t>DIGIT</t>
  </si>
  <si>
    <t>RUPIAH</t>
  </si>
  <si>
    <t>SATUAN</t>
  </si>
  <si>
    <t>(FIX-INPUT)</t>
  </si>
  <si>
    <t>FIX</t>
  </si>
  <si>
    <t>RATUS JUTA</t>
  </si>
  <si>
    <t>PULUH JUTA</t>
  </si>
  <si>
    <t>JUTA</t>
  </si>
  <si>
    <t>T - PULUHAN</t>
  </si>
  <si>
    <t>RATUS RIBU</t>
  </si>
  <si>
    <t>PULUH RIBU</t>
  </si>
  <si>
    <t>RIBU</t>
  </si>
  <si>
    <t>RATUSAN</t>
  </si>
  <si>
    <t>PULUHAN</t>
  </si>
  <si>
    <t xml:space="preserve"> RUPIAH</t>
  </si>
  <si>
    <t>JUMLAH DIGIT</t>
  </si>
  <si>
    <t>HASIL</t>
  </si>
  <si>
    <t>FINAL</t>
  </si>
  <si>
    <t>Lubis</t>
  </si>
  <si>
    <t xml:space="preserve"> JUTA</t>
  </si>
  <si>
    <t xml:space="preserve"> ENAM</t>
  </si>
  <si>
    <t xml:space="preserve"> RATUS</t>
  </si>
  <si>
    <t xml:space="preserve"> SEMBILAN</t>
  </si>
  <si>
    <t xml:space="preserve"> PULUH</t>
  </si>
  <si>
    <t xml:space="preserve"> LIMA</t>
  </si>
  <si>
    <t xml:space="preserve"> RIBU</t>
  </si>
  <si>
    <t>BULAN :</t>
  </si>
  <si>
    <t>AREA :</t>
  </si>
  <si>
    <t>LUBUK SIKAPING / PASAMAN BARAT / JAKARTA</t>
  </si>
  <si>
    <t>NO</t>
  </si>
  <si>
    <t>NAMA</t>
  </si>
  <si>
    <t>JABATAN</t>
  </si>
  <si>
    <t>UANG MAKAN</t>
  </si>
  <si>
    <t>PERIODE</t>
  </si>
  <si>
    <t>JUMLAH HARI</t>
  </si>
  <si>
    <t>TOTAL</t>
  </si>
  <si>
    <t>MEI 2015</t>
  </si>
  <si>
    <t>PERIODE :</t>
  </si>
  <si>
    <t>1 MEI - 14 MEI</t>
  </si>
  <si>
    <t>XXX</t>
  </si>
  <si>
    <t>1 Mei s/d 14 Mei</t>
  </si>
  <si>
    <t>UANG MAKAN KARYAWAN 2015</t>
  </si>
</sst>
</file>

<file path=xl/styles.xml><?xml version="1.0" encoding="utf-8"?>
<styleSheet xmlns="http://schemas.openxmlformats.org/spreadsheetml/2006/main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&quot;IDR&quot;* #,##0_);_(&quot;IDR&quot;* \(#,##0\);_(&quot;IDR&quot;* &quot;-&quot;_);_(@_)"/>
    <numFmt numFmtId="166" formatCode="_-* #,##0_-;\-* #,##0_-;_-* &quot;-&quot;??_-;_-@_-"/>
    <numFmt numFmtId="167" formatCode="_([$Rp-421]* #,##0.00_);_([$Rp-421]* \(#,##0.00\);_([$Rp-421]* &quot;-&quot;??_);_(@_)"/>
    <numFmt numFmtId="168" formatCode="_(* #,##0_);_(* \(#,##0\);_(* \-??_);_(@_)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6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6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b/>
      <sz val="18"/>
      <color theme="1"/>
      <name val="Calibri"/>
      <scheme val="minor"/>
    </font>
    <font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5" fillId="0" borderId="0"/>
    <xf numFmtId="166" fontId="1" fillId="0" borderId="0" applyFon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1" xfId="3" applyFont="1" applyFill="1" applyBorder="1" applyAlignment="1">
      <alignment vertical="center"/>
    </xf>
    <xf numFmtId="0" fontId="5" fillId="4" borderId="6" xfId="3" applyFont="1" applyFill="1" applyBorder="1" applyAlignment="1">
      <alignment horizontal="center" vertical="center"/>
    </xf>
    <xf numFmtId="15" fontId="5" fillId="0" borderId="7" xfId="3" applyNumberFormat="1" applyFont="1" applyFill="1" applyBorder="1" applyAlignment="1">
      <alignment horizontal="left" vertical="center"/>
    </xf>
    <xf numFmtId="164" fontId="5" fillId="0" borderId="7" xfId="3" applyNumberFormat="1" applyFont="1" applyFill="1" applyBorder="1" applyAlignment="1">
      <alignment horizontal="center" vertical="center"/>
    </xf>
    <xf numFmtId="41" fontId="5" fillId="0" borderId="7" xfId="5" applyFont="1" applyFill="1" applyBorder="1" applyAlignment="1">
      <alignment horizontal="center" vertical="center"/>
    </xf>
    <xf numFmtId="41" fontId="5" fillId="0" borderId="7" xfId="2" applyFont="1" applyFill="1" applyBorder="1" applyAlignment="1">
      <alignment horizontal="center" vertical="center" wrapText="1"/>
    </xf>
    <xf numFmtId="41" fontId="6" fillId="0" borderId="7" xfId="5" applyFont="1" applyFill="1" applyBorder="1" applyAlignment="1">
      <alignment horizontal="center" vertical="center"/>
    </xf>
    <xf numFmtId="0" fontId="5" fillId="4" borderId="9" xfId="3" applyFont="1" applyFill="1" applyBorder="1" applyAlignment="1">
      <alignment horizontal="center" vertical="center"/>
    </xf>
    <xf numFmtId="15" fontId="5" fillId="0" borderId="10" xfId="3" applyNumberFormat="1" applyFont="1" applyFill="1" applyBorder="1" applyAlignment="1">
      <alignment horizontal="left" vertical="center"/>
    </xf>
    <xf numFmtId="164" fontId="5" fillId="0" borderId="10" xfId="3" applyNumberFormat="1" applyFont="1" applyFill="1" applyBorder="1" applyAlignment="1">
      <alignment horizontal="center" vertical="center"/>
    </xf>
    <xf numFmtId="41" fontId="5" fillId="0" borderId="10" xfId="5" applyFont="1" applyFill="1" applyBorder="1" applyAlignment="1">
      <alignment horizontal="center" vertical="center"/>
    </xf>
    <xf numFmtId="41" fontId="5" fillId="0" borderId="10" xfId="2" applyFont="1" applyFill="1" applyBorder="1" applyAlignment="1">
      <alignment horizontal="center" vertical="center"/>
    </xf>
    <xf numFmtId="41" fontId="6" fillId="0" borderId="10" xfId="5" applyFont="1" applyFill="1" applyBorder="1" applyAlignment="1">
      <alignment horizontal="center" vertical="center"/>
    </xf>
    <xf numFmtId="41" fontId="5" fillId="0" borderId="10" xfId="5" quotePrefix="1" applyFont="1" applyFill="1" applyBorder="1" applyAlignment="1">
      <alignment horizontal="center" vertical="center"/>
    </xf>
    <xf numFmtId="42" fontId="5" fillId="0" borderId="11" xfId="3" applyNumberFormat="1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8" fillId="4" borderId="0" xfId="3" applyFont="1" applyFill="1" applyBorder="1" applyAlignment="1">
      <alignment horizontal="center" vertical="center"/>
    </xf>
    <xf numFmtId="15" fontId="8" fillId="4" borderId="0" xfId="3" applyNumberFormat="1" applyFont="1" applyFill="1" applyBorder="1" applyAlignment="1">
      <alignment horizontal="left" vertical="center"/>
    </xf>
    <xf numFmtId="164" fontId="8" fillId="4" borderId="0" xfId="3" applyNumberFormat="1" applyFont="1" applyFill="1" applyBorder="1" applyAlignment="1">
      <alignment horizontal="center" vertical="center"/>
    </xf>
    <xf numFmtId="164" fontId="9" fillId="4" borderId="0" xfId="3" applyNumberFormat="1" applyFont="1" applyFill="1" applyBorder="1" applyAlignment="1">
      <alignment horizontal="center" vertical="center"/>
    </xf>
    <xf numFmtId="41" fontId="9" fillId="4" borderId="0" xfId="2" applyFont="1" applyFill="1" applyBorder="1" applyAlignment="1">
      <alignment horizontal="center" vertical="center"/>
    </xf>
    <xf numFmtId="42" fontId="8" fillId="4" borderId="0" xfId="3" quotePrefix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15" fontId="5" fillId="5" borderId="10" xfId="3" applyNumberFormat="1" applyFont="1" applyFill="1" applyBorder="1" applyAlignment="1">
      <alignment horizontal="left" vertical="center"/>
    </xf>
    <xf numFmtId="164" fontId="5" fillId="5" borderId="10" xfId="3" applyNumberFormat="1" applyFont="1" applyFill="1" applyBorder="1" applyAlignment="1">
      <alignment horizontal="center" vertical="center"/>
    </xf>
    <xf numFmtId="0" fontId="5" fillId="4" borderId="10" xfId="3" applyFont="1" applyFill="1" applyBorder="1" applyAlignment="1">
      <alignment horizontal="center" vertical="center"/>
    </xf>
    <xf numFmtId="0" fontId="7" fillId="0" borderId="10" xfId="6" applyFont="1" applyFill="1" applyBorder="1" applyAlignment="1">
      <alignment vertical="center"/>
    </xf>
    <xf numFmtId="0" fontId="7" fillId="0" borderId="10" xfId="6" applyFont="1" applyFill="1" applyBorder="1" applyAlignment="1">
      <alignment horizontal="center" vertical="center" wrapText="1"/>
    </xf>
    <xf numFmtId="0" fontId="5" fillId="0" borderId="10" xfId="6" applyFont="1" applyFill="1" applyBorder="1" applyAlignment="1">
      <alignment vertical="center"/>
    </xf>
    <xf numFmtId="0" fontId="5" fillId="0" borderId="10" xfId="6" applyFont="1" applyFill="1" applyBorder="1" applyAlignment="1">
      <alignment horizontal="center" vertical="center" wrapText="1"/>
    </xf>
    <xf numFmtId="0" fontId="7" fillId="0" borderId="10" xfId="6" applyFont="1" applyBorder="1" applyAlignment="1">
      <alignment horizontal="center"/>
    </xf>
    <xf numFmtId="0" fontId="7" fillId="5" borderId="10" xfId="6" applyFont="1" applyFill="1" applyBorder="1" applyAlignment="1">
      <alignment vertical="center"/>
    </xf>
    <xf numFmtId="0" fontId="7" fillId="5" borderId="10" xfId="6" applyFont="1" applyFill="1" applyBorder="1" applyAlignment="1">
      <alignment horizontal="center"/>
    </xf>
    <xf numFmtId="0" fontId="7" fillId="0" borderId="10" xfId="6" applyFont="1" applyBorder="1" applyAlignment="1">
      <alignment horizontal="center" vertical="center"/>
    </xf>
    <xf numFmtId="0" fontId="7" fillId="5" borderId="10" xfId="6" applyFont="1" applyFill="1" applyBorder="1" applyAlignment="1">
      <alignment horizontal="center" vertical="center"/>
    </xf>
    <xf numFmtId="0" fontId="7" fillId="0" borderId="10" xfId="6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41" fontId="6" fillId="0" borderId="10" xfId="5" applyFont="1" applyFill="1" applyBorder="1" applyAlignment="1">
      <alignment horizontal="left" vertical="top"/>
    </xf>
    <xf numFmtId="166" fontId="5" fillId="0" borderId="10" xfId="7" applyNumberFormat="1" applyFont="1" applyFill="1" applyBorder="1" applyAlignment="1">
      <alignment horizontal="left" vertical="top"/>
    </xf>
    <xf numFmtId="166" fontId="5" fillId="0" borderId="10" xfId="1" applyNumberFormat="1" applyFont="1" applyFill="1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12" fillId="0" borderId="0" xfId="3" applyFont="1" applyFill="1" applyBorder="1" applyAlignment="1">
      <alignment horizontal="center" vertical="center"/>
    </xf>
    <xf numFmtId="0" fontId="5" fillId="4" borderId="20" xfId="3" applyFont="1" applyFill="1" applyBorder="1" applyAlignment="1">
      <alignment horizontal="center" vertical="center"/>
    </xf>
    <xf numFmtId="15" fontId="5" fillId="0" borderId="13" xfId="3" applyNumberFormat="1" applyFont="1" applyFill="1" applyBorder="1" applyAlignment="1">
      <alignment horizontal="left" vertical="center"/>
    </xf>
    <xf numFmtId="164" fontId="5" fillId="0" borderId="13" xfId="3" applyNumberFormat="1" applyFont="1" applyFill="1" applyBorder="1" applyAlignment="1">
      <alignment horizontal="center" vertical="center"/>
    </xf>
    <xf numFmtId="41" fontId="6" fillId="0" borderId="13" xfId="5" applyFont="1" applyFill="1" applyBorder="1" applyAlignment="1">
      <alignment horizontal="left" vertical="top"/>
    </xf>
    <xf numFmtId="0" fontId="0" fillId="0" borderId="18" xfId="0" applyBorder="1" applyAlignment="1">
      <alignment horizontal="left"/>
    </xf>
    <xf numFmtId="41" fontId="0" fillId="0" borderId="0" xfId="2" applyFont="1"/>
    <xf numFmtId="41" fontId="0" fillId="0" borderId="10" xfId="2" applyFont="1" applyBorder="1"/>
    <xf numFmtId="0" fontId="0" fillId="0" borderId="10" xfId="0" applyBorder="1"/>
    <xf numFmtId="41" fontId="0" fillId="0" borderId="0" xfId="0" applyNumberFormat="1"/>
    <xf numFmtId="0" fontId="12" fillId="0" borderId="0" xfId="3" applyFont="1" applyFill="1" applyBorder="1" applyAlignment="1">
      <alignment vertical="center"/>
    </xf>
    <xf numFmtId="0" fontId="0" fillId="0" borderId="0" xfId="0" applyAlignment="1"/>
    <xf numFmtId="41" fontId="10" fillId="0" borderId="10" xfId="0" applyNumberFormat="1" applyFont="1" applyBorder="1"/>
    <xf numFmtId="0" fontId="7" fillId="0" borderId="0" xfId="0" applyFont="1" applyFill="1" applyBorder="1" applyAlignment="1">
      <alignment vertical="center"/>
    </xf>
    <xf numFmtId="41" fontId="0" fillId="0" borderId="0" xfId="2" applyFont="1" applyBorder="1"/>
    <xf numFmtId="0" fontId="13" fillId="0" borderId="23" xfId="0" applyFont="1" applyFill="1" applyBorder="1"/>
    <xf numFmtId="0" fontId="13" fillId="0" borderId="24" xfId="0" applyFont="1" applyFill="1" applyBorder="1"/>
    <xf numFmtId="0" fontId="13" fillId="0" borderId="25" xfId="0" applyFont="1" applyFill="1" applyBorder="1"/>
    <xf numFmtId="0" fontId="13" fillId="0" borderId="26" xfId="0" applyFont="1" applyFill="1" applyBorder="1"/>
    <xf numFmtId="0" fontId="0" fillId="0" borderId="27" xfId="0" applyFill="1" applyBorder="1"/>
    <xf numFmtId="168" fontId="13" fillId="0" borderId="28" xfId="1" applyNumberFormat="1" applyFont="1" applyFill="1" applyBorder="1" applyAlignment="1" applyProtection="1"/>
    <xf numFmtId="0" fontId="0" fillId="0" borderId="29" xfId="0" applyFont="1" applyFill="1" applyBorder="1"/>
    <xf numFmtId="0" fontId="13" fillId="0" borderId="30" xfId="0" applyFont="1" applyFill="1" applyBorder="1"/>
    <xf numFmtId="0" fontId="13" fillId="0" borderId="31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14" fillId="0" borderId="0" xfId="0" applyFont="1" applyFill="1"/>
    <xf numFmtId="0" fontId="0" fillId="5" borderId="0" xfId="0" applyFill="1"/>
    <xf numFmtId="0" fontId="13" fillId="5" borderId="23" xfId="0" applyFont="1" applyFill="1" applyBorder="1"/>
    <xf numFmtId="0" fontId="13" fillId="5" borderId="24" xfId="0" applyFont="1" applyFill="1" applyBorder="1"/>
    <xf numFmtId="0" fontId="13" fillId="5" borderId="25" xfId="0" applyFont="1" applyFill="1" applyBorder="1"/>
    <xf numFmtId="0" fontId="13" fillId="5" borderId="26" xfId="0" applyFont="1" applyFill="1" applyBorder="1"/>
    <xf numFmtId="0" fontId="0" fillId="5" borderId="27" xfId="0" applyFill="1" applyBorder="1"/>
    <xf numFmtId="168" fontId="13" fillId="5" borderId="28" xfId="1" applyNumberFormat="1" applyFont="1" applyFill="1" applyBorder="1" applyAlignment="1" applyProtection="1"/>
    <xf numFmtId="0" fontId="0" fillId="5" borderId="29" xfId="0" applyFont="1" applyFill="1" applyBorder="1"/>
    <xf numFmtId="0" fontId="13" fillId="5" borderId="30" xfId="0" applyFont="1" applyFill="1" applyBorder="1"/>
    <xf numFmtId="0" fontId="13" fillId="5" borderId="31" xfId="0" applyFont="1" applyFill="1" applyBorder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3" fillId="5" borderId="0" xfId="0" applyFont="1" applyFill="1"/>
    <xf numFmtId="0" fontId="14" fillId="5" borderId="0" xfId="0" applyFont="1" applyFill="1"/>
    <xf numFmtId="0" fontId="12" fillId="0" borderId="1" xfId="3" applyFont="1" applyFill="1" applyBorder="1" applyAlignment="1">
      <alignment vertical="center"/>
    </xf>
    <xf numFmtId="42" fontId="5" fillId="0" borderId="11" xfId="3" applyNumberFormat="1" applyFont="1" applyFill="1" applyBorder="1" applyAlignment="1">
      <alignment horizontal="left" vertical="center"/>
    </xf>
    <xf numFmtId="0" fontId="7" fillId="0" borderId="12" xfId="0" applyFont="1" applyFill="1" applyBorder="1"/>
    <xf numFmtId="42" fontId="5" fillId="0" borderId="8" xfId="3" applyNumberFormat="1" applyFont="1" applyFill="1" applyBorder="1" applyAlignment="1">
      <alignment horizontal="left" vertical="center"/>
    </xf>
    <xf numFmtId="42" fontId="5" fillId="0" borderId="11" xfId="3" quotePrefix="1" applyNumberFormat="1" applyFont="1" applyFill="1" applyBorder="1" applyAlignment="1">
      <alignment horizontal="left" vertical="center"/>
    </xf>
    <xf numFmtId="165" fontId="7" fillId="0" borderId="11" xfId="4" applyNumberFormat="1" applyFont="1" applyFill="1" applyBorder="1"/>
    <xf numFmtId="0" fontId="0" fillId="0" borderId="11" xfId="0" applyFill="1" applyBorder="1"/>
    <xf numFmtId="0" fontId="18" fillId="0" borderId="0" xfId="0" applyFont="1"/>
    <xf numFmtId="0" fontId="5" fillId="4" borderId="34" xfId="3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vertical="center"/>
    </xf>
    <xf numFmtId="164" fontId="5" fillId="0" borderId="35" xfId="3" applyNumberFormat="1" applyFont="1" applyFill="1" applyBorder="1" applyAlignment="1">
      <alignment horizontal="center" vertical="center"/>
    </xf>
    <xf numFmtId="41" fontId="5" fillId="0" borderId="35" xfId="5" applyFont="1" applyFill="1" applyBorder="1" applyAlignment="1">
      <alignment horizontal="center" vertical="center"/>
    </xf>
    <xf numFmtId="41" fontId="5" fillId="0" borderId="35" xfId="2" applyFont="1" applyFill="1" applyBorder="1" applyAlignment="1">
      <alignment horizontal="center" vertical="center"/>
    </xf>
    <xf numFmtId="41" fontId="5" fillId="0" borderId="35" xfId="5" quotePrefix="1" applyFont="1" applyFill="1" applyBorder="1" applyAlignment="1">
      <alignment horizontal="center" vertical="center"/>
    </xf>
    <xf numFmtId="42" fontId="5" fillId="0" borderId="36" xfId="3" applyNumberFormat="1" applyFont="1" applyFill="1" applyBorder="1" applyAlignment="1">
      <alignment vertical="center"/>
    </xf>
    <xf numFmtId="41" fontId="5" fillId="0" borderId="0" xfId="5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1" xfId="3" applyFont="1" applyFill="1" applyBorder="1" applyAlignment="1">
      <alignment horizontal="center" vertical="center"/>
    </xf>
    <xf numFmtId="0" fontId="19" fillId="0" borderId="0" xfId="0" applyFont="1"/>
    <xf numFmtId="41" fontId="6" fillId="0" borderId="35" xfId="5" applyFont="1" applyFill="1" applyBorder="1" applyAlignment="1">
      <alignment horizontal="center" vertical="center"/>
    </xf>
    <xf numFmtId="41" fontId="8" fillId="4" borderId="0" xfId="3" applyNumberFormat="1" applyFont="1" applyFill="1" applyBorder="1" applyAlignment="1">
      <alignment horizontal="center" vertical="center"/>
    </xf>
    <xf numFmtId="1" fontId="6" fillId="6" borderId="32" xfId="3" applyNumberFormat="1" applyFont="1" applyFill="1" applyBorder="1" applyAlignment="1">
      <alignment horizontal="center" vertical="center"/>
    </xf>
    <xf numFmtId="1" fontId="6" fillId="6" borderId="33" xfId="3" applyNumberFormat="1" applyFont="1" applyFill="1" applyBorder="1" applyAlignment="1">
      <alignment horizontal="center" vertical="center"/>
    </xf>
    <xf numFmtId="0" fontId="6" fillId="6" borderId="2" xfId="3" applyFont="1" applyFill="1" applyBorder="1" applyAlignment="1">
      <alignment horizontal="center" vertical="center"/>
    </xf>
    <xf numFmtId="164" fontId="6" fillId="6" borderId="3" xfId="3" applyNumberFormat="1" applyFont="1" applyFill="1" applyBorder="1" applyAlignment="1">
      <alignment horizontal="center" vertical="center"/>
    </xf>
    <xf numFmtId="164" fontId="6" fillId="6" borderId="5" xfId="3" applyNumberFormat="1" applyFont="1" applyFill="1" applyBorder="1" applyAlignment="1">
      <alignment horizontal="center" vertical="center"/>
    </xf>
    <xf numFmtId="164" fontId="6" fillId="6" borderId="4" xfId="3" applyNumberFormat="1" applyFont="1" applyFill="1" applyBorder="1" applyAlignment="1">
      <alignment horizontal="center" vertical="center" wrapText="1"/>
    </xf>
    <xf numFmtId="42" fontId="6" fillId="6" borderId="3" xfId="3" applyNumberFormat="1" applyFont="1" applyFill="1" applyBorder="1" applyAlignment="1">
      <alignment horizontal="center" vertical="center"/>
    </xf>
    <xf numFmtId="42" fontId="6" fillId="6" borderId="5" xfId="3" applyNumberFormat="1" applyFont="1" applyFill="1" applyBorder="1" applyAlignment="1">
      <alignment horizontal="center" vertical="center"/>
    </xf>
    <xf numFmtId="41" fontId="6" fillId="6" borderId="3" xfId="2" applyFont="1" applyFill="1" applyBorder="1" applyAlignment="1">
      <alignment horizontal="center" vertical="center" wrapText="1"/>
    </xf>
    <xf numFmtId="41" fontId="6" fillId="6" borderId="5" xfId="2" applyFont="1" applyFill="1" applyBorder="1" applyAlignment="1">
      <alignment horizontal="center" vertical="center" wrapText="1"/>
    </xf>
    <xf numFmtId="42" fontId="6" fillId="6" borderId="3" xfId="3" applyNumberFormat="1" applyFont="1" applyFill="1" applyBorder="1" applyAlignment="1">
      <alignment horizontal="center" vertical="center" wrapText="1"/>
    </xf>
    <xf numFmtId="42" fontId="6" fillId="6" borderId="5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2" fillId="0" borderId="0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left" vertical="center"/>
    </xf>
    <xf numFmtId="0" fontId="4" fillId="0" borderId="10" xfId="3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 wrapText="1"/>
    </xf>
    <xf numFmtId="42" fontId="4" fillId="0" borderId="10" xfId="3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164" fontId="4" fillId="2" borderId="3" xfId="3" applyNumberFormat="1" applyFont="1" applyFill="1" applyBorder="1" applyAlignment="1">
      <alignment horizontal="center" vertical="center"/>
    </xf>
    <xf numFmtId="164" fontId="4" fillId="2" borderId="22" xfId="3" applyNumberFormat="1" applyFont="1" applyFill="1" applyBorder="1" applyAlignment="1">
      <alignment horizontal="center" vertical="center"/>
    </xf>
    <xf numFmtId="42" fontId="4" fillId="3" borderId="3" xfId="3" applyNumberFormat="1" applyFont="1" applyFill="1" applyBorder="1" applyAlignment="1">
      <alignment horizontal="center" vertical="center" wrapText="1"/>
    </xf>
    <xf numFmtId="42" fontId="4" fillId="3" borderId="22" xfId="3" applyNumberFormat="1" applyFont="1" applyFill="1" applyBorder="1" applyAlignment="1">
      <alignment horizontal="center" vertical="center" wrapText="1"/>
    </xf>
    <xf numFmtId="1" fontId="4" fillId="2" borderId="3" xfId="3" applyNumberFormat="1" applyFont="1" applyFill="1" applyBorder="1" applyAlignment="1">
      <alignment horizontal="center" vertical="center"/>
    </xf>
    <xf numFmtId="1" fontId="4" fillId="2" borderId="22" xfId="3" applyNumberFormat="1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42" fontId="4" fillId="2" borderId="3" xfId="3" applyNumberFormat="1" applyFont="1" applyFill="1" applyBorder="1" applyAlignment="1">
      <alignment horizontal="center" vertical="center" wrapText="1"/>
    </xf>
    <xf numFmtId="42" fontId="4" fillId="2" borderId="22" xfId="3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8">
    <cellStyle name="0,0_x000d_&#10;NA_x000d_&#10;" xfId="11"/>
    <cellStyle name="Comma" xfId="1" builtinId="3"/>
    <cellStyle name="Comma [0]" xfId="2" builtinId="6"/>
    <cellStyle name="Comma [0] 2" xfId="5"/>
    <cellStyle name="Comma 2" xfId="7"/>
    <cellStyle name="Currency [0] 2" xfId="4"/>
    <cellStyle name="Currency 2" xfId="8"/>
    <cellStyle name="Currency 3" xfId="10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3"/>
    <cellStyle name="Normal 2 3" xfId="9"/>
    <cellStyle name="Normal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" name="Rectangle 4"/>
        <xdr:cNvSpPr>
          <a:spLocks noChangeArrowheads="1"/>
        </xdr:cNvSpPr>
      </xdr:nvSpPr>
      <xdr:spPr bwMode="auto">
        <a:xfrm>
          <a:off x="8972550" y="1171575"/>
          <a:ext cx="1219200" cy="1847850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Rectangle 5"/>
        <xdr:cNvSpPr>
          <a:spLocks noChangeArrowheads="1"/>
        </xdr:cNvSpPr>
      </xdr:nvSpPr>
      <xdr:spPr bwMode="auto">
        <a:xfrm>
          <a:off x="10801350" y="1171575"/>
          <a:ext cx="1219200" cy="1847850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</xdr:row>
      <xdr:rowOff>0</xdr:rowOff>
    </xdr:from>
    <xdr:to>
      <xdr:col>8</xdr:col>
      <xdr:colOff>485774</xdr:colOff>
      <xdr:row>4</xdr:row>
      <xdr:rowOff>95250</xdr:rowOff>
    </xdr:to>
    <xdr:sp macro="" textlink="" fLocksText="0">
      <xdr:nvSpPr>
        <xdr:cNvPr id="5" name="AutoShape 6"/>
        <xdr:cNvSpPr>
          <a:spLocks noChangeArrowheads="1"/>
        </xdr:cNvSpPr>
      </xdr:nvSpPr>
      <xdr:spPr bwMode="auto">
        <a:xfrm>
          <a:off x="13515974" y="1104900"/>
          <a:ext cx="485775" cy="5905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7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</xdr:row>
      <xdr:rowOff>0</xdr:rowOff>
    </xdr:from>
    <xdr:to>
      <xdr:col>18</xdr:col>
      <xdr:colOff>485774</xdr:colOff>
      <xdr:row>4</xdr:row>
      <xdr:rowOff>95250</xdr:rowOff>
    </xdr:to>
    <xdr:sp macro="" textlink="" fLocksText="0">
      <xdr:nvSpPr>
        <xdr:cNvPr id="8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9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</xdr:row>
      <xdr:rowOff>0</xdr:rowOff>
    </xdr:from>
    <xdr:to>
      <xdr:col>26</xdr:col>
      <xdr:colOff>0</xdr:colOff>
      <xdr:row>12</xdr:row>
      <xdr:rowOff>0</xdr:rowOff>
    </xdr:to>
    <xdr:sp macro="" textlink="">
      <xdr:nvSpPr>
        <xdr:cNvPr id="10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</xdr:row>
      <xdr:rowOff>0</xdr:rowOff>
    </xdr:from>
    <xdr:to>
      <xdr:col>28</xdr:col>
      <xdr:colOff>485774</xdr:colOff>
      <xdr:row>4</xdr:row>
      <xdr:rowOff>95250</xdr:rowOff>
    </xdr:to>
    <xdr:sp macro="" textlink="" fLocksText="0">
      <xdr:nvSpPr>
        <xdr:cNvPr id="11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3</xdr:col>
      <xdr:colOff>0</xdr:colOff>
      <xdr:row>44</xdr:row>
      <xdr:rowOff>0</xdr:rowOff>
    </xdr:to>
    <xdr:sp macro="" textlink="">
      <xdr:nvSpPr>
        <xdr:cNvPr id="12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13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33</xdr:row>
      <xdr:rowOff>0</xdr:rowOff>
    </xdr:from>
    <xdr:to>
      <xdr:col>8</xdr:col>
      <xdr:colOff>485774</xdr:colOff>
      <xdr:row>36</xdr:row>
      <xdr:rowOff>95250</xdr:rowOff>
    </xdr:to>
    <xdr:sp macro="" textlink="" fLocksText="0">
      <xdr:nvSpPr>
        <xdr:cNvPr id="14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15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33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6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33</xdr:row>
      <xdr:rowOff>0</xdr:rowOff>
    </xdr:from>
    <xdr:to>
      <xdr:col>18</xdr:col>
      <xdr:colOff>485774</xdr:colOff>
      <xdr:row>36</xdr:row>
      <xdr:rowOff>95250</xdr:rowOff>
    </xdr:to>
    <xdr:sp macro="" textlink="" fLocksText="0">
      <xdr:nvSpPr>
        <xdr:cNvPr id="17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33</xdr:row>
      <xdr:rowOff>0</xdr:rowOff>
    </xdr:from>
    <xdr:to>
      <xdr:col>23</xdr:col>
      <xdr:colOff>0</xdr:colOff>
      <xdr:row>44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33</xdr:row>
      <xdr:rowOff>0</xdr:rowOff>
    </xdr:from>
    <xdr:to>
      <xdr:col>26</xdr:col>
      <xdr:colOff>0</xdr:colOff>
      <xdr:row>44</xdr:row>
      <xdr:rowOff>0</xdr:rowOff>
    </xdr:to>
    <xdr:sp macro="" textlink="">
      <xdr:nvSpPr>
        <xdr:cNvPr id="19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33</xdr:row>
      <xdr:rowOff>0</xdr:rowOff>
    </xdr:from>
    <xdr:to>
      <xdr:col>28</xdr:col>
      <xdr:colOff>485774</xdr:colOff>
      <xdr:row>36</xdr:row>
      <xdr:rowOff>95250</xdr:rowOff>
    </xdr:to>
    <xdr:sp macro="" textlink="" fLocksText="0">
      <xdr:nvSpPr>
        <xdr:cNvPr id="20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3</xdr:col>
      <xdr:colOff>0</xdr:colOff>
      <xdr:row>76</xdr:row>
      <xdr:rowOff>0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65</xdr:row>
      <xdr:rowOff>0</xdr:rowOff>
    </xdr:from>
    <xdr:to>
      <xdr:col>6</xdr:col>
      <xdr:colOff>0</xdr:colOff>
      <xdr:row>76</xdr:row>
      <xdr:rowOff>0</xdr:rowOff>
    </xdr:to>
    <xdr:sp macro="" textlink="">
      <xdr:nvSpPr>
        <xdr:cNvPr id="22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65</xdr:row>
      <xdr:rowOff>0</xdr:rowOff>
    </xdr:from>
    <xdr:to>
      <xdr:col>8</xdr:col>
      <xdr:colOff>485774</xdr:colOff>
      <xdr:row>68</xdr:row>
      <xdr:rowOff>95250</xdr:rowOff>
    </xdr:to>
    <xdr:sp macro="" textlink="" fLocksText="0">
      <xdr:nvSpPr>
        <xdr:cNvPr id="23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65</xdr:row>
      <xdr:rowOff>0</xdr:rowOff>
    </xdr:from>
    <xdr:to>
      <xdr:col>13</xdr:col>
      <xdr:colOff>0</xdr:colOff>
      <xdr:row>76</xdr:row>
      <xdr:rowOff>0</xdr:rowOff>
    </xdr:to>
    <xdr:sp macro="" textlink="">
      <xdr:nvSpPr>
        <xdr:cNvPr id="24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65</xdr:row>
      <xdr:rowOff>0</xdr:rowOff>
    </xdr:from>
    <xdr:to>
      <xdr:col>16</xdr:col>
      <xdr:colOff>0</xdr:colOff>
      <xdr:row>76</xdr:row>
      <xdr:rowOff>0</xdr:rowOff>
    </xdr:to>
    <xdr:sp macro="" textlink="">
      <xdr:nvSpPr>
        <xdr:cNvPr id="25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65</xdr:row>
      <xdr:rowOff>0</xdr:rowOff>
    </xdr:from>
    <xdr:to>
      <xdr:col>18</xdr:col>
      <xdr:colOff>485774</xdr:colOff>
      <xdr:row>68</xdr:row>
      <xdr:rowOff>95250</xdr:rowOff>
    </xdr:to>
    <xdr:sp macro="" textlink="" fLocksText="0">
      <xdr:nvSpPr>
        <xdr:cNvPr id="26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65</xdr:row>
      <xdr:rowOff>0</xdr:rowOff>
    </xdr:from>
    <xdr:to>
      <xdr:col>23</xdr:col>
      <xdr:colOff>0</xdr:colOff>
      <xdr:row>76</xdr:row>
      <xdr:rowOff>0</xdr:rowOff>
    </xdr:to>
    <xdr:sp macro="" textlink="">
      <xdr:nvSpPr>
        <xdr:cNvPr id="27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65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28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65</xdr:row>
      <xdr:rowOff>0</xdr:rowOff>
    </xdr:from>
    <xdr:to>
      <xdr:col>28</xdr:col>
      <xdr:colOff>485774</xdr:colOff>
      <xdr:row>68</xdr:row>
      <xdr:rowOff>95250</xdr:rowOff>
    </xdr:to>
    <xdr:sp macro="" textlink="" fLocksText="0">
      <xdr:nvSpPr>
        <xdr:cNvPr id="29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97</xdr:row>
      <xdr:rowOff>0</xdr:rowOff>
    </xdr:from>
    <xdr:to>
      <xdr:col>6</xdr:col>
      <xdr:colOff>0</xdr:colOff>
      <xdr:row>108</xdr:row>
      <xdr:rowOff>0</xdr:rowOff>
    </xdr:to>
    <xdr:sp macro="" textlink="">
      <xdr:nvSpPr>
        <xdr:cNvPr id="31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97</xdr:row>
      <xdr:rowOff>0</xdr:rowOff>
    </xdr:from>
    <xdr:to>
      <xdr:col>8</xdr:col>
      <xdr:colOff>485774</xdr:colOff>
      <xdr:row>100</xdr:row>
      <xdr:rowOff>95250</xdr:rowOff>
    </xdr:to>
    <xdr:sp macro="" textlink="" fLocksText="0">
      <xdr:nvSpPr>
        <xdr:cNvPr id="32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97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97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34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97</xdr:row>
      <xdr:rowOff>0</xdr:rowOff>
    </xdr:from>
    <xdr:to>
      <xdr:col>18</xdr:col>
      <xdr:colOff>485774</xdr:colOff>
      <xdr:row>100</xdr:row>
      <xdr:rowOff>95250</xdr:rowOff>
    </xdr:to>
    <xdr:sp macro="" textlink="" fLocksText="0">
      <xdr:nvSpPr>
        <xdr:cNvPr id="35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97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36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97</xdr:row>
      <xdr:rowOff>0</xdr:rowOff>
    </xdr:from>
    <xdr:to>
      <xdr:col>26</xdr:col>
      <xdr:colOff>0</xdr:colOff>
      <xdr:row>108</xdr:row>
      <xdr:rowOff>0</xdr:rowOff>
    </xdr:to>
    <xdr:sp macro="" textlink="">
      <xdr:nvSpPr>
        <xdr:cNvPr id="37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97</xdr:row>
      <xdr:rowOff>0</xdr:rowOff>
    </xdr:from>
    <xdr:to>
      <xdr:col>28</xdr:col>
      <xdr:colOff>485774</xdr:colOff>
      <xdr:row>100</xdr:row>
      <xdr:rowOff>95250</xdr:rowOff>
    </xdr:to>
    <xdr:sp macro="" textlink="" fLocksText="0">
      <xdr:nvSpPr>
        <xdr:cNvPr id="38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129</xdr:row>
      <xdr:rowOff>0</xdr:rowOff>
    </xdr:from>
    <xdr:to>
      <xdr:col>3</xdr:col>
      <xdr:colOff>0</xdr:colOff>
      <xdr:row>140</xdr:row>
      <xdr:rowOff>0</xdr:rowOff>
    </xdr:to>
    <xdr:sp macro="" textlink="">
      <xdr:nvSpPr>
        <xdr:cNvPr id="39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129</xdr:row>
      <xdr:rowOff>0</xdr:rowOff>
    </xdr:from>
    <xdr:to>
      <xdr:col>6</xdr:col>
      <xdr:colOff>0</xdr:colOff>
      <xdr:row>140</xdr:row>
      <xdr:rowOff>0</xdr:rowOff>
    </xdr:to>
    <xdr:sp macro="" textlink="">
      <xdr:nvSpPr>
        <xdr:cNvPr id="40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129</xdr:row>
      <xdr:rowOff>0</xdr:rowOff>
    </xdr:from>
    <xdr:to>
      <xdr:col>8</xdr:col>
      <xdr:colOff>485774</xdr:colOff>
      <xdr:row>132</xdr:row>
      <xdr:rowOff>95250</xdr:rowOff>
    </xdr:to>
    <xdr:sp macro="" textlink="" fLocksText="0">
      <xdr:nvSpPr>
        <xdr:cNvPr id="41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129</xdr:row>
      <xdr:rowOff>0</xdr:rowOff>
    </xdr:from>
    <xdr:to>
      <xdr:col>13</xdr:col>
      <xdr:colOff>0</xdr:colOff>
      <xdr:row>140</xdr:row>
      <xdr:rowOff>0</xdr:rowOff>
    </xdr:to>
    <xdr:sp macro="" textlink="">
      <xdr:nvSpPr>
        <xdr:cNvPr id="42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129</xdr:row>
      <xdr:rowOff>0</xdr:rowOff>
    </xdr:from>
    <xdr:to>
      <xdr:col>16</xdr:col>
      <xdr:colOff>0</xdr:colOff>
      <xdr:row>140</xdr:row>
      <xdr:rowOff>0</xdr:rowOff>
    </xdr:to>
    <xdr:sp macro="" textlink="">
      <xdr:nvSpPr>
        <xdr:cNvPr id="43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129</xdr:row>
      <xdr:rowOff>0</xdr:rowOff>
    </xdr:from>
    <xdr:to>
      <xdr:col>18</xdr:col>
      <xdr:colOff>485774</xdr:colOff>
      <xdr:row>132</xdr:row>
      <xdr:rowOff>95250</xdr:rowOff>
    </xdr:to>
    <xdr:sp macro="" textlink="" fLocksText="0">
      <xdr:nvSpPr>
        <xdr:cNvPr id="44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129</xdr:row>
      <xdr:rowOff>0</xdr:rowOff>
    </xdr:from>
    <xdr:to>
      <xdr:col>23</xdr:col>
      <xdr:colOff>0</xdr:colOff>
      <xdr:row>140</xdr:row>
      <xdr:rowOff>0</xdr:rowOff>
    </xdr:to>
    <xdr:sp macro="" textlink="">
      <xdr:nvSpPr>
        <xdr:cNvPr id="45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129</xdr:row>
      <xdr:rowOff>0</xdr:rowOff>
    </xdr:from>
    <xdr:to>
      <xdr:col>26</xdr:col>
      <xdr:colOff>0</xdr:colOff>
      <xdr:row>140</xdr:row>
      <xdr:rowOff>0</xdr:rowOff>
    </xdr:to>
    <xdr:sp macro="" textlink="">
      <xdr:nvSpPr>
        <xdr:cNvPr id="46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129</xdr:row>
      <xdr:rowOff>0</xdr:rowOff>
    </xdr:from>
    <xdr:to>
      <xdr:col>28</xdr:col>
      <xdr:colOff>485774</xdr:colOff>
      <xdr:row>132</xdr:row>
      <xdr:rowOff>95250</xdr:rowOff>
    </xdr:to>
    <xdr:sp macro="" textlink="" fLocksText="0">
      <xdr:nvSpPr>
        <xdr:cNvPr id="47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161</xdr:row>
      <xdr:rowOff>0</xdr:rowOff>
    </xdr:from>
    <xdr:to>
      <xdr:col>3</xdr:col>
      <xdr:colOff>0</xdr:colOff>
      <xdr:row>172</xdr:row>
      <xdr:rowOff>0</xdr:rowOff>
    </xdr:to>
    <xdr:sp macro="" textlink="">
      <xdr:nvSpPr>
        <xdr:cNvPr id="48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161</xdr:row>
      <xdr:rowOff>0</xdr:rowOff>
    </xdr:from>
    <xdr:to>
      <xdr:col>6</xdr:col>
      <xdr:colOff>0</xdr:colOff>
      <xdr:row>172</xdr:row>
      <xdr:rowOff>0</xdr:rowOff>
    </xdr:to>
    <xdr:sp macro="" textlink="">
      <xdr:nvSpPr>
        <xdr:cNvPr id="49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161</xdr:row>
      <xdr:rowOff>0</xdr:rowOff>
    </xdr:from>
    <xdr:to>
      <xdr:col>8</xdr:col>
      <xdr:colOff>485774</xdr:colOff>
      <xdr:row>164</xdr:row>
      <xdr:rowOff>95250</xdr:rowOff>
    </xdr:to>
    <xdr:sp macro="" textlink="" fLocksText="0">
      <xdr:nvSpPr>
        <xdr:cNvPr id="50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161</xdr:row>
      <xdr:rowOff>0</xdr:rowOff>
    </xdr:from>
    <xdr:to>
      <xdr:col>13</xdr:col>
      <xdr:colOff>0</xdr:colOff>
      <xdr:row>172</xdr:row>
      <xdr:rowOff>0</xdr:rowOff>
    </xdr:to>
    <xdr:sp macro="" textlink="">
      <xdr:nvSpPr>
        <xdr:cNvPr id="51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161</xdr:row>
      <xdr:rowOff>0</xdr:rowOff>
    </xdr:from>
    <xdr:to>
      <xdr:col>16</xdr:col>
      <xdr:colOff>0</xdr:colOff>
      <xdr:row>172</xdr:row>
      <xdr:rowOff>0</xdr:rowOff>
    </xdr:to>
    <xdr:sp macro="" textlink="">
      <xdr:nvSpPr>
        <xdr:cNvPr id="52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161</xdr:row>
      <xdr:rowOff>0</xdr:rowOff>
    </xdr:from>
    <xdr:to>
      <xdr:col>18</xdr:col>
      <xdr:colOff>485774</xdr:colOff>
      <xdr:row>164</xdr:row>
      <xdr:rowOff>95250</xdr:rowOff>
    </xdr:to>
    <xdr:sp macro="" textlink="" fLocksText="0">
      <xdr:nvSpPr>
        <xdr:cNvPr id="53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161</xdr:row>
      <xdr:rowOff>0</xdr:rowOff>
    </xdr:from>
    <xdr:to>
      <xdr:col>23</xdr:col>
      <xdr:colOff>0</xdr:colOff>
      <xdr:row>172</xdr:row>
      <xdr:rowOff>0</xdr:rowOff>
    </xdr:to>
    <xdr:sp macro="" textlink="">
      <xdr:nvSpPr>
        <xdr:cNvPr id="54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161</xdr:row>
      <xdr:rowOff>0</xdr:rowOff>
    </xdr:from>
    <xdr:to>
      <xdr:col>26</xdr:col>
      <xdr:colOff>0</xdr:colOff>
      <xdr:row>172</xdr:row>
      <xdr:rowOff>0</xdr:rowOff>
    </xdr:to>
    <xdr:sp macro="" textlink="">
      <xdr:nvSpPr>
        <xdr:cNvPr id="55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161</xdr:row>
      <xdr:rowOff>0</xdr:rowOff>
    </xdr:from>
    <xdr:to>
      <xdr:col>28</xdr:col>
      <xdr:colOff>485774</xdr:colOff>
      <xdr:row>164</xdr:row>
      <xdr:rowOff>95250</xdr:rowOff>
    </xdr:to>
    <xdr:sp macro="" textlink="" fLocksText="0">
      <xdr:nvSpPr>
        <xdr:cNvPr id="56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193</xdr:row>
      <xdr:rowOff>0</xdr:rowOff>
    </xdr:from>
    <xdr:to>
      <xdr:col>3</xdr:col>
      <xdr:colOff>0</xdr:colOff>
      <xdr:row>204</xdr:row>
      <xdr:rowOff>0</xdr:rowOff>
    </xdr:to>
    <xdr:sp macro="" textlink="">
      <xdr:nvSpPr>
        <xdr:cNvPr id="57" name="Rectangle 4"/>
        <xdr:cNvSpPr>
          <a:spLocks noChangeArrowheads="1"/>
        </xdr:cNvSpPr>
      </xdr:nvSpPr>
      <xdr:spPr bwMode="auto">
        <a:xfrm>
          <a:off x="60325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193</xdr:row>
      <xdr:rowOff>0</xdr:rowOff>
    </xdr:from>
    <xdr:to>
      <xdr:col>6</xdr:col>
      <xdr:colOff>0</xdr:colOff>
      <xdr:row>204</xdr:row>
      <xdr:rowOff>0</xdr:rowOff>
    </xdr:to>
    <xdr:sp macro="" textlink="">
      <xdr:nvSpPr>
        <xdr:cNvPr id="58" name="Rectangle 5"/>
        <xdr:cNvSpPr>
          <a:spLocks noChangeArrowheads="1"/>
        </xdr:cNvSpPr>
      </xdr:nvSpPr>
      <xdr:spPr bwMode="auto">
        <a:xfrm>
          <a:off x="241300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193</xdr:row>
      <xdr:rowOff>0</xdr:rowOff>
    </xdr:from>
    <xdr:to>
      <xdr:col>8</xdr:col>
      <xdr:colOff>485774</xdr:colOff>
      <xdr:row>196</xdr:row>
      <xdr:rowOff>95250</xdr:rowOff>
    </xdr:to>
    <xdr:sp macro="" textlink="" fLocksText="0">
      <xdr:nvSpPr>
        <xdr:cNvPr id="59" name="AutoShape 6"/>
        <xdr:cNvSpPr>
          <a:spLocks noChangeArrowheads="1"/>
        </xdr:cNvSpPr>
      </xdr:nvSpPr>
      <xdr:spPr bwMode="auto">
        <a:xfrm>
          <a:off x="4908549" y="12525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193</xdr:row>
      <xdr:rowOff>0</xdr:rowOff>
    </xdr:from>
    <xdr:to>
      <xdr:col>13</xdr:col>
      <xdr:colOff>0</xdr:colOff>
      <xdr:row>204</xdr:row>
      <xdr:rowOff>0</xdr:rowOff>
    </xdr:to>
    <xdr:sp macro="" textlink="">
      <xdr:nvSpPr>
        <xdr:cNvPr id="60" name="Rectangle 4"/>
        <xdr:cNvSpPr>
          <a:spLocks noChangeArrowheads="1"/>
        </xdr:cNvSpPr>
      </xdr:nvSpPr>
      <xdr:spPr bwMode="auto">
        <a:xfrm>
          <a:off x="67151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193</xdr:row>
      <xdr:rowOff>0</xdr:rowOff>
    </xdr:from>
    <xdr:to>
      <xdr:col>16</xdr:col>
      <xdr:colOff>0</xdr:colOff>
      <xdr:row>204</xdr:row>
      <xdr:rowOff>0</xdr:rowOff>
    </xdr:to>
    <xdr:sp macro="" textlink="">
      <xdr:nvSpPr>
        <xdr:cNvPr id="61" name="Rectangle 5"/>
        <xdr:cNvSpPr>
          <a:spLocks noChangeArrowheads="1"/>
        </xdr:cNvSpPr>
      </xdr:nvSpPr>
      <xdr:spPr bwMode="auto">
        <a:xfrm>
          <a:off x="85248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193</xdr:row>
      <xdr:rowOff>0</xdr:rowOff>
    </xdr:from>
    <xdr:to>
      <xdr:col>18</xdr:col>
      <xdr:colOff>485774</xdr:colOff>
      <xdr:row>196</xdr:row>
      <xdr:rowOff>95250</xdr:rowOff>
    </xdr:to>
    <xdr:sp macro="" textlink="" fLocksText="0">
      <xdr:nvSpPr>
        <xdr:cNvPr id="62" name="AutoShape 6"/>
        <xdr:cNvSpPr>
          <a:spLocks noChangeArrowheads="1"/>
        </xdr:cNvSpPr>
      </xdr:nvSpPr>
      <xdr:spPr bwMode="auto">
        <a:xfrm>
          <a:off x="109442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193</xdr:row>
      <xdr:rowOff>0</xdr:rowOff>
    </xdr:from>
    <xdr:to>
      <xdr:col>23</xdr:col>
      <xdr:colOff>0</xdr:colOff>
      <xdr:row>204</xdr:row>
      <xdr:rowOff>0</xdr:rowOff>
    </xdr:to>
    <xdr:sp macro="" textlink="">
      <xdr:nvSpPr>
        <xdr:cNvPr id="63" name="Rectangle 4"/>
        <xdr:cNvSpPr>
          <a:spLocks noChangeArrowheads="1"/>
        </xdr:cNvSpPr>
      </xdr:nvSpPr>
      <xdr:spPr bwMode="auto">
        <a:xfrm>
          <a:off x="127476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193</xdr:row>
      <xdr:rowOff>0</xdr:rowOff>
    </xdr:from>
    <xdr:to>
      <xdr:col>26</xdr:col>
      <xdr:colOff>0</xdr:colOff>
      <xdr:row>204</xdr:row>
      <xdr:rowOff>0</xdr:rowOff>
    </xdr:to>
    <xdr:sp macro="" textlink="">
      <xdr:nvSpPr>
        <xdr:cNvPr id="64" name="Rectangle 5"/>
        <xdr:cNvSpPr>
          <a:spLocks noChangeArrowheads="1"/>
        </xdr:cNvSpPr>
      </xdr:nvSpPr>
      <xdr:spPr bwMode="auto">
        <a:xfrm>
          <a:off x="145573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193</xdr:row>
      <xdr:rowOff>0</xdr:rowOff>
    </xdr:from>
    <xdr:to>
      <xdr:col>28</xdr:col>
      <xdr:colOff>485774</xdr:colOff>
      <xdr:row>196</xdr:row>
      <xdr:rowOff>95250</xdr:rowOff>
    </xdr:to>
    <xdr:sp macro="" textlink="" fLocksText="0">
      <xdr:nvSpPr>
        <xdr:cNvPr id="65" name="AutoShape 6"/>
        <xdr:cNvSpPr>
          <a:spLocks noChangeArrowheads="1"/>
        </xdr:cNvSpPr>
      </xdr:nvSpPr>
      <xdr:spPr bwMode="auto">
        <a:xfrm>
          <a:off x="169767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225</xdr:row>
      <xdr:rowOff>0</xdr:rowOff>
    </xdr:from>
    <xdr:to>
      <xdr:col>3</xdr:col>
      <xdr:colOff>0</xdr:colOff>
      <xdr:row>236</xdr:row>
      <xdr:rowOff>0</xdr:rowOff>
    </xdr:to>
    <xdr:sp macro="" textlink="">
      <xdr:nvSpPr>
        <xdr:cNvPr id="66" name="Rectangle 4"/>
        <xdr:cNvSpPr>
          <a:spLocks noChangeArrowheads="1"/>
        </xdr:cNvSpPr>
      </xdr:nvSpPr>
      <xdr:spPr bwMode="auto">
        <a:xfrm>
          <a:off x="60325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sp macro="" textlink="">
      <xdr:nvSpPr>
        <xdr:cNvPr id="67" name="Rectangle 5"/>
        <xdr:cNvSpPr>
          <a:spLocks noChangeArrowheads="1"/>
        </xdr:cNvSpPr>
      </xdr:nvSpPr>
      <xdr:spPr bwMode="auto">
        <a:xfrm>
          <a:off x="241300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225</xdr:row>
      <xdr:rowOff>0</xdr:rowOff>
    </xdr:from>
    <xdr:to>
      <xdr:col>8</xdr:col>
      <xdr:colOff>485774</xdr:colOff>
      <xdr:row>228</xdr:row>
      <xdr:rowOff>95250</xdr:rowOff>
    </xdr:to>
    <xdr:sp macro="" textlink="" fLocksText="0">
      <xdr:nvSpPr>
        <xdr:cNvPr id="68" name="AutoShape 6"/>
        <xdr:cNvSpPr>
          <a:spLocks noChangeArrowheads="1"/>
        </xdr:cNvSpPr>
      </xdr:nvSpPr>
      <xdr:spPr bwMode="auto">
        <a:xfrm>
          <a:off x="4908549" y="18684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225</xdr:row>
      <xdr:rowOff>0</xdr:rowOff>
    </xdr:from>
    <xdr:to>
      <xdr:col>13</xdr:col>
      <xdr:colOff>0</xdr:colOff>
      <xdr:row>236</xdr:row>
      <xdr:rowOff>0</xdr:rowOff>
    </xdr:to>
    <xdr:sp macro="" textlink="">
      <xdr:nvSpPr>
        <xdr:cNvPr id="69" name="Rectangle 4"/>
        <xdr:cNvSpPr>
          <a:spLocks noChangeArrowheads="1"/>
        </xdr:cNvSpPr>
      </xdr:nvSpPr>
      <xdr:spPr bwMode="auto">
        <a:xfrm>
          <a:off x="67151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225</xdr:row>
      <xdr:rowOff>0</xdr:rowOff>
    </xdr:from>
    <xdr:to>
      <xdr:col>16</xdr:col>
      <xdr:colOff>0</xdr:colOff>
      <xdr:row>236</xdr:row>
      <xdr:rowOff>0</xdr:rowOff>
    </xdr:to>
    <xdr:sp macro="" textlink="">
      <xdr:nvSpPr>
        <xdr:cNvPr id="70" name="Rectangle 5"/>
        <xdr:cNvSpPr>
          <a:spLocks noChangeArrowheads="1"/>
        </xdr:cNvSpPr>
      </xdr:nvSpPr>
      <xdr:spPr bwMode="auto">
        <a:xfrm>
          <a:off x="85248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225</xdr:row>
      <xdr:rowOff>0</xdr:rowOff>
    </xdr:from>
    <xdr:to>
      <xdr:col>18</xdr:col>
      <xdr:colOff>485774</xdr:colOff>
      <xdr:row>228</xdr:row>
      <xdr:rowOff>95250</xdr:rowOff>
    </xdr:to>
    <xdr:sp macro="" textlink="" fLocksText="0">
      <xdr:nvSpPr>
        <xdr:cNvPr id="71" name="AutoShape 6"/>
        <xdr:cNvSpPr>
          <a:spLocks noChangeArrowheads="1"/>
        </xdr:cNvSpPr>
      </xdr:nvSpPr>
      <xdr:spPr bwMode="auto">
        <a:xfrm>
          <a:off x="109442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225</xdr:row>
      <xdr:rowOff>0</xdr:rowOff>
    </xdr:from>
    <xdr:to>
      <xdr:col>23</xdr:col>
      <xdr:colOff>0</xdr:colOff>
      <xdr:row>236</xdr:row>
      <xdr:rowOff>0</xdr:rowOff>
    </xdr:to>
    <xdr:sp macro="" textlink="">
      <xdr:nvSpPr>
        <xdr:cNvPr id="72" name="Rectangle 4"/>
        <xdr:cNvSpPr>
          <a:spLocks noChangeArrowheads="1"/>
        </xdr:cNvSpPr>
      </xdr:nvSpPr>
      <xdr:spPr bwMode="auto">
        <a:xfrm>
          <a:off x="127476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225</xdr:row>
      <xdr:rowOff>0</xdr:rowOff>
    </xdr:from>
    <xdr:to>
      <xdr:col>26</xdr:col>
      <xdr:colOff>0</xdr:colOff>
      <xdr:row>236</xdr:row>
      <xdr:rowOff>0</xdr:rowOff>
    </xdr:to>
    <xdr:sp macro="" textlink="">
      <xdr:nvSpPr>
        <xdr:cNvPr id="73" name="Rectangle 5"/>
        <xdr:cNvSpPr>
          <a:spLocks noChangeArrowheads="1"/>
        </xdr:cNvSpPr>
      </xdr:nvSpPr>
      <xdr:spPr bwMode="auto">
        <a:xfrm>
          <a:off x="145573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225</xdr:row>
      <xdr:rowOff>0</xdr:rowOff>
    </xdr:from>
    <xdr:to>
      <xdr:col>28</xdr:col>
      <xdr:colOff>485774</xdr:colOff>
      <xdr:row>228</xdr:row>
      <xdr:rowOff>95250</xdr:rowOff>
    </xdr:to>
    <xdr:sp macro="" textlink="" fLocksText="0">
      <xdr:nvSpPr>
        <xdr:cNvPr id="74" name="AutoShape 6"/>
        <xdr:cNvSpPr>
          <a:spLocks noChangeArrowheads="1"/>
        </xdr:cNvSpPr>
      </xdr:nvSpPr>
      <xdr:spPr bwMode="auto">
        <a:xfrm>
          <a:off x="169767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257</xdr:row>
      <xdr:rowOff>0</xdr:rowOff>
    </xdr:from>
    <xdr:to>
      <xdr:col>3</xdr:col>
      <xdr:colOff>0</xdr:colOff>
      <xdr:row>268</xdr:row>
      <xdr:rowOff>0</xdr:rowOff>
    </xdr:to>
    <xdr:sp macro="" textlink="">
      <xdr:nvSpPr>
        <xdr:cNvPr id="75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257</xdr:row>
      <xdr:rowOff>0</xdr:rowOff>
    </xdr:from>
    <xdr:to>
      <xdr:col>6</xdr:col>
      <xdr:colOff>0</xdr:colOff>
      <xdr:row>268</xdr:row>
      <xdr:rowOff>0</xdr:rowOff>
    </xdr:to>
    <xdr:sp macro="" textlink="">
      <xdr:nvSpPr>
        <xdr:cNvPr id="76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257</xdr:row>
      <xdr:rowOff>0</xdr:rowOff>
    </xdr:from>
    <xdr:to>
      <xdr:col>8</xdr:col>
      <xdr:colOff>485774</xdr:colOff>
      <xdr:row>260</xdr:row>
      <xdr:rowOff>95250</xdr:rowOff>
    </xdr:to>
    <xdr:sp macro="" textlink="" fLocksText="0">
      <xdr:nvSpPr>
        <xdr:cNvPr id="77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257</xdr:row>
      <xdr:rowOff>0</xdr:rowOff>
    </xdr:from>
    <xdr:to>
      <xdr:col>13</xdr:col>
      <xdr:colOff>0</xdr:colOff>
      <xdr:row>268</xdr:row>
      <xdr:rowOff>0</xdr:rowOff>
    </xdr:to>
    <xdr:sp macro="" textlink="">
      <xdr:nvSpPr>
        <xdr:cNvPr id="78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257</xdr:row>
      <xdr:rowOff>0</xdr:rowOff>
    </xdr:from>
    <xdr:to>
      <xdr:col>16</xdr:col>
      <xdr:colOff>0</xdr:colOff>
      <xdr:row>268</xdr:row>
      <xdr:rowOff>0</xdr:rowOff>
    </xdr:to>
    <xdr:sp macro="" textlink="">
      <xdr:nvSpPr>
        <xdr:cNvPr id="79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257</xdr:row>
      <xdr:rowOff>0</xdr:rowOff>
    </xdr:from>
    <xdr:to>
      <xdr:col>18</xdr:col>
      <xdr:colOff>485774</xdr:colOff>
      <xdr:row>260</xdr:row>
      <xdr:rowOff>95250</xdr:rowOff>
    </xdr:to>
    <xdr:sp macro="" textlink="" fLocksText="0">
      <xdr:nvSpPr>
        <xdr:cNvPr id="80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257</xdr:row>
      <xdr:rowOff>0</xdr:rowOff>
    </xdr:from>
    <xdr:to>
      <xdr:col>23</xdr:col>
      <xdr:colOff>0</xdr:colOff>
      <xdr:row>268</xdr:row>
      <xdr:rowOff>0</xdr:rowOff>
    </xdr:to>
    <xdr:sp macro="" textlink="">
      <xdr:nvSpPr>
        <xdr:cNvPr id="81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257</xdr:row>
      <xdr:rowOff>0</xdr:rowOff>
    </xdr:from>
    <xdr:to>
      <xdr:col>26</xdr:col>
      <xdr:colOff>0</xdr:colOff>
      <xdr:row>268</xdr:row>
      <xdr:rowOff>0</xdr:rowOff>
    </xdr:to>
    <xdr:sp macro="" textlink="">
      <xdr:nvSpPr>
        <xdr:cNvPr id="82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257</xdr:row>
      <xdr:rowOff>0</xdr:rowOff>
    </xdr:from>
    <xdr:to>
      <xdr:col>28</xdr:col>
      <xdr:colOff>485774</xdr:colOff>
      <xdr:row>260</xdr:row>
      <xdr:rowOff>95250</xdr:rowOff>
    </xdr:to>
    <xdr:sp macro="" textlink="" fLocksText="0">
      <xdr:nvSpPr>
        <xdr:cNvPr id="83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289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84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289</xdr:row>
      <xdr:rowOff>0</xdr:rowOff>
    </xdr:from>
    <xdr:to>
      <xdr:col>6</xdr:col>
      <xdr:colOff>0</xdr:colOff>
      <xdr:row>300</xdr:row>
      <xdr:rowOff>0</xdr:rowOff>
    </xdr:to>
    <xdr:sp macro="" textlink="">
      <xdr:nvSpPr>
        <xdr:cNvPr id="85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289</xdr:row>
      <xdr:rowOff>0</xdr:rowOff>
    </xdr:from>
    <xdr:to>
      <xdr:col>8</xdr:col>
      <xdr:colOff>485774</xdr:colOff>
      <xdr:row>292</xdr:row>
      <xdr:rowOff>95250</xdr:rowOff>
    </xdr:to>
    <xdr:sp macro="" textlink="" fLocksText="0">
      <xdr:nvSpPr>
        <xdr:cNvPr id="86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289</xdr:row>
      <xdr:rowOff>0</xdr:rowOff>
    </xdr:from>
    <xdr:to>
      <xdr:col>13</xdr:col>
      <xdr:colOff>0</xdr:colOff>
      <xdr:row>300</xdr:row>
      <xdr:rowOff>0</xdr:rowOff>
    </xdr:to>
    <xdr:sp macro="" textlink="">
      <xdr:nvSpPr>
        <xdr:cNvPr id="87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289</xdr:row>
      <xdr:rowOff>0</xdr:rowOff>
    </xdr:from>
    <xdr:to>
      <xdr:col>16</xdr:col>
      <xdr:colOff>0</xdr:colOff>
      <xdr:row>300</xdr:row>
      <xdr:rowOff>0</xdr:rowOff>
    </xdr:to>
    <xdr:sp macro="" textlink="">
      <xdr:nvSpPr>
        <xdr:cNvPr id="88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289</xdr:row>
      <xdr:rowOff>0</xdr:rowOff>
    </xdr:from>
    <xdr:to>
      <xdr:col>18</xdr:col>
      <xdr:colOff>485774</xdr:colOff>
      <xdr:row>292</xdr:row>
      <xdr:rowOff>95250</xdr:rowOff>
    </xdr:to>
    <xdr:sp macro="" textlink="" fLocksText="0">
      <xdr:nvSpPr>
        <xdr:cNvPr id="89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289</xdr:row>
      <xdr:rowOff>0</xdr:rowOff>
    </xdr:from>
    <xdr:to>
      <xdr:col>23</xdr:col>
      <xdr:colOff>0</xdr:colOff>
      <xdr:row>300</xdr:row>
      <xdr:rowOff>0</xdr:rowOff>
    </xdr:to>
    <xdr:sp macro="" textlink="">
      <xdr:nvSpPr>
        <xdr:cNvPr id="90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289</xdr:row>
      <xdr:rowOff>0</xdr:rowOff>
    </xdr:from>
    <xdr:to>
      <xdr:col>26</xdr:col>
      <xdr:colOff>0</xdr:colOff>
      <xdr:row>300</xdr:row>
      <xdr:rowOff>0</xdr:rowOff>
    </xdr:to>
    <xdr:sp macro="" textlink="">
      <xdr:nvSpPr>
        <xdr:cNvPr id="91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289</xdr:row>
      <xdr:rowOff>0</xdr:rowOff>
    </xdr:from>
    <xdr:to>
      <xdr:col>28</xdr:col>
      <xdr:colOff>485774</xdr:colOff>
      <xdr:row>292</xdr:row>
      <xdr:rowOff>95250</xdr:rowOff>
    </xdr:to>
    <xdr:sp macro="" textlink="" fLocksText="0">
      <xdr:nvSpPr>
        <xdr:cNvPr id="92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321</xdr:row>
      <xdr:rowOff>0</xdr:rowOff>
    </xdr:from>
    <xdr:to>
      <xdr:col>3</xdr:col>
      <xdr:colOff>0</xdr:colOff>
      <xdr:row>332</xdr:row>
      <xdr:rowOff>0</xdr:rowOff>
    </xdr:to>
    <xdr:sp macro="" textlink="">
      <xdr:nvSpPr>
        <xdr:cNvPr id="93" name="Rectangle 4"/>
        <xdr:cNvSpPr>
          <a:spLocks noChangeArrowheads="1"/>
        </xdr:cNvSpPr>
      </xdr:nvSpPr>
      <xdr:spPr bwMode="auto">
        <a:xfrm>
          <a:off x="60325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321</xdr:row>
      <xdr:rowOff>0</xdr:rowOff>
    </xdr:from>
    <xdr:to>
      <xdr:col>6</xdr:col>
      <xdr:colOff>0</xdr:colOff>
      <xdr:row>332</xdr:row>
      <xdr:rowOff>0</xdr:rowOff>
    </xdr:to>
    <xdr:sp macro="" textlink="">
      <xdr:nvSpPr>
        <xdr:cNvPr id="94" name="Rectangle 5"/>
        <xdr:cNvSpPr>
          <a:spLocks noChangeArrowheads="1"/>
        </xdr:cNvSpPr>
      </xdr:nvSpPr>
      <xdr:spPr bwMode="auto">
        <a:xfrm>
          <a:off x="241300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321</xdr:row>
      <xdr:rowOff>0</xdr:rowOff>
    </xdr:from>
    <xdr:to>
      <xdr:col>8</xdr:col>
      <xdr:colOff>485774</xdr:colOff>
      <xdr:row>324</xdr:row>
      <xdr:rowOff>95250</xdr:rowOff>
    </xdr:to>
    <xdr:sp macro="" textlink="" fLocksText="0">
      <xdr:nvSpPr>
        <xdr:cNvPr id="95" name="AutoShape 6"/>
        <xdr:cNvSpPr>
          <a:spLocks noChangeArrowheads="1"/>
        </xdr:cNvSpPr>
      </xdr:nvSpPr>
      <xdr:spPr bwMode="auto">
        <a:xfrm>
          <a:off x="4908549" y="12525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321</xdr:row>
      <xdr:rowOff>0</xdr:rowOff>
    </xdr:from>
    <xdr:to>
      <xdr:col>13</xdr:col>
      <xdr:colOff>0</xdr:colOff>
      <xdr:row>332</xdr:row>
      <xdr:rowOff>0</xdr:rowOff>
    </xdr:to>
    <xdr:sp macro="" textlink="">
      <xdr:nvSpPr>
        <xdr:cNvPr id="96" name="Rectangle 4"/>
        <xdr:cNvSpPr>
          <a:spLocks noChangeArrowheads="1"/>
        </xdr:cNvSpPr>
      </xdr:nvSpPr>
      <xdr:spPr bwMode="auto">
        <a:xfrm>
          <a:off x="67151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321</xdr:row>
      <xdr:rowOff>0</xdr:rowOff>
    </xdr:from>
    <xdr:to>
      <xdr:col>16</xdr:col>
      <xdr:colOff>0</xdr:colOff>
      <xdr:row>332</xdr:row>
      <xdr:rowOff>0</xdr:rowOff>
    </xdr:to>
    <xdr:sp macro="" textlink="">
      <xdr:nvSpPr>
        <xdr:cNvPr id="97" name="Rectangle 5"/>
        <xdr:cNvSpPr>
          <a:spLocks noChangeArrowheads="1"/>
        </xdr:cNvSpPr>
      </xdr:nvSpPr>
      <xdr:spPr bwMode="auto">
        <a:xfrm>
          <a:off x="85248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321</xdr:row>
      <xdr:rowOff>0</xdr:rowOff>
    </xdr:from>
    <xdr:to>
      <xdr:col>18</xdr:col>
      <xdr:colOff>485774</xdr:colOff>
      <xdr:row>324</xdr:row>
      <xdr:rowOff>95250</xdr:rowOff>
    </xdr:to>
    <xdr:sp macro="" textlink="" fLocksText="0">
      <xdr:nvSpPr>
        <xdr:cNvPr id="98" name="AutoShape 6"/>
        <xdr:cNvSpPr>
          <a:spLocks noChangeArrowheads="1"/>
        </xdr:cNvSpPr>
      </xdr:nvSpPr>
      <xdr:spPr bwMode="auto">
        <a:xfrm>
          <a:off x="109442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321</xdr:row>
      <xdr:rowOff>0</xdr:rowOff>
    </xdr:from>
    <xdr:to>
      <xdr:col>23</xdr:col>
      <xdr:colOff>0</xdr:colOff>
      <xdr:row>332</xdr:row>
      <xdr:rowOff>0</xdr:rowOff>
    </xdr:to>
    <xdr:sp macro="" textlink="">
      <xdr:nvSpPr>
        <xdr:cNvPr id="99" name="Rectangle 4"/>
        <xdr:cNvSpPr>
          <a:spLocks noChangeArrowheads="1"/>
        </xdr:cNvSpPr>
      </xdr:nvSpPr>
      <xdr:spPr bwMode="auto">
        <a:xfrm>
          <a:off x="127476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321</xdr:row>
      <xdr:rowOff>0</xdr:rowOff>
    </xdr:from>
    <xdr:to>
      <xdr:col>26</xdr:col>
      <xdr:colOff>0</xdr:colOff>
      <xdr:row>332</xdr:row>
      <xdr:rowOff>0</xdr:rowOff>
    </xdr:to>
    <xdr:sp macro="" textlink="">
      <xdr:nvSpPr>
        <xdr:cNvPr id="100" name="Rectangle 5"/>
        <xdr:cNvSpPr>
          <a:spLocks noChangeArrowheads="1"/>
        </xdr:cNvSpPr>
      </xdr:nvSpPr>
      <xdr:spPr bwMode="auto">
        <a:xfrm>
          <a:off x="145573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321</xdr:row>
      <xdr:rowOff>0</xdr:rowOff>
    </xdr:from>
    <xdr:to>
      <xdr:col>28</xdr:col>
      <xdr:colOff>485774</xdr:colOff>
      <xdr:row>324</xdr:row>
      <xdr:rowOff>95250</xdr:rowOff>
    </xdr:to>
    <xdr:sp macro="" textlink="" fLocksText="0">
      <xdr:nvSpPr>
        <xdr:cNvPr id="101" name="AutoShape 6"/>
        <xdr:cNvSpPr>
          <a:spLocks noChangeArrowheads="1"/>
        </xdr:cNvSpPr>
      </xdr:nvSpPr>
      <xdr:spPr bwMode="auto">
        <a:xfrm>
          <a:off x="169767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353</xdr:row>
      <xdr:rowOff>0</xdr:rowOff>
    </xdr:from>
    <xdr:to>
      <xdr:col>3</xdr:col>
      <xdr:colOff>0</xdr:colOff>
      <xdr:row>364</xdr:row>
      <xdr:rowOff>0</xdr:rowOff>
    </xdr:to>
    <xdr:sp macro="" textlink="">
      <xdr:nvSpPr>
        <xdr:cNvPr id="102" name="Rectangle 4"/>
        <xdr:cNvSpPr>
          <a:spLocks noChangeArrowheads="1"/>
        </xdr:cNvSpPr>
      </xdr:nvSpPr>
      <xdr:spPr bwMode="auto">
        <a:xfrm>
          <a:off x="60325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353</xdr:row>
      <xdr:rowOff>0</xdr:rowOff>
    </xdr:from>
    <xdr:to>
      <xdr:col>6</xdr:col>
      <xdr:colOff>0</xdr:colOff>
      <xdr:row>364</xdr:row>
      <xdr:rowOff>0</xdr:rowOff>
    </xdr:to>
    <xdr:sp macro="" textlink="">
      <xdr:nvSpPr>
        <xdr:cNvPr id="103" name="Rectangle 5"/>
        <xdr:cNvSpPr>
          <a:spLocks noChangeArrowheads="1"/>
        </xdr:cNvSpPr>
      </xdr:nvSpPr>
      <xdr:spPr bwMode="auto">
        <a:xfrm>
          <a:off x="241300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353</xdr:row>
      <xdr:rowOff>0</xdr:rowOff>
    </xdr:from>
    <xdr:to>
      <xdr:col>8</xdr:col>
      <xdr:colOff>485774</xdr:colOff>
      <xdr:row>356</xdr:row>
      <xdr:rowOff>95250</xdr:rowOff>
    </xdr:to>
    <xdr:sp macro="" textlink="" fLocksText="0">
      <xdr:nvSpPr>
        <xdr:cNvPr id="104" name="AutoShape 6"/>
        <xdr:cNvSpPr>
          <a:spLocks noChangeArrowheads="1"/>
        </xdr:cNvSpPr>
      </xdr:nvSpPr>
      <xdr:spPr bwMode="auto">
        <a:xfrm>
          <a:off x="4908549" y="18684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353</xdr:row>
      <xdr:rowOff>0</xdr:rowOff>
    </xdr:from>
    <xdr:to>
      <xdr:col>13</xdr:col>
      <xdr:colOff>0</xdr:colOff>
      <xdr:row>364</xdr:row>
      <xdr:rowOff>0</xdr:rowOff>
    </xdr:to>
    <xdr:sp macro="" textlink="">
      <xdr:nvSpPr>
        <xdr:cNvPr id="105" name="Rectangle 4"/>
        <xdr:cNvSpPr>
          <a:spLocks noChangeArrowheads="1"/>
        </xdr:cNvSpPr>
      </xdr:nvSpPr>
      <xdr:spPr bwMode="auto">
        <a:xfrm>
          <a:off x="67151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353</xdr:row>
      <xdr:rowOff>0</xdr:rowOff>
    </xdr:from>
    <xdr:to>
      <xdr:col>16</xdr:col>
      <xdr:colOff>0</xdr:colOff>
      <xdr:row>364</xdr:row>
      <xdr:rowOff>0</xdr:rowOff>
    </xdr:to>
    <xdr:sp macro="" textlink="">
      <xdr:nvSpPr>
        <xdr:cNvPr id="106" name="Rectangle 5"/>
        <xdr:cNvSpPr>
          <a:spLocks noChangeArrowheads="1"/>
        </xdr:cNvSpPr>
      </xdr:nvSpPr>
      <xdr:spPr bwMode="auto">
        <a:xfrm>
          <a:off x="85248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353</xdr:row>
      <xdr:rowOff>0</xdr:rowOff>
    </xdr:from>
    <xdr:to>
      <xdr:col>18</xdr:col>
      <xdr:colOff>485774</xdr:colOff>
      <xdr:row>356</xdr:row>
      <xdr:rowOff>95250</xdr:rowOff>
    </xdr:to>
    <xdr:sp macro="" textlink="" fLocksText="0">
      <xdr:nvSpPr>
        <xdr:cNvPr id="107" name="AutoShape 6"/>
        <xdr:cNvSpPr>
          <a:spLocks noChangeArrowheads="1"/>
        </xdr:cNvSpPr>
      </xdr:nvSpPr>
      <xdr:spPr bwMode="auto">
        <a:xfrm>
          <a:off x="109442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353</xdr:row>
      <xdr:rowOff>0</xdr:rowOff>
    </xdr:from>
    <xdr:to>
      <xdr:col>23</xdr:col>
      <xdr:colOff>0</xdr:colOff>
      <xdr:row>364</xdr:row>
      <xdr:rowOff>0</xdr:rowOff>
    </xdr:to>
    <xdr:sp macro="" textlink="">
      <xdr:nvSpPr>
        <xdr:cNvPr id="108" name="Rectangle 4"/>
        <xdr:cNvSpPr>
          <a:spLocks noChangeArrowheads="1"/>
        </xdr:cNvSpPr>
      </xdr:nvSpPr>
      <xdr:spPr bwMode="auto">
        <a:xfrm>
          <a:off x="127476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353</xdr:row>
      <xdr:rowOff>0</xdr:rowOff>
    </xdr:from>
    <xdr:to>
      <xdr:col>26</xdr:col>
      <xdr:colOff>0</xdr:colOff>
      <xdr:row>364</xdr:row>
      <xdr:rowOff>0</xdr:rowOff>
    </xdr:to>
    <xdr:sp macro="" textlink="">
      <xdr:nvSpPr>
        <xdr:cNvPr id="109" name="Rectangle 5"/>
        <xdr:cNvSpPr>
          <a:spLocks noChangeArrowheads="1"/>
        </xdr:cNvSpPr>
      </xdr:nvSpPr>
      <xdr:spPr bwMode="auto">
        <a:xfrm>
          <a:off x="145573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353</xdr:row>
      <xdr:rowOff>0</xdr:rowOff>
    </xdr:from>
    <xdr:to>
      <xdr:col>28</xdr:col>
      <xdr:colOff>485774</xdr:colOff>
      <xdr:row>356</xdr:row>
      <xdr:rowOff>95250</xdr:rowOff>
    </xdr:to>
    <xdr:sp macro="" textlink="" fLocksText="0">
      <xdr:nvSpPr>
        <xdr:cNvPr id="110" name="AutoShape 6"/>
        <xdr:cNvSpPr>
          <a:spLocks noChangeArrowheads="1"/>
        </xdr:cNvSpPr>
      </xdr:nvSpPr>
      <xdr:spPr bwMode="auto">
        <a:xfrm>
          <a:off x="169767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385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111" name="Rectangle 4"/>
        <xdr:cNvSpPr>
          <a:spLocks noChangeArrowheads="1"/>
        </xdr:cNvSpPr>
      </xdr:nvSpPr>
      <xdr:spPr bwMode="auto">
        <a:xfrm>
          <a:off x="603250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385</xdr:row>
      <xdr:rowOff>0</xdr:rowOff>
    </xdr:from>
    <xdr:to>
      <xdr:col>6</xdr:col>
      <xdr:colOff>0</xdr:colOff>
      <xdr:row>396</xdr:row>
      <xdr:rowOff>0</xdr:rowOff>
    </xdr:to>
    <xdr:sp macro="" textlink="">
      <xdr:nvSpPr>
        <xdr:cNvPr id="112" name="Rectangle 5"/>
        <xdr:cNvSpPr>
          <a:spLocks noChangeArrowheads="1"/>
        </xdr:cNvSpPr>
      </xdr:nvSpPr>
      <xdr:spPr bwMode="auto">
        <a:xfrm>
          <a:off x="2413000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385</xdr:row>
      <xdr:rowOff>0</xdr:rowOff>
    </xdr:from>
    <xdr:to>
      <xdr:col>8</xdr:col>
      <xdr:colOff>485774</xdr:colOff>
      <xdr:row>388</xdr:row>
      <xdr:rowOff>95250</xdr:rowOff>
    </xdr:to>
    <xdr:sp macro="" textlink="" fLocksText="0">
      <xdr:nvSpPr>
        <xdr:cNvPr id="113" name="AutoShape 6"/>
        <xdr:cNvSpPr>
          <a:spLocks noChangeArrowheads="1"/>
        </xdr:cNvSpPr>
      </xdr:nvSpPr>
      <xdr:spPr bwMode="auto">
        <a:xfrm>
          <a:off x="4908549" y="24844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385</xdr:row>
      <xdr:rowOff>0</xdr:rowOff>
    </xdr:from>
    <xdr:to>
      <xdr:col>13</xdr:col>
      <xdr:colOff>0</xdr:colOff>
      <xdr:row>396</xdr:row>
      <xdr:rowOff>0</xdr:rowOff>
    </xdr:to>
    <xdr:sp macro="" textlink="">
      <xdr:nvSpPr>
        <xdr:cNvPr id="114" name="Rectangle 4"/>
        <xdr:cNvSpPr>
          <a:spLocks noChangeArrowheads="1"/>
        </xdr:cNvSpPr>
      </xdr:nvSpPr>
      <xdr:spPr bwMode="auto">
        <a:xfrm>
          <a:off x="6715125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385</xdr:row>
      <xdr:rowOff>0</xdr:rowOff>
    </xdr:from>
    <xdr:to>
      <xdr:col>16</xdr:col>
      <xdr:colOff>0</xdr:colOff>
      <xdr:row>396</xdr:row>
      <xdr:rowOff>0</xdr:rowOff>
    </xdr:to>
    <xdr:sp macro="" textlink="">
      <xdr:nvSpPr>
        <xdr:cNvPr id="115" name="Rectangle 5"/>
        <xdr:cNvSpPr>
          <a:spLocks noChangeArrowheads="1"/>
        </xdr:cNvSpPr>
      </xdr:nvSpPr>
      <xdr:spPr bwMode="auto">
        <a:xfrm>
          <a:off x="8524875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385</xdr:row>
      <xdr:rowOff>0</xdr:rowOff>
    </xdr:from>
    <xdr:to>
      <xdr:col>18</xdr:col>
      <xdr:colOff>485774</xdr:colOff>
      <xdr:row>388</xdr:row>
      <xdr:rowOff>95250</xdr:rowOff>
    </xdr:to>
    <xdr:sp macro="" textlink="" fLocksText="0">
      <xdr:nvSpPr>
        <xdr:cNvPr id="116" name="AutoShape 6"/>
        <xdr:cNvSpPr>
          <a:spLocks noChangeArrowheads="1"/>
        </xdr:cNvSpPr>
      </xdr:nvSpPr>
      <xdr:spPr bwMode="auto">
        <a:xfrm>
          <a:off x="10944224" y="24844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481</xdr:row>
      <xdr:rowOff>0</xdr:rowOff>
    </xdr:from>
    <xdr:to>
      <xdr:col>3</xdr:col>
      <xdr:colOff>0</xdr:colOff>
      <xdr:row>492</xdr:row>
      <xdr:rowOff>0</xdr:rowOff>
    </xdr:to>
    <xdr:sp macro="" textlink="">
      <xdr:nvSpPr>
        <xdr:cNvPr id="138" name="Rectangle 4"/>
        <xdr:cNvSpPr>
          <a:spLocks noChangeArrowheads="1"/>
        </xdr:cNvSpPr>
      </xdr:nvSpPr>
      <xdr:spPr bwMode="auto">
        <a:xfrm>
          <a:off x="603250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481</xdr:row>
      <xdr:rowOff>0</xdr:rowOff>
    </xdr:from>
    <xdr:to>
      <xdr:col>6</xdr:col>
      <xdr:colOff>0</xdr:colOff>
      <xdr:row>492</xdr:row>
      <xdr:rowOff>0</xdr:rowOff>
    </xdr:to>
    <xdr:sp macro="" textlink="">
      <xdr:nvSpPr>
        <xdr:cNvPr id="139" name="Rectangle 5"/>
        <xdr:cNvSpPr>
          <a:spLocks noChangeArrowheads="1"/>
        </xdr:cNvSpPr>
      </xdr:nvSpPr>
      <xdr:spPr bwMode="auto">
        <a:xfrm>
          <a:off x="2413000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481</xdr:row>
      <xdr:rowOff>0</xdr:rowOff>
    </xdr:from>
    <xdr:to>
      <xdr:col>8</xdr:col>
      <xdr:colOff>485774</xdr:colOff>
      <xdr:row>484</xdr:row>
      <xdr:rowOff>95250</xdr:rowOff>
    </xdr:to>
    <xdr:sp macro="" textlink="" fLocksText="0">
      <xdr:nvSpPr>
        <xdr:cNvPr id="140" name="AutoShape 6"/>
        <xdr:cNvSpPr>
          <a:spLocks noChangeArrowheads="1"/>
        </xdr:cNvSpPr>
      </xdr:nvSpPr>
      <xdr:spPr bwMode="auto">
        <a:xfrm>
          <a:off x="4908549" y="43322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481</xdr:row>
      <xdr:rowOff>0</xdr:rowOff>
    </xdr:from>
    <xdr:to>
      <xdr:col>13</xdr:col>
      <xdr:colOff>0</xdr:colOff>
      <xdr:row>492</xdr:row>
      <xdr:rowOff>0</xdr:rowOff>
    </xdr:to>
    <xdr:sp macro="" textlink="">
      <xdr:nvSpPr>
        <xdr:cNvPr id="141" name="Rectangle 4"/>
        <xdr:cNvSpPr>
          <a:spLocks noChangeArrowheads="1"/>
        </xdr:cNvSpPr>
      </xdr:nvSpPr>
      <xdr:spPr bwMode="auto">
        <a:xfrm>
          <a:off x="671512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481</xdr:row>
      <xdr:rowOff>0</xdr:rowOff>
    </xdr:from>
    <xdr:to>
      <xdr:col>16</xdr:col>
      <xdr:colOff>0</xdr:colOff>
      <xdr:row>492</xdr:row>
      <xdr:rowOff>0</xdr:rowOff>
    </xdr:to>
    <xdr:sp macro="" textlink="">
      <xdr:nvSpPr>
        <xdr:cNvPr id="142" name="Rectangle 5"/>
        <xdr:cNvSpPr>
          <a:spLocks noChangeArrowheads="1"/>
        </xdr:cNvSpPr>
      </xdr:nvSpPr>
      <xdr:spPr bwMode="auto">
        <a:xfrm>
          <a:off x="852487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481</xdr:row>
      <xdr:rowOff>0</xdr:rowOff>
    </xdr:from>
    <xdr:to>
      <xdr:col>18</xdr:col>
      <xdr:colOff>485774</xdr:colOff>
      <xdr:row>484</xdr:row>
      <xdr:rowOff>95250</xdr:rowOff>
    </xdr:to>
    <xdr:sp macro="" textlink="" fLocksText="0">
      <xdr:nvSpPr>
        <xdr:cNvPr id="143" name="AutoShape 6"/>
        <xdr:cNvSpPr>
          <a:spLocks noChangeArrowheads="1"/>
        </xdr:cNvSpPr>
      </xdr:nvSpPr>
      <xdr:spPr bwMode="auto">
        <a:xfrm>
          <a:off x="10944224" y="43322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481</xdr:row>
      <xdr:rowOff>0</xdr:rowOff>
    </xdr:from>
    <xdr:to>
      <xdr:col>23</xdr:col>
      <xdr:colOff>0</xdr:colOff>
      <xdr:row>492</xdr:row>
      <xdr:rowOff>0</xdr:rowOff>
    </xdr:to>
    <xdr:sp macro="" textlink="">
      <xdr:nvSpPr>
        <xdr:cNvPr id="144" name="Rectangle 4"/>
        <xdr:cNvSpPr>
          <a:spLocks noChangeArrowheads="1"/>
        </xdr:cNvSpPr>
      </xdr:nvSpPr>
      <xdr:spPr bwMode="auto">
        <a:xfrm>
          <a:off x="1274762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481</xdr:row>
      <xdr:rowOff>0</xdr:rowOff>
    </xdr:from>
    <xdr:to>
      <xdr:col>26</xdr:col>
      <xdr:colOff>0</xdr:colOff>
      <xdr:row>492</xdr:row>
      <xdr:rowOff>0</xdr:rowOff>
    </xdr:to>
    <xdr:sp macro="" textlink="">
      <xdr:nvSpPr>
        <xdr:cNvPr id="145" name="Rectangle 5"/>
        <xdr:cNvSpPr>
          <a:spLocks noChangeArrowheads="1"/>
        </xdr:cNvSpPr>
      </xdr:nvSpPr>
      <xdr:spPr bwMode="auto">
        <a:xfrm>
          <a:off x="1455737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481</xdr:row>
      <xdr:rowOff>0</xdr:rowOff>
    </xdr:from>
    <xdr:to>
      <xdr:col>28</xdr:col>
      <xdr:colOff>485774</xdr:colOff>
      <xdr:row>484</xdr:row>
      <xdr:rowOff>95250</xdr:rowOff>
    </xdr:to>
    <xdr:sp macro="" textlink="" fLocksText="0">
      <xdr:nvSpPr>
        <xdr:cNvPr id="146" name="AutoShape 6"/>
        <xdr:cNvSpPr>
          <a:spLocks noChangeArrowheads="1"/>
        </xdr:cNvSpPr>
      </xdr:nvSpPr>
      <xdr:spPr bwMode="auto">
        <a:xfrm>
          <a:off x="16976724" y="43322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513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147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513</xdr:row>
      <xdr:rowOff>0</xdr:rowOff>
    </xdr:from>
    <xdr:to>
      <xdr:col>6</xdr:col>
      <xdr:colOff>0</xdr:colOff>
      <xdr:row>524</xdr:row>
      <xdr:rowOff>0</xdr:rowOff>
    </xdr:to>
    <xdr:sp macro="" textlink="">
      <xdr:nvSpPr>
        <xdr:cNvPr id="148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513</xdr:row>
      <xdr:rowOff>0</xdr:rowOff>
    </xdr:from>
    <xdr:to>
      <xdr:col>8</xdr:col>
      <xdr:colOff>485774</xdr:colOff>
      <xdr:row>516</xdr:row>
      <xdr:rowOff>95250</xdr:rowOff>
    </xdr:to>
    <xdr:sp macro="" textlink="" fLocksText="0">
      <xdr:nvSpPr>
        <xdr:cNvPr id="149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513</xdr:row>
      <xdr:rowOff>0</xdr:rowOff>
    </xdr:from>
    <xdr:to>
      <xdr:col>13</xdr:col>
      <xdr:colOff>0</xdr:colOff>
      <xdr:row>524</xdr:row>
      <xdr:rowOff>0</xdr:rowOff>
    </xdr:to>
    <xdr:sp macro="" textlink="">
      <xdr:nvSpPr>
        <xdr:cNvPr id="150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513</xdr:row>
      <xdr:rowOff>0</xdr:rowOff>
    </xdr:from>
    <xdr:to>
      <xdr:col>16</xdr:col>
      <xdr:colOff>0</xdr:colOff>
      <xdr:row>524</xdr:row>
      <xdr:rowOff>0</xdr:rowOff>
    </xdr:to>
    <xdr:sp macro="" textlink="">
      <xdr:nvSpPr>
        <xdr:cNvPr id="151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513</xdr:row>
      <xdr:rowOff>0</xdr:rowOff>
    </xdr:from>
    <xdr:to>
      <xdr:col>18</xdr:col>
      <xdr:colOff>485774</xdr:colOff>
      <xdr:row>516</xdr:row>
      <xdr:rowOff>95250</xdr:rowOff>
    </xdr:to>
    <xdr:sp macro="" textlink="" fLocksText="0">
      <xdr:nvSpPr>
        <xdr:cNvPr id="152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513</xdr:row>
      <xdr:rowOff>0</xdr:rowOff>
    </xdr:from>
    <xdr:to>
      <xdr:col>23</xdr:col>
      <xdr:colOff>0</xdr:colOff>
      <xdr:row>524</xdr:row>
      <xdr:rowOff>0</xdr:rowOff>
    </xdr:to>
    <xdr:sp macro="" textlink="">
      <xdr:nvSpPr>
        <xdr:cNvPr id="153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513</xdr:row>
      <xdr:rowOff>0</xdr:rowOff>
    </xdr:from>
    <xdr:to>
      <xdr:col>26</xdr:col>
      <xdr:colOff>0</xdr:colOff>
      <xdr:row>524</xdr:row>
      <xdr:rowOff>0</xdr:rowOff>
    </xdr:to>
    <xdr:sp macro="" textlink="">
      <xdr:nvSpPr>
        <xdr:cNvPr id="154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513</xdr:row>
      <xdr:rowOff>0</xdr:rowOff>
    </xdr:from>
    <xdr:to>
      <xdr:col>28</xdr:col>
      <xdr:colOff>485774</xdr:colOff>
      <xdr:row>516</xdr:row>
      <xdr:rowOff>95250</xdr:rowOff>
    </xdr:to>
    <xdr:sp macro="" textlink="" fLocksText="0">
      <xdr:nvSpPr>
        <xdr:cNvPr id="155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545</xdr:row>
      <xdr:rowOff>0</xdr:rowOff>
    </xdr:from>
    <xdr:to>
      <xdr:col>3</xdr:col>
      <xdr:colOff>0</xdr:colOff>
      <xdr:row>556</xdr:row>
      <xdr:rowOff>0</xdr:rowOff>
    </xdr:to>
    <xdr:sp macro="" textlink="">
      <xdr:nvSpPr>
        <xdr:cNvPr id="156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545</xdr:row>
      <xdr:rowOff>0</xdr:rowOff>
    </xdr:from>
    <xdr:to>
      <xdr:col>6</xdr:col>
      <xdr:colOff>0</xdr:colOff>
      <xdr:row>556</xdr:row>
      <xdr:rowOff>0</xdr:rowOff>
    </xdr:to>
    <xdr:sp macro="" textlink="">
      <xdr:nvSpPr>
        <xdr:cNvPr id="157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545</xdr:row>
      <xdr:rowOff>0</xdr:rowOff>
    </xdr:from>
    <xdr:to>
      <xdr:col>8</xdr:col>
      <xdr:colOff>485774</xdr:colOff>
      <xdr:row>548</xdr:row>
      <xdr:rowOff>95250</xdr:rowOff>
    </xdr:to>
    <xdr:sp macro="" textlink="" fLocksText="0">
      <xdr:nvSpPr>
        <xdr:cNvPr id="158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545</xdr:row>
      <xdr:rowOff>0</xdr:rowOff>
    </xdr:from>
    <xdr:to>
      <xdr:col>13</xdr:col>
      <xdr:colOff>0</xdr:colOff>
      <xdr:row>556</xdr:row>
      <xdr:rowOff>0</xdr:rowOff>
    </xdr:to>
    <xdr:sp macro="" textlink="">
      <xdr:nvSpPr>
        <xdr:cNvPr id="159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545</xdr:row>
      <xdr:rowOff>0</xdr:rowOff>
    </xdr:from>
    <xdr:to>
      <xdr:col>16</xdr:col>
      <xdr:colOff>0</xdr:colOff>
      <xdr:row>556</xdr:row>
      <xdr:rowOff>0</xdr:rowOff>
    </xdr:to>
    <xdr:sp macro="" textlink="">
      <xdr:nvSpPr>
        <xdr:cNvPr id="160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545</xdr:row>
      <xdr:rowOff>0</xdr:rowOff>
    </xdr:from>
    <xdr:to>
      <xdr:col>18</xdr:col>
      <xdr:colOff>485774</xdr:colOff>
      <xdr:row>548</xdr:row>
      <xdr:rowOff>95250</xdr:rowOff>
    </xdr:to>
    <xdr:sp macro="" textlink="" fLocksText="0">
      <xdr:nvSpPr>
        <xdr:cNvPr id="161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545</xdr:row>
      <xdr:rowOff>0</xdr:rowOff>
    </xdr:from>
    <xdr:to>
      <xdr:col>23</xdr:col>
      <xdr:colOff>0</xdr:colOff>
      <xdr:row>556</xdr:row>
      <xdr:rowOff>0</xdr:rowOff>
    </xdr:to>
    <xdr:sp macro="" textlink="">
      <xdr:nvSpPr>
        <xdr:cNvPr id="162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545</xdr:row>
      <xdr:rowOff>0</xdr:rowOff>
    </xdr:from>
    <xdr:to>
      <xdr:col>26</xdr:col>
      <xdr:colOff>0</xdr:colOff>
      <xdr:row>556</xdr:row>
      <xdr:rowOff>0</xdr:rowOff>
    </xdr:to>
    <xdr:sp macro="" textlink="">
      <xdr:nvSpPr>
        <xdr:cNvPr id="163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545</xdr:row>
      <xdr:rowOff>0</xdr:rowOff>
    </xdr:from>
    <xdr:to>
      <xdr:col>28</xdr:col>
      <xdr:colOff>485774</xdr:colOff>
      <xdr:row>548</xdr:row>
      <xdr:rowOff>95250</xdr:rowOff>
    </xdr:to>
    <xdr:sp macro="" textlink="" fLocksText="0">
      <xdr:nvSpPr>
        <xdr:cNvPr id="164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577</xdr:row>
      <xdr:rowOff>0</xdr:rowOff>
    </xdr:from>
    <xdr:to>
      <xdr:col>3</xdr:col>
      <xdr:colOff>0</xdr:colOff>
      <xdr:row>588</xdr:row>
      <xdr:rowOff>0</xdr:rowOff>
    </xdr:to>
    <xdr:sp macro="" textlink="">
      <xdr:nvSpPr>
        <xdr:cNvPr id="165" name="Rectangle 4"/>
        <xdr:cNvSpPr>
          <a:spLocks noChangeArrowheads="1"/>
        </xdr:cNvSpPr>
      </xdr:nvSpPr>
      <xdr:spPr bwMode="auto">
        <a:xfrm>
          <a:off x="60325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577</xdr:row>
      <xdr:rowOff>0</xdr:rowOff>
    </xdr:from>
    <xdr:to>
      <xdr:col>6</xdr:col>
      <xdr:colOff>0</xdr:colOff>
      <xdr:row>588</xdr:row>
      <xdr:rowOff>0</xdr:rowOff>
    </xdr:to>
    <xdr:sp macro="" textlink="">
      <xdr:nvSpPr>
        <xdr:cNvPr id="166" name="Rectangle 5"/>
        <xdr:cNvSpPr>
          <a:spLocks noChangeArrowheads="1"/>
        </xdr:cNvSpPr>
      </xdr:nvSpPr>
      <xdr:spPr bwMode="auto">
        <a:xfrm>
          <a:off x="241300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577</xdr:row>
      <xdr:rowOff>0</xdr:rowOff>
    </xdr:from>
    <xdr:to>
      <xdr:col>8</xdr:col>
      <xdr:colOff>485774</xdr:colOff>
      <xdr:row>580</xdr:row>
      <xdr:rowOff>95250</xdr:rowOff>
    </xdr:to>
    <xdr:sp macro="" textlink="" fLocksText="0">
      <xdr:nvSpPr>
        <xdr:cNvPr id="167" name="AutoShape 6"/>
        <xdr:cNvSpPr>
          <a:spLocks noChangeArrowheads="1"/>
        </xdr:cNvSpPr>
      </xdr:nvSpPr>
      <xdr:spPr bwMode="auto">
        <a:xfrm>
          <a:off x="4908549" y="12525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577</xdr:row>
      <xdr:rowOff>0</xdr:rowOff>
    </xdr:from>
    <xdr:to>
      <xdr:col>13</xdr:col>
      <xdr:colOff>0</xdr:colOff>
      <xdr:row>588</xdr:row>
      <xdr:rowOff>0</xdr:rowOff>
    </xdr:to>
    <xdr:sp macro="" textlink="">
      <xdr:nvSpPr>
        <xdr:cNvPr id="168" name="Rectangle 4"/>
        <xdr:cNvSpPr>
          <a:spLocks noChangeArrowheads="1"/>
        </xdr:cNvSpPr>
      </xdr:nvSpPr>
      <xdr:spPr bwMode="auto">
        <a:xfrm>
          <a:off x="67151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577</xdr:row>
      <xdr:rowOff>0</xdr:rowOff>
    </xdr:from>
    <xdr:to>
      <xdr:col>16</xdr:col>
      <xdr:colOff>0</xdr:colOff>
      <xdr:row>588</xdr:row>
      <xdr:rowOff>0</xdr:rowOff>
    </xdr:to>
    <xdr:sp macro="" textlink="">
      <xdr:nvSpPr>
        <xdr:cNvPr id="169" name="Rectangle 5"/>
        <xdr:cNvSpPr>
          <a:spLocks noChangeArrowheads="1"/>
        </xdr:cNvSpPr>
      </xdr:nvSpPr>
      <xdr:spPr bwMode="auto">
        <a:xfrm>
          <a:off x="85248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577</xdr:row>
      <xdr:rowOff>0</xdr:rowOff>
    </xdr:from>
    <xdr:to>
      <xdr:col>18</xdr:col>
      <xdr:colOff>485774</xdr:colOff>
      <xdr:row>580</xdr:row>
      <xdr:rowOff>95250</xdr:rowOff>
    </xdr:to>
    <xdr:sp macro="" textlink="" fLocksText="0">
      <xdr:nvSpPr>
        <xdr:cNvPr id="170" name="AutoShape 6"/>
        <xdr:cNvSpPr>
          <a:spLocks noChangeArrowheads="1"/>
        </xdr:cNvSpPr>
      </xdr:nvSpPr>
      <xdr:spPr bwMode="auto">
        <a:xfrm>
          <a:off x="109442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577</xdr:row>
      <xdr:rowOff>0</xdr:rowOff>
    </xdr:from>
    <xdr:to>
      <xdr:col>23</xdr:col>
      <xdr:colOff>0</xdr:colOff>
      <xdr:row>588</xdr:row>
      <xdr:rowOff>0</xdr:rowOff>
    </xdr:to>
    <xdr:sp macro="" textlink="">
      <xdr:nvSpPr>
        <xdr:cNvPr id="171" name="Rectangle 4"/>
        <xdr:cNvSpPr>
          <a:spLocks noChangeArrowheads="1"/>
        </xdr:cNvSpPr>
      </xdr:nvSpPr>
      <xdr:spPr bwMode="auto">
        <a:xfrm>
          <a:off x="127476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577</xdr:row>
      <xdr:rowOff>0</xdr:rowOff>
    </xdr:from>
    <xdr:to>
      <xdr:col>26</xdr:col>
      <xdr:colOff>0</xdr:colOff>
      <xdr:row>588</xdr:row>
      <xdr:rowOff>0</xdr:rowOff>
    </xdr:to>
    <xdr:sp macro="" textlink="">
      <xdr:nvSpPr>
        <xdr:cNvPr id="172" name="Rectangle 5"/>
        <xdr:cNvSpPr>
          <a:spLocks noChangeArrowheads="1"/>
        </xdr:cNvSpPr>
      </xdr:nvSpPr>
      <xdr:spPr bwMode="auto">
        <a:xfrm>
          <a:off x="145573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577</xdr:row>
      <xdr:rowOff>0</xdr:rowOff>
    </xdr:from>
    <xdr:to>
      <xdr:col>28</xdr:col>
      <xdr:colOff>485774</xdr:colOff>
      <xdr:row>580</xdr:row>
      <xdr:rowOff>95250</xdr:rowOff>
    </xdr:to>
    <xdr:sp macro="" textlink="" fLocksText="0">
      <xdr:nvSpPr>
        <xdr:cNvPr id="173" name="AutoShape 6"/>
        <xdr:cNvSpPr>
          <a:spLocks noChangeArrowheads="1"/>
        </xdr:cNvSpPr>
      </xdr:nvSpPr>
      <xdr:spPr bwMode="auto">
        <a:xfrm>
          <a:off x="169767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385</xdr:row>
      <xdr:rowOff>0</xdr:rowOff>
    </xdr:from>
    <xdr:to>
      <xdr:col>23</xdr:col>
      <xdr:colOff>0</xdr:colOff>
      <xdr:row>396</xdr:row>
      <xdr:rowOff>0</xdr:rowOff>
    </xdr:to>
    <xdr:sp macro="" textlink="">
      <xdr:nvSpPr>
        <xdr:cNvPr id="174" name="Rectangle 4"/>
        <xdr:cNvSpPr>
          <a:spLocks noChangeArrowheads="1"/>
        </xdr:cNvSpPr>
      </xdr:nvSpPr>
      <xdr:spPr bwMode="auto">
        <a:xfrm>
          <a:off x="6715125" y="74120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385</xdr:row>
      <xdr:rowOff>0</xdr:rowOff>
    </xdr:from>
    <xdr:to>
      <xdr:col>26</xdr:col>
      <xdr:colOff>0</xdr:colOff>
      <xdr:row>396</xdr:row>
      <xdr:rowOff>0</xdr:rowOff>
    </xdr:to>
    <xdr:sp macro="" textlink="">
      <xdr:nvSpPr>
        <xdr:cNvPr id="175" name="Rectangle 5"/>
        <xdr:cNvSpPr>
          <a:spLocks noChangeArrowheads="1"/>
        </xdr:cNvSpPr>
      </xdr:nvSpPr>
      <xdr:spPr bwMode="auto">
        <a:xfrm>
          <a:off x="8524875" y="74120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385</xdr:row>
      <xdr:rowOff>0</xdr:rowOff>
    </xdr:from>
    <xdr:to>
      <xdr:col>28</xdr:col>
      <xdr:colOff>485774</xdr:colOff>
      <xdr:row>388</xdr:row>
      <xdr:rowOff>95250</xdr:rowOff>
    </xdr:to>
    <xdr:sp macro="" textlink="" fLocksText="0">
      <xdr:nvSpPr>
        <xdr:cNvPr id="176" name="AutoShape 6"/>
        <xdr:cNvSpPr>
          <a:spLocks noChangeArrowheads="1"/>
        </xdr:cNvSpPr>
      </xdr:nvSpPr>
      <xdr:spPr bwMode="auto">
        <a:xfrm>
          <a:off x="11029949" y="74120375"/>
          <a:ext cx="48895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I43"/>
  <sheetViews>
    <sheetView topLeftCell="A10" workbookViewId="0">
      <selection activeCell="D26" sqref="D26"/>
    </sheetView>
  </sheetViews>
  <sheetFormatPr defaultColWidth="8.85546875" defaultRowHeight="15"/>
  <cols>
    <col min="1" max="1" width="4" customWidth="1"/>
    <col min="2" max="2" width="25.85546875" customWidth="1"/>
    <col min="3" max="3" width="21.7109375" customWidth="1"/>
    <col min="4" max="5" width="13.85546875" customWidth="1"/>
    <col min="6" max="6" width="13.85546875" style="112" customWidth="1"/>
    <col min="7" max="7" width="13.85546875" style="114" customWidth="1"/>
    <col min="8" max="8" width="30.140625" customWidth="1"/>
  </cols>
  <sheetData>
    <row r="1" spans="1:9" ht="23.25">
      <c r="A1" s="103" t="s">
        <v>303</v>
      </c>
      <c r="B1" s="103"/>
      <c r="C1" s="103"/>
    </row>
    <row r="2" spans="1:9" ht="23.25">
      <c r="A2" s="103" t="s">
        <v>289</v>
      </c>
      <c r="B2" s="103"/>
      <c r="C2" s="103" t="s">
        <v>290</v>
      </c>
    </row>
    <row r="3" spans="1:9" ht="23.25">
      <c r="A3" s="103" t="s">
        <v>299</v>
      </c>
      <c r="B3" s="103"/>
      <c r="C3" s="103" t="s">
        <v>300</v>
      </c>
    </row>
    <row r="4" spans="1:9" ht="23.25">
      <c r="A4" s="103" t="s">
        <v>288</v>
      </c>
      <c r="B4" s="103"/>
      <c r="C4" s="103" t="s">
        <v>298</v>
      </c>
    </row>
    <row r="5" spans="1:9" ht="21" thickBot="1">
      <c r="A5" s="96"/>
      <c r="B5" s="1"/>
      <c r="C5" s="1"/>
      <c r="D5" s="1"/>
      <c r="E5" s="1"/>
      <c r="F5" s="113"/>
      <c r="G5" s="1"/>
      <c r="H5" s="1"/>
    </row>
    <row r="6" spans="1:9" ht="16.5" customHeight="1" thickTop="1" thickBot="1">
      <c r="A6" s="119" t="s">
        <v>291</v>
      </c>
      <c r="B6" s="120" t="s">
        <v>292</v>
      </c>
      <c r="C6" s="122" t="s">
        <v>293</v>
      </c>
      <c r="D6" s="123" t="s">
        <v>295</v>
      </c>
      <c r="E6" s="125" t="s">
        <v>294</v>
      </c>
      <c r="F6" s="127" t="s">
        <v>296</v>
      </c>
      <c r="G6" s="127" t="s">
        <v>297</v>
      </c>
      <c r="H6" s="117" t="s">
        <v>261</v>
      </c>
    </row>
    <row r="7" spans="1:9" ht="16.5" thickTop="1" thickBot="1">
      <c r="A7" s="119"/>
      <c r="B7" s="121"/>
      <c r="C7" s="122"/>
      <c r="D7" s="124"/>
      <c r="E7" s="126"/>
      <c r="F7" s="128"/>
      <c r="G7" s="128"/>
      <c r="H7" s="118"/>
    </row>
    <row r="8" spans="1:9" ht="15.75" thickTop="1">
      <c r="A8" s="2">
        <v>1</v>
      </c>
      <c r="B8" s="3" t="s">
        <v>301</v>
      </c>
      <c r="C8" s="4" t="s">
        <v>301</v>
      </c>
      <c r="D8" s="5" t="s">
        <v>302</v>
      </c>
      <c r="E8" s="6">
        <v>50000</v>
      </c>
      <c r="F8" s="5">
        <v>14</v>
      </c>
      <c r="G8" s="7">
        <f>E8*F8</f>
        <v>700000</v>
      </c>
      <c r="H8" s="99"/>
    </row>
    <row r="9" spans="1:9">
      <c r="A9" s="8">
        <v>2</v>
      </c>
      <c r="B9" s="9"/>
      <c r="C9" s="10"/>
      <c r="D9" s="11"/>
      <c r="E9" s="12"/>
      <c r="F9" s="11"/>
      <c r="G9" s="13"/>
      <c r="H9" s="97"/>
    </row>
    <row r="10" spans="1:9">
      <c r="A10" s="8">
        <v>3</v>
      </c>
      <c r="B10" s="9"/>
      <c r="C10" s="10"/>
      <c r="D10" s="11"/>
      <c r="E10" s="12"/>
      <c r="F10" s="11"/>
      <c r="G10" s="13"/>
      <c r="H10" s="97"/>
      <c r="I10" s="24"/>
    </row>
    <row r="11" spans="1:9">
      <c r="A11" s="8">
        <v>4</v>
      </c>
      <c r="B11" s="9"/>
      <c r="C11" s="10"/>
      <c r="D11" s="11"/>
      <c r="E11" s="12"/>
      <c r="F11" s="11"/>
      <c r="G11" s="13"/>
      <c r="H11" s="100"/>
      <c r="I11" s="24"/>
    </row>
    <row r="12" spans="1:9">
      <c r="A12" s="8">
        <v>5</v>
      </c>
      <c r="B12" s="9"/>
      <c r="C12" s="10"/>
      <c r="D12" s="11"/>
      <c r="E12" s="12"/>
      <c r="F12" s="14"/>
      <c r="G12" s="13"/>
      <c r="H12" s="97"/>
      <c r="I12" s="24"/>
    </row>
    <row r="13" spans="1:9">
      <c r="A13" s="8">
        <v>6</v>
      </c>
      <c r="B13" s="9"/>
      <c r="C13" s="10"/>
      <c r="D13" s="11"/>
      <c r="E13" s="12"/>
      <c r="F13" s="11"/>
      <c r="G13" s="13"/>
      <c r="H13" s="97"/>
      <c r="I13" s="24"/>
    </row>
    <row r="14" spans="1:9">
      <c r="A14" s="8">
        <v>7</v>
      </c>
      <c r="B14" s="9"/>
      <c r="C14" s="10"/>
      <c r="D14" s="11"/>
      <c r="E14" s="12"/>
      <c r="F14" s="11"/>
      <c r="G14" s="13"/>
      <c r="H14" s="97"/>
      <c r="I14" s="24"/>
    </row>
    <row r="15" spans="1:9">
      <c r="A15" s="8">
        <v>8</v>
      </c>
      <c r="B15" s="9"/>
      <c r="C15" s="10"/>
      <c r="D15" s="11"/>
      <c r="E15" s="12"/>
      <c r="F15" s="11"/>
      <c r="G15" s="13"/>
      <c r="H15" s="97"/>
      <c r="I15" s="24"/>
    </row>
    <row r="16" spans="1:9">
      <c r="A16" s="8">
        <v>9</v>
      </c>
      <c r="B16" s="9"/>
      <c r="C16" s="10"/>
      <c r="D16" s="11"/>
      <c r="E16" s="12"/>
      <c r="F16" s="11"/>
      <c r="G16" s="13"/>
      <c r="H16" s="15"/>
      <c r="I16" s="24"/>
    </row>
    <row r="17" spans="1:9">
      <c r="A17" s="8">
        <v>10</v>
      </c>
      <c r="B17" s="9"/>
      <c r="C17" s="10"/>
      <c r="D17" s="11"/>
      <c r="E17" s="12"/>
      <c r="F17" s="11"/>
      <c r="G17" s="13"/>
      <c r="H17" s="15"/>
      <c r="I17" s="24"/>
    </row>
    <row r="18" spans="1:9">
      <c r="A18" s="8">
        <v>11</v>
      </c>
      <c r="B18" s="9"/>
      <c r="C18" s="10"/>
      <c r="D18" s="11"/>
      <c r="E18" s="12"/>
      <c r="F18" s="11"/>
      <c r="G18" s="13"/>
      <c r="H18" s="15"/>
      <c r="I18" s="24"/>
    </row>
    <row r="19" spans="1:9">
      <c r="A19" s="8">
        <v>12</v>
      </c>
      <c r="B19" s="9"/>
      <c r="C19" s="10"/>
      <c r="D19" s="11"/>
      <c r="E19" s="12"/>
      <c r="F19" s="11"/>
      <c r="G19" s="13"/>
      <c r="H19" s="15"/>
    </row>
    <row r="20" spans="1:9">
      <c r="A20" s="8">
        <v>13</v>
      </c>
      <c r="B20" s="9"/>
      <c r="C20" s="10"/>
      <c r="D20" s="11"/>
      <c r="E20" s="12"/>
      <c r="F20" s="11"/>
      <c r="G20" s="13"/>
      <c r="H20" s="15"/>
    </row>
    <row r="21" spans="1:9">
      <c r="A21" s="8">
        <v>14</v>
      </c>
      <c r="B21" s="9"/>
      <c r="C21" s="10"/>
      <c r="D21" s="11"/>
      <c r="E21" s="12"/>
      <c r="F21" s="11"/>
      <c r="G21" s="13"/>
      <c r="H21" s="15"/>
    </row>
    <row r="22" spans="1:9">
      <c r="A22" s="8">
        <v>15</v>
      </c>
      <c r="B22" s="9"/>
      <c r="C22" s="10"/>
      <c r="D22" s="11"/>
      <c r="E22" s="12"/>
      <c r="F22" s="11"/>
      <c r="G22" s="13"/>
      <c r="H22" s="98"/>
    </row>
    <row r="23" spans="1:9">
      <c r="A23" s="8">
        <v>16</v>
      </c>
      <c r="B23" s="9"/>
      <c r="C23" s="10"/>
      <c r="D23" s="11"/>
      <c r="E23" s="12"/>
      <c r="F23" s="11"/>
      <c r="G23" s="13"/>
      <c r="H23" s="101"/>
    </row>
    <row r="24" spans="1:9">
      <c r="A24" s="8">
        <v>17</v>
      </c>
      <c r="B24" s="9"/>
      <c r="C24" s="10"/>
      <c r="D24" s="11"/>
      <c r="E24" s="12"/>
      <c r="F24" s="11"/>
      <c r="G24" s="13"/>
      <c r="H24" s="15"/>
    </row>
    <row r="25" spans="1:9">
      <c r="A25" s="8">
        <v>18</v>
      </c>
      <c r="B25" s="9"/>
      <c r="C25" s="10"/>
      <c r="D25" s="11"/>
      <c r="E25" s="12"/>
      <c r="F25" s="11"/>
      <c r="G25" s="13"/>
      <c r="H25" s="15"/>
    </row>
    <row r="26" spans="1:9">
      <c r="A26" s="8">
        <v>19</v>
      </c>
      <c r="B26" s="9"/>
      <c r="C26" s="10"/>
      <c r="D26" s="11"/>
      <c r="E26" s="12"/>
      <c r="F26" s="11"/>
      <c r="G26" s="13"/>
      <c r="H26" s="102"/>
    </row>
    <row r="27" spans="1:9">
      <c r="A27" s="8">
        <v>20</v>
      </c>
      <c r="B27" s="9"/>
      <c r="C27" s="10"/>
      <c r="D27" s="11"/>
      <c r="E27" s="12"/>
      <c r="F27" s="14"/>
      <c r="G27" s="13"/>
      <c r="H27" s="15"/>
    </row>
    <row r="28" spans="1:9">
      <c r="A28" s="8">
        <v>21</v>
      </c>
      <c r="B28" s="9"/>
      <c r="C28" s="10"/>
      <c r="D28" s="11"/>
      <c r="E28" s="12"/>
      <c r="F28" s="14"/>
      <c r="G28" s="13"/>
      <c r="H28" s="15"/>
    </row>
    <row r="29" spans="1:9">
      <c r="A29" s="8">
        <v>22</v>
      </c>
      <c r="B29" s="9"/>
      <c r="C29" s="10"/>
      <c r="D29" s="11"/>
      <c r="E29" s="12"/>
      <c r="F29" s="14"/>
      <c r="G29" s="13"/>
      <c r="H29" s="15"/>
    </row>
    <row r="30" spans="1:9">
      <c r="A30" s="8">
        <v>23</v>
      </c>
      <c r="B30" s="9"/>
      <c r="C30" s="10"/>
      <c r="D30" s="11"/>
      <c r="E30" s="12"/>
      <c r="F30" s="14"/>
      <c r="G30" s="13"/>
      <c r="H30" s="15"/>
    </row>
    <row r="31" spans="1:9">
      <c r="A31" s="8">
        <v>24</v>
      </c>
      <c r="B31" s="9"/>
      <c r="C31" s="10"/>
      <c r="D31" s="11"/>
      <c r="E31" s="12"/>
      <c r="F31" s="14"/>
      <c r="G31" s="13"/>
      <c r="H31" s="15"/>
    </row>
    <row r="32" spans="1:9">
      <c r="A32" s="8">
        <v>25</v>
      </c>
      <c r="B32" s="9"/>
      <c r="C32" s="10"/>
      <c r="D32" s="11"/>
      <c r="E32" s="12"/>
      <c r="F32" s="14"/>
      <c r="G32" s="13"/>
      <c r="H32" s="15"/>
    </row>
    <row r="33" spans="1:9">
      <c r="A33" s="8">
        <v>26</v>
      </c>
      <c r="B33" s="9"/>
      <c r="C33" s="10"/>
      <c r="D33" s="11"/>
      <c r="E33" s="12"/>
      <c r="F33" s="14"/>
      <c r="G33" s="13"/>
      <c r="H33" s="15"/>
    </row>
    <row r="34" spans="1:9">
      <c r="A34" s="8">
        <v>27</v>
      </c>
      <c r="B34" s="9"/>
      <c r="C34" s="10"/>
      <c r="D34" s="11"/>
      <c r="E34" s="12"/>
      <c r="F34" s="14"/>
      <c r="G34" s="13"/>
      <c r="H34" s="15"/>
    </row>
    <row r="35" spans="1:9">
      <c r="A35" s="8">
        <v>28</v>
      </c>
      <c r="B35" s="16"/>
      <c r="C35" s="10"/>
      <c r="D35" s="11"/>
      <c r="E35" s="12"/>
      <c r="F35" s="14"/>
      <c r="G35" s="13"/>
      <c r="H35" s="15"/>
    </row>
    <row r="36" spans="1:9">
      <c r="A36" s="8">
        <v>29</v>
      </c>
      <c r="B36" s="16"/>
      <c r="C36" s="10"/>
      <c r="D36" s="11"/>
      <c r="E36" s="12"/>
      <c r="F36" s="14"/>
      <c r="G36" s="13"/>
      <c r="H36" s="15"/>
      <c r="I36" s="23"/>
    </row>
    <row r="37" spans="1:9" ht="15.75" thickBot="1">
      <c r="A37" s="104">
        <v>30</v>
      </c>
      <c r="B37" s="105"/>
      <c r="C37" s="106"/>
      <c r="D37" s="107"/>
      <c r="E37" s="108"/>
      <c r="F37" s="109"/>
      <c r="G37" s="115"/>
      <c r="H37" s="110"/>
      <c r="I37" s="23"/>
    </row>
    <row r="38" spans="1:9" ht="15.75" thickTop="1">
      <c r="A38" s="17"/>
      <c r="B38" s="18"/>
      <c r="C38" s="19"/>
      <c r="D38" s="20"/>
      <c r="E38" s="21"/>
      <c r="F38" s="111"/>
      <c r="G38" s="116"/>
      <c r="H38" s="22"/>
    </row>
    <row r="40" spans="1:9">
      <c r="F40" s="129"/>
      <c r="G40" s="129"/>
    </row>
    <row r="41" spans="1:9">
      <c r="F41" s="129"/>
      <c r="G41" s="129"/>
    </row>
    <row r="42" spans="1:9">
      <c r="F42" s="129"/>
      <c r="G42" s="129"/>
    </row>
    <row r="43" spans="1:9">
      <c r="F43" s="130"/>
      <c r="G43" s="130"/>
    </row>
  </sheetData>
  <mergeCells count="12">
    <mergeCell ref="F41:G41"/>
    <mergeCell ref="F42:G42"/>
    <mergeCell ref="F43:G43"/>
    <mergeCell ref="F6:F7"/>
    <mergeCell ref="F40:G40"/>
    <mergeCell ref="H6:H7"/>
    <mergeCell ref="A6:A7"/>
    <mergeCell ref="B6:B7"/>
    <mergeCell ref="C6:C7"/>
    <mergeCell ref="D6:D7"/>
    <mergeCell ref="E6:E7"/>
    <mergeCell ref="G6:G7"/>
  </mergeCells>
  <printOptions horizontalCentered="1"/>
  <pageMargins left="0" right="0" top="0.39370078740157483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I43"/>
  <sheetViews>
    <sheetView tabSelected="1" workbookViewId="0">
      <selection activeCell="D31" sqref="D31"/>
    </sheetView>
  </sheetViews>
  <sheetFormatPr defaultColWidth="8.85546875" defaultRowHeight="15"/>
  <cols>
    <col min="1" max="1" width="4" customWidth="1"/>
    <col min="2" max="2" width="25.85546875" customWidth="1"/>
    <col min="3" max="3" width="21.7109375" customWidth="1"/>
    <col min="4" max="5" width="13.85546875" customWidth="1"/>
    <col min="6" max="6" width="13.85546875" style="112" customWidth="1"/>
    <col min="7" max="7" width="13.85546875" style="114" customWidth="1"/>
    <col min="8" max="8" width="30.140625" customWidth="1"/>
  </cols>
  <sheetData>
    <row r="1" spans="1:9" ht="23.25">
      <c r="A1" s="103" t="s">
        <v>303</v>
      </c>
      <c r="B1" s="103"/>
      <c r="C1" s="103"/>
    </row>
    <row r="2" spans="1:9" ht="23.25">
      <c r="A2" s="103" t="s">
        <v>289</v>
      </c>
      <c r="B2" s="103"/>
      <c r="C2" s="103" t="s">
        <v>290</v>
      </c>
    </row>
    <row r="3" spans="1:9" ht="23.25">
      <c r="A3" s="103" t="s">
        <v>299</v>
      </c>
      <c r="B3" s="103"/>
      <c r="C3" s="103" t="s">
        <v>300</v>
      </c>
    </row>
    <row r="4" spans="1:9" ht="23.25">
      <c r="A4" s="103" t="s">
        <v>288</v>
      </c>
      <c r="B4" s="103"/>
      <c r="C4" s="103" t="s">
        <v>298</v>
      </c>
    </row>
    <row r="5" spans="1:9" ht="21" thickBot="1">
      <c r="A5" s="96"/>
      <c r="B5" s="1"/>
      <c r="C5" s="1"/>
      <c r="D5" s="1"/>
      <c r="E5" s="1"/>
      <c r="F5" s="113"/>
      <c r="G5" s="1"/>
      <c r="H5" s="1"/>
    </row>
    <row r="6" spans="1:9" ht="16.5" customHeight="1" thickTop="1" thickBot="1">
      <c r="A6" s="119" t="s">
        <v>291</v>
      </c>
      <c r="B6" s="120" t="s">
        <v>292</v>
      </c>
      <c r="C6" s="122" t="s">
        <v>293</v>
      </c>
      <c r="D6" s="123" t="s">
        <v>295</v>
      </c>
      <c r="E6" s="125" t="s">
        <v>294</v>
      </c>
      <c r="F6" s="127" t="s">
        <v>296</v>
      </c>
      <c r="G6" s="127" t="s">
        <v>297</v>
      </c>
      <c r="H6" s="117" t="s">
        <v>261</v>
      </c>
    </row>
    <row r="7" spans="1:9" ht="16.5" thickTop="1" thickBot="1">
      <c r="A7" s="119"/>
      <c r="B7" s="121"/>
      <c r="C7" s="122"/>
      <c r="D7" s="124"/>
      <c r="E7" s="126"/>
      <c r="F7" s="128"/>
      <c r="G7" s="128"/>
      <c r="H7" s="118"/>
    </row>
    <row r="8" spans="1:9" ht="15.75" thickTop="1">
      <c r="A8" s="2">
        <v>1</v>
      </c>
      <c r="B8" s="3" t="s">
        <v>301</v>
      </c>
      <c r="C8" s="4" t="s">
        <v>301</v>
      </c>
      <c r="D8" s="5" t="s">
        <v>302</v>
      </c>
      <c r="E8" s="6">
        <v>50000</v>
      </c>
      <c r="F8" s="5">
        <v>14</v>
      </c>
      <c r="G8" s="7">
        <f>E8*F8</f>
        <v>700000</v>
      </c>
      <c r="H8" s="99"/>
    </row>
    <row r="9" spans="1:9">
      <c r="A9" s="8">
        <v>2</v>
      </c>
      <c r="B9" s="9"/>
      <c r="C9" s="10"/>
      <c r="D9" s="11"/>
      <c r="E9" s="12"/>
      <c r="F9" s="11"/>
      <c r="G9" s="13"/>
      <c r="H9" s="97"/>
    </row>
    <row r="10" spans="1:9">
      <c r="A10" s="8">
        <v>3</v>
      </c>
      <c r="B10" s="9"/>
      <c r="C10" s="10"/>
      <c r="D10" s="11"/>
      <c r="E10" s="12"/>
      <c r="F10" s="11"/>
      <c r="G10" s="13"/>
      <c r="H10" s="97"/>
      <c r="I10" s="24"/>
    </row>
    <row r="11" spans="1:9">
      <c r="A11" s="8">
        <v>4</v>
      </c>
      <c r="B11" s="9"/>
      <c r="C11" s="10"/>
      <c r="D11" s="11"/>
      <c r="E11" s="12"/>
      <c r="F11" s="11"/>
      <c r="G11" s="13"/>
      <c r="H11" s="100"/>
      <c r="I11" s="24"/>
    </row>
    <row r="12" spans="1:9">
      <c r="A12" s="8">
        <v>5</v>
      </c>
      <c r="B12" s="9"/>
      <c r="C12" s="10"/>
      <c r="D12" s="11"/>
      <c r="E12" s="12"/>
      <c r="F12" s="14"/>
      <c r="G12" s="13"/>
      <c r="H12" s="97"/>
      <c r="I12" s="24"/>
    </row>
    <row r="13" spans="1:9">
      <c r="A13" s="8">
        <v>6</v>
      </c>
      <c r="B13" s="9"/>
      <c r="C13" s="10"/>
      <c r="D13" s="11"/>
      <c r="E13" s="12"/>
      <c r="F13" s="11"/>
      <c r="G13" s="13"/>
      <c r="H13" s="97"/>
      <c r="I13" s="24"/>
    </row>
    <row r="14" spans="1:9">
      <c r="A14" s="8">
        <v>7</v>
      </c>
      <c r="B14" s="9"/>
      <c r="C14" s="10"/>
      <c r="D14" s="11"/>
      <c r="E14" s="12"/>
      <c r="F14" s="11"/>
      <c r="G14" s="13"/>
      <c r="H14" s="97"/>
      <c r="I14" s="24"/>
    </row>
    <row r="15" spans="1:9">
      <c r="A15" s="8">
        <v>8</v>
      </c>
      <c r="B15" s="9"/>
      <c r="C15" s="10"/>
      <c r="D15" s="11"/>
      <c r="E15" s="12"/>
      <c r="F15" s="11"/>
      <c r="G15" s="13"/>
      <c r="H15" s="97"/>
      <c r="I15" s="24"/>
    </row>
    <row r="16" spans="1:9">
      <c r="A16" s="8">
        <v>9</v>
      </c>
      <c r="B16" s="9"/>
      <c r="C16" s="10"/>
      <c r="D16" s="11"/>
      <c r="E16" s="12"/>
      <c r="F16" s="11"/>
      <c r="G16" s="13"/>
      <c r="H16" s="15"/>
      <c r="I16" s="24"/>
    </row>
    <row r="17" spans="1:9">
      <c r="A17" s="8">
        <v>10</v>
      </c>
      <c r="B17" s="9"/>
      <c r="C17" s="10"/>
      <c r="D17" s="11"/>
      <c r="E17" s="12"/>
      <c r="F17" s="11"/>
      <c r="G17" s="13"/>
      <c r="H17" s="15"/>
      <c r="I17" s="24"/>
    </row>
    <row r="18" spans="1:9">
      <c r="A18" s="8">
        <v>11</v>
      </c>
      <c r="B18" s="9"/>
      <c r="C18" s="10"/>
      <c r="D18" s="11"/>
      <c r="E18" s="12"/>
      <c r="F18" s="11"/>
      <c r="G18" s="13"/>
      <c r="H18" s="15"/>
      <c r="I18" s="24"/>
    </row>
    <row r="19" spans="1:9">
      <c r="A19" s="8">
        <v>12</v>
      </c>
      <c r="B19" s="9"/>
      <c r="C19" s="10"/>
      <c r="D19" s="11"/>
      <c r="E19" s="12"/>
      <c r="F19" s="11"/>
      <c r="G19" s="13"/>
      <c r="H19" s="15"/>
    </row>
    <row r="20" spans="1:9">
      <c r="A20" s="8">
        <v>13</v>
      </c>
      <c r="B20" s="9"/>
      <c r="C20" s="10"/>
      <c r="D20" s="11"/>
      <c r="E20" s="12"/>
      <c r="F20" s="11"/>
      <c r="G20" s="13"/>
      <c r="H20" s="15"/>
    </row>
    <row r="21" spans="1:9">
      <c r="A21" s="8">
        <v>14</v>
      </c>
      <c r="B21" s="9"/>
      <c r="C21" s="10"/>
      <c r="D21" s="11"/>
      <c r="E21" s="12"/>
      <c r="F21" s="11"/>
      <c r="G21" s="13"/>
      <c r="H21" s="15"/>
    </row>
    <row r="22" spans="1:9">
      <c r="A22" s="8">
        <v>15</v>
      </c>
      <c r="B22" s="9"/>
      <c r="C22" s="10"/>
      <c r="D22" s="11"/>
      <c r="E22" s="12"/>
      <c r="F22" s="11"/>
      <c r="G22" s="13"/>
      <c r="H22" s="98"/>
    </row>
    <row r="23" spans="1:9">
      <c r="A23" s="8">
        <v>16</v>
      </c>
      <c r="B23" s="9"/>
      <c r="C23" s="10"/>
      <c r="D23" s="11"/>
      <c r="E23" s="12"/>
      <c r="F23" s="11"/>
      <c r="G23" s="13"/>
      <c r="H23" s="101"/>
    </row>
    <row r="24" spans="1:9">
      <c r="A24" s="8">
        <v>17</v>
      </c>
      <c r="B24" s="9"/>
      <c r="C24" s="10"/>
      <c r="D24" s="11"/>
      <c r="E24" s="12"/>
      <c r="F24" s="11"/>
      <c r="G24" s="13"/>
      <c r="H24" s="15"/>
    </row>
    <row r="25" spans="1:9">
      <c r="A25" s="8">
        <v>18</v>
      </c>
      <c r="B25" s="9"/>
      <c r="C25" s="10"/>
      <c r="D25" s="11"/>
      <c r="E25" s="12"/>
      <c r="F25" s="11"/>
      <c r="G25" s="13"/>
      <c r="H25" s="15"/>
    </row>
    <row r="26" spans="1:9">
      <c r="A26" s="8">
        <v>19</v>
      </c>
      <c r="B26" s="9"/>
      <c r="C26" s="10"/>
      <c r="D26" s="11"/>
      <c r="E26" s="12"/>
      <c r="F26" s="11"/>
      <c r="G26" s="13"/>
      <c r="H26" s="102"/>
    </row>
    <row r="27" spans="1:9">
      <c r="A27" s="8">
        <v>20</v>
      </c>
      <c r="B27" s="9"/>
      <c r="C27" s="10"/>
      <c r="D27" s="11"/>
      <c r="E27" s="12"/>
      <c r="F27" s="14"/>
      <c r="G27" s="13"/>
      <c r="H27" s="15"/>
    </row>
    <row r="28" spans="1:9">
      <c r="A28" s="8">
        <v>21</v>
      </c>
      <c r="B28" s="9"/>
      <c r="C28" s="10"/>
      <c r="D28" s="11"/>
      <c r="E28" s="12"/>
      <c r="F28" s="14"/>
      <c r="G28" s="13"/>
      <c r="H28" s="15"/>
    </row>
    <row r="29" spans="1:9">
      <c r="A29" s="8">
        <v>22</v>
      </c>
      <c r="B29" s="9"/>
      <c r="C29" s="10"/>
      <c r="D29" s="11"/>
      <c r="E29" s="12"/>
      <c r="F29" s="14"/>
      <c r="G29" s="13"/>
      <c r="H29" s="15"/>
    </row>
    <row r="30" spans="1:9">
      <c r="A30" s="8">
        <v>23</v>
      </c>
      <c r="B30" s="9"/>
      <c r="C30" s="10"/>
      <c r="D30" s="11"/>
      <c r="E30" s="12"/>
      <c r="F30" s="14"/>
      <c r="G30" s="13"/>
      <c r="H30" s="15"/>
    </row>
    <row r="31" spans="1:9">
      <c r="A31" s="8">
        <v>24</v>
      </c>
      <c r="B31" s="9"/>
      <c r="C31" s="10"/>
      <c r="D31" s="11"/>
      <c r="E31" s="12"/>
      <c r="F31" s="14"/>
      <c r="G31" s="13"/>
      <c r="H31" s="15"/>
    </row>
    <row r="32" spans="1:9">
      <c r="A32" s="8">
        <v>25</v>
      </c>
      <c r="B32" s="9"/>
      <c r="C32" s="10"/>
      <c r="D32" s="11"/>
      <c r="E32" s="12"/>
      <c r="F32" s="14"/>
      <c r="G32" s="13"/>
      <c r="H32" s="15"/>
    </row>
    <row r="33" spans="1:9">
      <c r="A33" s="8">
        <v>26</v>
      </c>
      <c r="B33" s="9"/>
      <c r="C33" s="10"/>
      <c r="D33" s="11"/>
      <c r="E33" s="12"/>
      <c r="F33" s="14"/>
      <c r="G33" s="13"/>
      <c r="H33" s="15"/>
    </row>
    <row r="34" spans="1:9">
      <c r="A34" s="8">
        <v>27</v>
      </c>
      <c r="B34" s="9"/>
      <c r="C34" s="10"/>
      <c r="D34" s="11"/>
      <c r="E34" s="12"/>
      <c r="F34" s="14"/>
      <c r="G34" s="13"/>
      <c r="H34" s="15"/>
    </row>
    <row r="35" spans="1:9">
      <c r="A35" s="8">
        <v>28</v>
      </c>
      <c r="B35" s="16"/>
      <c r="C35" s="10"/>
      <c r="D35" s="11"/>
      <c r="E35" s="12"/>
      <c r="F35" s="14"/>
      <c r="G35" s="13"/>
      <c r="H35" s="15"/>
    </row>
    <row r="36" spans="1:9">
      <c r="A36" s="8">
        <v>29</v>
      </c>
      <c r="B36" s="16"/>
      <c r="C36" s="10"/>
      <c r="D36" s="11"/>
      <c r="E36" s="12"/>
      <c r="F36" s="14"/>
      <c r="G36" s="13"/>
      <c r="H36" s="15"/>
      <c r="I36" s="23"/>
    </row>
    <row r="37" spans="1:9" ht="15.75" thickBot="1">
      <c r="A37" s="104">
        <v>30</v>
      </c>
      <c r="B37" s="105"/>
      <c r="C37" s="106"/>
      <c r="D37" s="107"/>
      <c r="E37" s="108"/>
      <c r="F37" s="109"/>
      <c r="G37" s="115"/>
      <c r="H37" s="110"/>
      <c r="I37" s="23"/>
    </row>
    <row r="38" spans="1:9" ht="15.75" thickTop="1">
      <c r="A38" s="17"/>
      <c r="B38" s="18"/>
      <c r="C38" s="19"/>
      <c r="D38" s="20"/>
      <c r="E38" s="21"/>
      <c r="F38" s="111"/>
      <c r="G38" s="116"/>
      <c r="H38" s="22"/>
    </row>
    <row r="40" spans="1:9">
      <c r="F40" s="129"/>
      <c r="G40" s="129"/>
    </row>
    <row r="41" spans="1:9">
      <c r="F41" s="129"/>
      <c r="G41" s="129"/>
    </row>
    <row r="42" spans="1:9">
      <c r="F42" s="129"/>
      <c r="G42" s="129"/>
    </row>
    <row r="43" spans="1:9">
      <c r="F43" s="130"/>
      <c r="G43" s="130"/>
    </row>
  </sheetData>
  <mergeCells count="12">
    <mergeCell ref="F43:G43"/>
    <mergeCell ref="A6:A7"/>
    <mergeCell ref="B6:B7"/>
    <mergeCell ref="C6:C7"/>
    <mergeCell ref="D6:D7"/>
    <mergeCell ref="E6:E7"/>
    <mergeCell ref="F6:F7"/>
    <mergeCell ref="G6:G7"/>
    <mergeCell ref="H6:H7"/>
    <mergeCell ref="F40:G40"/>
    <mergeCell ref="F41:G41"/>
    <mergeCell ref="F42:G42"/>
  </mergeCells>
  <printOptions horizontalCentered="1"/>
  <pageMargins left="0" right="0" top="0.39370078740157483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D640"/>
  <sheetViews>
    <sheetView topLeftCell="A379" zoomScale="60" zoomScaleNormal="60" zoomScalePageLayoutView="60" workbookViewId="0">
      <selection activeCell="AB391" sqref="AB391"/>
    </sheetView>
  </sheetViews>
  <sheetFormatPr defaultColWidth="8.85546875" defaultRowHeight="15"/>
  <cols>
    <col min="8" max="8" width="10.28515625" bestFit="1" customWidth="1"/>
    <col min="18" max="18" width="10.42578125" bestFit="1" customWidth="1"/>
    <col min="28" max="28" width="10.42578125" bestFit="1" customWidth="1"/>
  </cols>
  <sheetData>
    <row r="1" spans="1:29" ht="15.75" thickBot="1">
      <c r="A1" s="24"/>
      <c r="B1" s="24"/>
      <c r="C1" s="24" t="s">
        <v>216</v>
      </c>
      <c r="D1" s="24"/>
      <c r="E1" s="24"/>
      <c r="F1" s="24" t="s">
        <v>217</v>
      </c>
      <c r="G1" s="24"/>
      <c r="H1" s="24"/>
      <c r="I1" s="24"/>
      <c r="K1" s="24"/>
      <c r="L1" s="24"/>
      <c r="M1" s="24" t="s">
        <v>216</v>
      </c>
      <c r="N1" s="24"/>
      <c r="O1" s="24"/>
      <c r="P1" s="24" t="s">
        <v>217</v>
      </c>
      <c r="Q1" s="24"/>
      <c r="R1" s="24"/>
      <c r="S1" s="24"/>
      <c r="U1" s="24"/>
      <c r="V1" s="24"/>
      <c r="W1" s="24" t="s">
        <v>216</v>
      </c>
      <c r="X1" s="24"/>
      <c r="Y1" s="24"/>
      <c r="Z1" s="24" t="s">
        <v>217</v>
      </c>
      <c r="AA1" s="24"/>
      <c r="AB1" s="24"/>
      <c r="AC1" s="24"/>
    </row>
    <row r="2" spans="1:29">
      <c r="A2" s="24"/>
      <c r="B2" s="69" t="s">
        <v>218</v>
      </c>
      <c r="C2" s="70" t="s">
        <v>219</v>
      </c>
      <c r="D2" s="24"/>
      <c r="E2" s="69" t="s">
        <v>220</v>
      </c>
      <c r="F2" s="70" t="s">
        <v>221</v>
      </c>
      <c r="G2" s="24"/>
      <c r="H2" s="24"/>
      <c r="I2" s="24"/>
      <c r="K2" s="24"/>
      <c r="L2" s="69" t="s">
        <v>218</v>
      </c>
      <c r="M2" s="70" t="s">
        <v>219</v>
      </c>
      <c r="N2" s="24"/>
      <c r="O2" s="69" t="s">
        <v>220</v>
      </c>
      <c r="P2" s="70" t="s">
        <v>221</v>
      </c>
      <c r="Q2" s="24"/>
      <c r="R2" s="24"/>
      <c r="S2" s="24"/>
      <c r="U2" s="24"/>
      <c r="V2" s="69" t="s">
        <v>218</v>
      </c>
      <c r="W2" s="70" t="s">
        <v>219</v>
      </c>
      <c r="X2" s="24"/>
      <c r="Y2" s="69" t="s">
        <v>220</v>
      </c>
      <c r="Z2" s="70" t="s">
        <v>221</v>
      </c>
      <c r="AA2" s="24"/>
      <c r="AB2" s="24"/>
      <c r="AC2" s="24"/>
    </row>
    <row r="3" spans="1:29">
      <c r="A3" s="24"/>
      <c r="B3" s="71" t="s">
        <v>222</v>
      </c>
      <c r="C3" s="72" t="s">
        <v>223</v>
      </c>
      <c r="D3" s="24"/>
      <c r="E3" s="71" t="s">
        <v>224</v>
      </c>
      <c r="F3" s="72" t="s">
        <v>225</v>
      </c>
      <c r="G3" s="24"/>
      <c r="H3" s="24"/>
      <c r="I3" s="24"/>
      <c r="K3" s="24"/>
      <c r="L3" s="71" t="s">
        <v>222</v>
      </c>
      <c r="M3" s="72" t="s">
        <v>223</v>
      </c>
      <c r="N3" s="24"/>
      <c r="O3" s="71" t="s">
        <v>224</v>
      </c>
      <c r="P3" s="72" t="s">
        <v>225</v>
      </c>
      <c r="Q3" s="24"/>
      <c r="R3" s="24"/>
      <c r="S3" s="24"/>
      <c r="U3" s="24"/>
      <c r="V3" s="71" t="s">
        <v>222</v>
      </c>
      <c r="W3" s="72" t="s">
        <v>223</v>
      </c>
      <c r="X3" s="24"/>
      <c r="Y3" s="71" t="s">
        <v>224</v>
      </c>
      <c r="Z3" s="72" t="s">
        <v>225</v>
      </c>
      <c r="AA3" s="24"/>
      <c r="AB3" s="24"/>
      <c r="AC3" s="24"/>
    </row>
    <row r="4" spans="1:29">
      <c r="A4" s="24"/>
      <c r="B4" s="71" t="s">
        <v>226</v>
      </c>
      <c r="C4" s="72" t="s">
        <v>227</v>
      </c>
      <c r="D4" s="24"/>
      <c r="E4" s="71" t="s">
        <v>228</v>
      </c>
      <c r="F4" s="72" t="s">
        <v>229</v>
      </c>
      <c r="G4" s="24"/>
      <c r="H4" s="24"/>
      <c r="I4" s="24"/>
      <c r="K4" s="24"/>
      <c r="L4" s="71" t="s">
        <v>226</v>
      </c>
      <c r="M4" s="72" t="s">
        <v>227</v>
      </c>
      <c r="N4" s="24"/>
      <c r="O4" s="71" t="s">
        <v>228</v>
      </c>
      <c r="P4" s="72" t="s">
        <v>229</v>
      </c>
      <c r="Q4" s="24"/>
      <c r="R4" s="24"/>
      <c r="S4" s="24"/>
      <c r="U4" s="24"/>
      <c r="V4" s="71" t="s">
        <v>226</v>
      </c>
      <c r="W4" s="72" t="s">
        <v>227</v>
      </c>
      <c r="X4" s="24"/>
      <c r="Y4" s="71" t="s">
        <v>228</v>
      </c>
      <c r="Z4" s="72" t="s">
        <v>229</v>
      </c>
      <c r="AA4" s="24"/>
      <c r="AB4" s="24"/>
      <c r="AC4" s="24"/>
    </row>
    <row r="5" spans="1:29" ht="15.75" thickBot="1">
      <c r="A5" s="24"/>
      <c r="B5" s="71" t="s">
        <v>230</v>
      </c>
      <c r="C5" s="72" t="s">
        <v>231</v>
      </c>
      <c r="D5" s="24"/>
      <c r="E5" s="71" t="s">
        <v>232</v>
      </c>
      <c r="F5" s="72" t="s">
        <v>233</v>
      </c>
      <c r="G5" s="24"/>
      <c r="H5" s="24"/>
      <c r="I5" s="24"/>
      <c r="K5" s="24"/>
      <c r="L5" s="71" t="s">
        <v>230</v>
      </c>
      <c r="M5" s="72" t="s">
        <v>231</v>
      </c>
      <c r="N5" s="24"/>
      <c r="O5" s="71" t="s">
        <v>232</v>
      </c>
      <c r="P5" s="72" t="s">
        <v>233</v>
      </c>
      <c r="Q5" s="24"/>
      <c r="R5" s="24"/>
      <c r="S5" s="24"/>
      <c r="U5" s="24"/>
      <c r="V5" s="71" t="s">
        <v>230</v>
      </c>
      <c r="W5" s="72" t="s">
        <v>231</v>
      </c>
      <c r="X5" s="24"/>
      <c r="Y5" s="71" t="s">
        <v>232</v>
      </c>
      <c r="Z5" s="72" t="s">
        <v>233</v>
      </c>
      <c r="AA5" s="24"/>
      <c r="AB5" s="24"/>
      <c r="AC5" s="24"/>
    </row>
    <row r="6" spans="1:29">
      <c r="A6" s="24"/>
      <c r="B6" s="71" t="s">
        <v>234</v>
      </c>
      <c r="C6" s="72" t="s">
        <v>235</v>
      </c>
      <c r="D6" s="24"/>
      <c r="E6" s="71" t="s">
        <v>236</v>
      </c>
      <c r="F6" s="72" t="s">
        <v>237</v>
      </c>
      <c r="G6" s="24"/>
      <c r="H6" s="73"/>
      <c r="I6" s="24"/>
      <c r="K6" s="24"/>
      <c r="L6" s="71" t="s">
        <v>234</v>
      </c>
      <c r="M6" s="72" t="s">
        <v>235</v>
      </c>
      <c r="N6" s="24"/>
      <c r="O6" s="71" t="s">
        <v>236</v>
      </c>
      <c r="P6" s="72" t="s">
        <v>237</v>
      </c>
      <c r="Q6" s="24"/>
      <c r="R6" s="73"/>
      <c r="S6" s="24"/>
      <c r="U6" s="24"/>
      <c r="V6" s="71" t="s">
        <v>234</v>
      </c>
      <c r="W6" s="72" t="s">
        <v>235</v>
      </c>
      <c r="X6" s="24"/>
      <c r="Y6" s="71" t="s">
        <v>236</v>
      </c>
      <c r="Z6" s="72" t="s">
        <v>237</v>
      </c>
      <c r="AA6" s="24"/>
      <c r="AB6" s="73"/>
      <c r="AC6" s="24"/>
    </row>
    <row r="7" spans="1:29">
      <c r="A7" s="24"/>
      <c r="B7" s="71" t="s">
        <v>238</v>
      </c>
      <c r="C7" s="72" t="s">
        <v>239</v>
      </c>
      <c r="D7" s="24"/>
      <c r="E7" s="71" t="s">
        <v>240</v>
      </c>
      <c r="F7" s="72" t="s">
        <v>241</v>
      </c>
      <c r="G7" s="24"/>
      <c r="H7" s="74" t="e">
        <f>#REF!</f>
        <v>#REF!</v>
      </c>
      <c r="I7" s="24"/>
      <c r="K7" s="24"/>
      <c r="L7" s="71" t="s">
        <v>238</v>
      </c>
      <c r="M7" s="72" t="s">
        <v>239</v>
      </c>
      <c r="N7" s="24"/>
      <c r="O7" s="71" t="s">
        <v>240</v>
      </c>
      <c r="P7" s="72" t="s">
        <v>241</v>
      </c>
      <c r="Q7" s="24"/>
      <c r="R7" s="74" t="e">
        <f>#REF!</f>
        <v>#REF!</v>
      </c>
      <c r="S7" s="24"/>
      <c r="U7" s="24"/>
      <c r="V7" s="71" t="s">
        <v>238</v>
      </c>
      <c r="W7" s="72" t="s">
        <v>239</v>
      </c>
      <c r="X7" s="24"/>
      <c r="Y7" s="71" t="s">
        <v>240</v>
      </c>
      <c r="Z7" s="72" t="s">
        <v>241</v>
      </c>
      <c r="AA7" s="24"/>
      <c r="AB7" s="74" t="e">
        <f>#REF!</f>
        <v>#REF!</v>
      </c>
      <c r="AC7" s="24"/>
    </row>
    <row r="8" spans="1:29" ht="15.75" thickBot="1">
      <c r="A8" s="24"/>
      <c r="B8" s="71" t="s">
        <v>242</v>
      </c>
      <c r="C8" s="72" t="s">
        <v>243</v>
      </c>
      <c r="D8" s="24"/>
      <c r="E8" s="71" t="s">
        <v>244</v>
      </c>
      <c r="F8" s="72" t="s">
        <v>245</v>
      </c>
      <c r="G8" s="24"/>
      <c r="H8" s="75"/>
      <c r="I8" s="24"/>
      <c r="K8" s="24"/>
      <c r="L8" s="71" t="s">
        <v>242</v>
      </c>
      <c r="M8" s="72" t="s">
        <v>243</v>
      </c>
      <c r="N8" s="24"/>
      <c r="O8" s="71" t="s">
        <v>244</v>
      </c>
      <c r="P8" s="72" t="s">
        <v>245</v>
      </c>
      <c r="Q8" s="24"/>
      <c r="R8" s="75"/>
      <c r="S8" s="24"/>
      <c r="U8" s="24"/>
      <c r="V8" s="71" t="s">
        <v>242</v>
      </c>
      <c r="W8" s="72" t="s">
        <v>243</v>
      </c>
      <c r="X8" s="24"/>
      <c r="Y8" s="71" t="s">
        <v>244</v>
      </c>
      <c r="Z8" s="72" t="s">
        <v>245</v>
      </c>
      <c r="AA8" s="24"/>
      <c r="AB8" s="75"/>
      <c r="AC8" s="24"/>
    </row>
    <row r="9" spans="1:29">
      <c r="A9" s="24"/>
      <c r="B9" s="71" t="s">
        <v>246</v>
      </c>
      <c r="C9" s="72" t="s">
        <v>247</v>
      </c>
      <c r="D9" s="24"/>
      <c r="E9" s="71" t="s">
        <v>248</v>
      </c>
      <c r="F9" s="72" t="s">
        <v>249</v>
      </c>
      <c r="G9" s="24"/>
      <c r="H9" s="24"/>
      <c r="I9" s="24"/>
      <c r="K9" s="24"/>
      <c r="L9" s="71" t="s">
        <v>246</v>
      </c>
      <c r="M9" s="72" t="s">
        <v>247</v>
      </c>
      <c r="N9" s="24"/>
      <c r="O9" s="71" t="s">
        <v>248</v>
      </c>
      <c r="P9" s="72" t="s">
        <v>249</v>
      </c>
      <c r="Q9" s="24"/>
      <c r="R9" s="24"/>
      <c r="S9" s="24"/>
      <c r="U9" s="24"/>
      <c r="V9" s="71" t="s">
        <v>246</v>
      </c>
      <c r="W9" s="72" t="s">
        <v>247</v>
      </c>
      <c r="X9" s="24"/>
      <c r="Y9" s="71" t="s">
        <v>248</v>
      </c>
      <c r="Z9" s="72" t="s">
        <v>249</v>
      </c>
      <c r="AA9" s="24"/>
      <c r="AB9" s="24"/>
      <c r="AC9" s="24"/>
    </row>
    <row r="10" spans="1:29">
      <c r="A10" s="24"/>
      <c r="B10" s="71" t="s">
        <v>250</v>
      </c>
      <c r="C10" s="72" t="s">
        <v>251</v>
      </c>
      <c r="D10" s="24"/>
      <c r="E10" s="71" t="s">
        <v>252</v>
      </c>
      <c r="F10" s="72" t="s">
        <v>253</v>
      </c>
      <c r="G10" s="24"/>
      <c r="H10" s="24"/>
      <c r="I10" s="24"/>
      <c r="K10" s="24"/>
      <c r="L10" s="71" t="s">
        <v>250</v>
      </c>
      <c r="M10" s="72" t="s">
        <v>251</v>
      </c>
      <c r="N10" s="24"/>
      <c r="O10" s="71" t="s">
        <v>252</v>
      </c>
      <c r="P10" s="72" t="s">
        <v>253</v>
      </c>
      <c r="Q10" s="24"/>
      <c r="R10" s="24"/>
      <c r="S10" s="24"/>
      <c r="U10" s="24"/>
      <c r="V10" s="71" t="s">
        <v>250</v>
      </c>
      <c r="W10" s="72" t="s">
        <v>251</v>
      </c>
      <c r="X10" s="24"/>
      <c r="Y10" s="71" t="s">
        <v>252</v>
      </c>
      <c r="Z10" s="72" t="s">
        <v>253</v>
      </c>
      <c r="AA10" s="24"/>
      <c r="AB10" s="24"/>
      <c r="AC10" s="24"/>
    </row>
    <row r="11" spans="1:29">
      <c r="A11" s="24"/>
      <c r="B11" s="71" t="s">
        <v>254</v>
      </c>
      <c r="C11" s="72" t="s">
        <v>255</v>
      </c>
      <c r="D11" s="24"/>
      <c r="E11" s="71" t="s">
        <v>256</v>
      </c>
      <c r="F11" s="72" t="s">
        <v>257</v>
      </c>
      <c r="G11" s="24"/>
      <c r="H11" s="24"/>
      <c r="I11" s="24"/>
      <c r="K11" s="24"/>
      <c r="L11" s="71" t="s">
        <v>254</v>
      </c>
      <c r="M11" s="72" t="s">
        <v>255</v>
      </c>
      <c r="N11" s="24"/>
      <c r="O11" s="71" t="s">
        <v>256</v>
      </c>
      <c r="P11" s="72" t="s">
        <v>257</v>
      </c>
      <c r="Q11" s="24"/>
      <c r="R11" s="24"/>
      <c r="S11" s="24"/>
      <c r="U11" s="24"/>
      <c r="V11" s="71" t="s">
        <v>254</v>
      </c>
      <c r="W11" s="72" t="s">
        <v>255</v>
      </c>
      <c r="X11" s="24"/>
      <c r="Y11" s="71" t="s">
        <v>256</v>
      </c>
      <c r="Z11" s="72" t="s">
        <v>257</v>
      </c>
      <c r="AA11" s="24"/>
      <c r="AB11" s="24"/>
      <c r="AC11" s="24"/>
    </row>
    <row r="12" spans="1:29" ht="15.75" thickBot="1">
      <c r="A12" s="24"/>
      <c r="B12" s="76" t="s">
        <v>219</v>
      </c>
      <c r="C12" s="77" t="s">
        <v>219</v>
      </c>
      <c r="D12" s="24"/>
      <c r="E12" s="76"/>
      <c r="F12" s="77"/>
      <c r="G12" s="24"/>
      <c r="H12" s="24"/>
      <c r="I12" s="24"/>
      <c r="K12" s="24"/>
      <c r="L12" s="76" t="s">
        <v>219</v>
      </c>
      <c r="M12" s="77" t="s">
        <v>219</v>
      </c>
      <c r="N12" s="24"/>
      <c r="O12" s="76"/>
      <c r="P12" s="77"/>
      <c r="Q12" s="24"/>
      <c r="R12" s="24"/>
      <c r="S12" s="24"/>
      <c r="U12" s="24"/>
      <c r="V12" s="76" t="s">
        <v>219</v>
      </c>
      <c r="W12" s="77" t="s">
        <v>219</v>
      </c>
      <c r="X12" s="24"/>
      <c r="Y12" s="76"/>
      <c r="Z12" s="77"/>
      <c r="AA12" s="24"/>
      <c r="AB12" s="24"/>
      <c r="AC12" s="24"/>
    </row>
    <row r="13" spans="1:29">
      <c r="A13" s="24"/>
      <c r="B13" s="24"/>
      <c r="C13" s="24"/>
      <c r="D13" s="24"/>
      <c r="E13" s="24"/>
      <c r="F13" s="24"/>
      <c r="G13" s="24"/>
      <c r="H13" s="24"/>
      <c r="I13" s="24"/>
      <c r="K13" s="24"/>
      <c r="L13" s="24"/>
      <c r="M13" s="24"/>
      <c r="N13" s="24"/>
      <c r="O13" s="24"/>
      <c r="P13" s="24"/>
      <c r="Q13" s="24"/>
      <c r="R13" s="24"/>
      <c r="S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>
      <c r="A14" s="78" t="s">
        <v>258</v>
      </c>
      <c r="B14" s="78"/>
      <c r="C14" s="78" t="s">
        <v>259</v>
      </c>
      <c r="D14" s="78" t="s">
        <v>260</v>
      </c>
      <c r="E14" s="78" t="s">
        <v>260</v>
      </c>
      <c r="F14" s="79" t="s">
        <v>261</v>
      </c>
      <c r="G14" s="79" t="s">
        <v>262</v>
      </c>
      <c r="H14" s="79" t="s">
        <v>263</v>
      </c>
      <c r="I14" s="78" t="s">
        <v>264</v>
      </c>
      <c r="K14" s="78" t="s">
        <v>258</v>
      </c>
      <c r="L14" s="78"/>
      <c r="M14" s="78" t="s">
        <v>259</v>
      </c>
      <c r="N14" s="78" t="s">
        <v>260</v>
      </c>
      <c r="O14" s="78" t="s">
        <v>260</v>
      </c>
      <c r="P14" s="79" t="s">
        <v>261</v>
      </c>
      <c r="Q14" s="79" t="s">
        <v>262</v>
      </c>
      <c r="R14" s="79" t="s">
        <v>263</v>
      </c>
      <c r="S14" s="78" t="s">
        <v>264</v>
      </c>
      <c r="U14" s="78" t="s">
        <v>258</v>
      </c>
      <c r="V14" s="78"/>
      <c r="W14" s="78" t="s">
        <v>259</v>
      </c>
      <c r="X14" s="78" t="s">
        <v>260</v>
      </c>
      <c r="Y14" s="78" t="s">
        <v>260</v>
      </c>
      <c r="Z14" s="79" t="s">
        <v>261</v>
      </c>
      <c r="AA14" s="79" t="s">
        <v>262</v>
      </c>
      <c r="AB14" s="79" t="s">
        <v>263</v>
      </c>
      <c r="AC14" s="78" t="s">
        <v>264</v>
      </c>
    </row>
    <row r="15" spans="1:29">
      <c r="A15" s="78"/>
      <c r="B15" s="78"/>
      <c r="C15" s="78" t="s">
        <v>265</v>
      </c>
      <c r="D15" s="78" t="s">
        <v>258</v>
      </c>
      <c r="E15" s="78" t="s">
        <v>266</v>
      </c>
      <c r="F15" s="78"/>
      <c r="G15" s="78"/>
      <c r="H15" s="78"/>
      <c r="I15" s="78"/>
      <c r="K15" s="78"/>
      <c r="L15" s="78"/>
      <c r="M15" s="78" t="s">
        <v>265</v>
      </c>
      <c r="N15" s="78" t="s">
        <v>258</v>
      </c>
      <c r="O15" s="78" t="s">
        <v>266</v>
      </c>
      <c r="P15" s="78"/>
      <c r="Q15" s="78"/>
      <c r="R15" s="78"/>
      <c r="S15" s="78"/>
      <c r="U15" s="78"/>
      <c r="V15" s="78"/>
      <c r="W15" s="78" t="s">
        <v>265</v>
      </c>
      <c r="X15" s="78" t="s">
        <v>258</v>
      </c>
      <c r="Y15" s="78" t="s">
        <v>266</v>
      </c>
      <c r="Z15" s="78"/>
      <c r="AA15" s="78"/>
      <c r="AB15" s="78"/>
      <c r="AC15" s="78"/>
    </row>
    <row r="16" spans="1:29">
      <c r="A16" s="78" t="e">
        <f>RIGHT(H7,E16)</f>
        <v>#REF!</v>
      </c>
      <c r="B16" s="78"/>
      <c r="C16" s="79" t="e">
        <f>+E16-D16</f>
        <v>#REF!</v>
      </c>
      <c r="D16" s="79" t="e">
        <f>LEN(A16)</f>
        <v>#REF!</v>
      </c>
      <c r="E16" s="79">
        <v>9</v>
      </c>
      <c r="F16" s="78" t="s">
        <v>267</v>
      </c>
      <c r="G16" s="78" t="e">
        <f>IF(C16=0,LEFT(A16,1),"0")</f>
        <v>#REF!</v>
      </c>
      <c r="H16" s="78" t="e">
        <f>IF(G16="1","SE",VLOOKUP(G16,B2:C11,2,FALSE))</f>
        <v>#REF!</v>
      </c>
      <c r="I16" s="78" t="e">
        <f>IF(G16="0",""," RATUS ")</f>
        <v>#REF!</v>
      </c>
      <c r="K16" s="78" t="e">
        <f>RIGHT(R7,O16)</f>
        <v>#REF!</v>
      </c>
      <c r="L16" s="78"/>
      <c r="M16" s="79" t="e">
        <f>+O16-N16</f>
        <v>#REF!</v>
      </c>
      <c r="N16" s="79" t="e">
        <f>LEN(K16)</f>
        <v>#REF!</v>
      </c>
      <c r="O16" s="79">
        <v>9</v>
      </c>
      <c r="P16" s="78" t="s">
        <v>267</v>
      </c>
      <c r="Q16" s="78" t="e">
        <f>IF(M16=0,LEFT(K16,1),"0")</f>
        <v>#REF!</v>
      </c>
      <c r="R16" s="78" t="e">
        <f>IF(Q16="1","SE",VLOOKUP(Q16,L2:M11,2,FALSE))</f>
        <v>#REF!</v>
      </c>
      <c r="S16" s="78" t="e">
        <f>IF(Q16="0",""," RATUS ")</f>
        <v>#REF!</v>
      </c>
      <c r="U16" s="78" t="e">
        <f>RIGHT(AB7,Y16)</f>
        <v>#REF!</v>
      </c>
      <c r="V16" s="78"/>
      <c r="W16" s="79" t="e">
        <f>+Y16-X16</f>
        <v>#REF!</v>
      </c>
      <c r="X16" s="79" t="e">
        <f>LEN(U16)</f>
        <v>#REF!</v>
      </c>
      <c r="Y16" s="79">
        <v>9</v>
      </c>
      <c r="Z16" s="78" t="s">
        <v>267</v>
      </c>
      <c r="AA16" s="78" t="e">
        <f>IF(W16=0,LEFT(U16,1),"0")</f>
        <v>#REF!</v>
      </c>
      <c r="AB16" s="78" t="e">
        <f>IF(AA16="1","SE",VLOOKUP(AA16,V2:W11,2,FALSE))</f>
        <v>#REF!</v>
      </c>
      <c r="AC16" s="78" t="e">
        <f>IF(AA16="0",""," RATUS ")</f>
        <v>#REF!</v>
      </c>
    </row>
    <row r="17" spans="1:29">
      <c r="A17" s="78" t="e">
        <f>RIGHT(H7,E17)</f>
        <v>#REF!</v>
      </c>
      <c r="B17" s="78"/>
      <c r="C17" s="79" t="e">
        <f>+E17-D17</f>
        <v>#REF!</v>
      </c>
      <c r="D17" s="79" t="e">
        <f>LEN(A17)</f>
        <v>#REF!</v>
      </c>
      <c r="E17" s="79">
        <v>8</v>
      </c>
      <c r="F17" s="78" t="s">
        <v>268</v>
      </c>
      <c r="G17" s="78" t="e">
        <f>IF(C17=0,LEFT(A17,1),"0")</f>
        <v>#REF!</v>
      </c>
      <c r="H17" s="78" t="e">
        <f>IF(AND(G19&lt;"20",G19&gt;="10"),VLOOKUP(G19,E2:F11,2,FALSE),VLOOKUP(G17,B2:C11,2,FALSE))</f>
        <v>#REF!</v>
      </c>
      <c r="I17" s="78" t="e">
        <f>IF(G19&gt;="20"," PULUH ","")</f>
        <v>#REF!</v>
      </c>
      <c r="K17" s="78" t="e">
        <f>RIGHT(R7,O17)</f>
        <v>#REF!</v>
      </c>
      <c r="L17" s="78"/>
      <c r="M17" s="79" t="e">
        <f>+O17-N17</f>
        <v>#REF!</v>
      </c>
      <c r="N17" s="79" t="e">
        <f>LEN(K17)</f>
        <v>#REF!</v>
      </c>
      <c r="O17" s="79">
        <v>8</v>
      </c>
      <c r="P17" s="78" t="s">
        <v>268</v>
      </c>
      <c r="Q17" s="78" t="e">
        <f>IF(M17=0,LEFT(K17,1),"0")</f>
        <v>#REF!</v>
      </c>
      <c r="R17" s="78" t="e">
        <f>IF(AND(Q19&lt;"20",Q19&gt;="10"),VLOOKUP(Q19,O2:P11,2,FALSE),VLOOKUP(Q17,L2:M11,2,FALSE))</f>
        <v>#REF!</v>
      </c>
      <c r="S17" s="78" t="e">
        <f>IF(Q19&gt;="20"," PULUH ","")</f>
        <v>#REF!</v>
      </c>
      <c r="U17" s="78" t="e">
        <f>RIGHT(AB7,Y17)</f>
        <v>#REF!</v>
      </c>
      <c r="V17" s="78"/>
      <c r="W17" s="79" t="e">
        <f>+Y17-X17</f>
        <v>#REF!</v>
      </c>
      <c r="X17" s="79" t="e">
        <f>LEN(U17)</f>
        <v>#REF!</v>
      </c>
      <c r="Y17" s="79">
        <v>8</v>
      </c>
      <c r="Z17" s="78" t="s">
        <v>268</v>
      </c>
      <c r="AA17" s="78" t="e">
        <f>IF(W17=0,LEFT(U17,1),"0")</f>
        <v>#REF!</v>
      </c>
      <c r="AB17" s="78" t="e">
        <f>IF(AND(AA19&lt;"20",AA19&gt;="10"),VLOOKUP(AA19,Y2:Z11,2,FALSE),VLOOKUP(AA17,V2:W11,2,FALSE))</f>
        <v>#REF!</v>
      </c>
      <c r="AC17" s="78" t="e">
        <f>IF(AA19&gt;="20"," PULUH ","")</f>
        <v>#REF!</v>
      </c>
    </row>
    <row r="18" spans="1:29">
      <c r="A18" s="78" t="e">
        <f>RIGHT(H7,E18)</f>
        <v>#REF!</v>
      </c>
      <c r="B18" s="78"/>
      <c r="C18" s="79" t="e">
        <f>+E18-D18</f>
        <v>#REF!</v>
      </c>
      <c r="D18" s="79" t="e">
        <f>LEN(A18)</f>
        <v>#REF!</v>
      </c>
      <c r="E18" s="79">
        <v>7</v>
      </c>
      <c r="F18" s="78" t="s">
        <v>269</v>
      </c>
      <c r="G18" s="78" t="e">
        <f>IF(C18=0,LEFT(A18,1),"0")</f>
        <v>#REF!</v>
      </c>
      <c r="H18" s="78" t="e">
        <f>IF(AND(G19&lt;"20",G19&gt;="10"),"",VLOOKUP(G18,B2:C11,2,FALSE))</f>
        <v>#REF!</v>
      </c>
      <c r="I18" s="78" t="e">
        <f>IF(G28&gt;=7," JUTA ","")</f>
        <v>#REF!</v>
      </c>
      <c r="K18" s="78" t="e">
        <f>RIGHT(R7,O18)</f>
        <v>#REF!</v>
      </c>
      <c r="L18" s="78"/>
      <c r="M18" s="79" t="e">
        <f>+O18-N18</f>
        <v>#REF!</v>
      </c>
      <c r="N18" s="79" t="e">
        <f>LEN(K18)</f>
        <v>#REF!</v>
      </c>
      <c r="O18" s="79">
        <v>7</v>
      </c>
      <c r="P18" s="78" t="s">
        <v>269</v>
      </c>
      <c r="Q18" s="78" t="e">
        <f>IF(M18=0,LEFT(K18,1),"0")</f>
        <v>#REF!</v>
      </c>
      <c r="R18" s="78" t="e">
        <f>IF(AND(Q19&lt;"20",Q19&gt;="10"),"",VLOOKUP(Q18,L2:M11,2,FALSE))</f>
        <v>#REF!</v>
      </c>
      <c r="S18" s="78" t="e">
        <f>IF(Q28&gt;=7," JUTA ","")</f>
        <v>#REF!</v>
      </c>
      <c r="U18" s="78" t="e">
        <f>RIGHT(AB7,Y18)</f>
        <v>#REF!</v>
      </c>
      <c r="V18" s="78"/>
      <c r="W18" s="79" t="e">
        <f>+Y18-X18</f>
        <v>#REF!</v>
      </c>
      <c r="X18" s="79" t="e">
        <f>LEN(U18)</f>
        <v>#REF!</v>
      </c>
      <c r="Y18" s="79">
        <v>7</v>
      </c>
      <c r="Z18" s="78" t="s">
        <v>269</v>
      </c>
      <c r="AA18" s="78" t="e">
        <f>IF(W18=0,LEFT(U18,1),"0")</f>
        <v>#REF!</v>
      </c>
      <c r="AB18" s="78" t="e">
        <f>IF(AND(AA19&lt;"20",AA19&gt;="10"),"",VLOOKUP(AA18,V2:W11,2,FALSE))</f>
        <v>#REF!</v>
      </c>
      <c r="AC18" s="78" t="e">
        <f>IF(AA28&gt;=7," JUTA ","")</f>
        <v>#REF!</v>
      </c>
    </row>
    <row r="19" spans="1:29">
      <c r="A19" s="78"/>
      <c r="B19" s="78"/>
      <c r="C19" s="79"/>
      <c r="D19" s="79"/>
      <c r="E19" s="79"/>
      <c r="F19" s="78" t="s">
        <v>270</v>
      </c>
      <c r="G19" s="78" t="e">
        <f>IF(G28&gt;=8,LEFT(A17,2),"0")</f>
        <v>#REF!</v>
      </c>
      <c r="H19" s="78"/>
      <c r="I19" s="78"/>
      <c r="K19" s="78"/>
      <c r="L19" s="78"/>
      <c r="M19" s="79"/>
      <c r="N19" s="79"/>
      <c r="O19" s="79"/>
      <c r="P19" s="78" t="s">
        <v>270</v>
      </c>
      <c r="Q19" s="78" t="e">
        <f>IF(Q28&gt;=8,LEFT(K17,2),"0")</f>
        <v>#REF!</v>
      </c>
      <c r="R19" s="78"/>
      <c r="S19" s="78"/>
      <c r="U19" s="78"/>
      <c r="V19" s="78"/>
      <c r="W19" s="79"/>
      <c r="X19" s="79"/>
      <c r="Y19" s="79"/>
      <c r="Z19" s="78" t="s">
        <v>270</v>
      </c>
      <c r="AA19" s="78" t="e">
        <f>IF(AA28&gt;=8,LEFT(U17,2),"0")</f>
        <v>#REF!</v>
      </c>
      <c r="AB19" s="78"/>
      <c r="AC19" s="78"/>
    </row>
    <row r="20" spans="1:29">
      <c r="A20" s="78" t="e">
        <f>RIGHT(H7,E20)</f>
        <v>#REF!</v>
      </c>
      <c r="B20" s="78"/>
      <c r="C20" s="79" t="e">
        <f>+E20-D20</f>
        <v>#REF!</v>
      </c>
      <c r="D20" s="79" t="e">
        <f>LEN(A20)</f>
        <v>#REF!</v>
      </c>
      <c r="E20" s="79">
        <v>6</v>
      </c>
      <c r="F20" s="78" t="s">
        <v>271</v>
      </c>
      <c r="G20" s="78" t="e">
        <f>IF(C20=0,LEFT(A20,1),"0")</f>
        <v>#REF!</v>
      </c>
      <c r="H20" s="78" t="e">
        <f>IF(G20="1","SE",VLOOKUP(G20,B2:C11,2,FALSE))</f>
        <v>#REF!</v>
      </c>
      <c r="I20" s="78" t="e">
        <f>IF(H20=" ",""," RATUS ")</f>
        <v>#REF!</v>
      </c>
      <c r="K20" s="78" t="e">
        <f>RIGHT(R7,O20)</f>
        <v>#REF!</v>
      </c>
      <c r="L20" s="78"/>
      <c r="M20" s="79" t="e">
        <f>+O20-N20</f>
        <v>#REF!</v>
      </c>
      <c r="N20" s="79" t="e">
        <f>LEN(K20)</f>
        <v>#REF!</v>
      </c>
      <c r="O20" s="79">
        <v>6</v>
      </c>
      <c r="P20" s="78" t="s">
        <v>271</v>
      </c>
      <c r="Q20" s="78" t="e">
        <f>IF(M20=0,LEFT(K20,1),"0")</f>
        <v>#REF!</v>
      </c>
      <c r="R20" s="78" t="e">
        <f>IF(Q20="1","SE",VLOOKUP(Q20,L2:M11,2,FALSE))</f>
        <v>#REF!</v>
      </c>
      <c r="S20" s="78" t="e">
        <f>IF(R20=" ",""," RATUS ")</f>
        <v>#REF!</v>
      </c>
      <c r="U20" s="78" t="e">
        <f>RIGHT(AB7,Y20)</f>
        <v>#REF!</v>
      </c>
      <c r="V20" s="78"/>
      <c r="W20" s="79" t="e">
        <f>+Y20-X20</f>
        <v>#REF!</v>
      </c>
      <c r="X20" s="79" t="e">
        <f>LEN(U20)</f>
        <v>#REF!</v>
      </c>
      <c r="Y20" s="79">
        <v>6</v>
      </c>
      <c r="Z20" s="78" t="s">
        <v>271</v>
      </c>
      <c r="AA20" s="78" t="e">
        <f>IF(W20=0,LEFT(U20,1),"0")</f>
        <v>#REF!</v>
      </c>
      <c r="AB20" s="78" t="e">
        <f>IF(AA20="1","SE",VLOOKUP(AA20,V2:W11,2,FALSE))</f>
        <v>#REF!</v>
      </c>
      <c r="AC20" s="78" t="e">
        <f>IF(AB20=" ",""," RATUS ")</f>
        <v>#REF!</v>
      </c>
    </row>
    <row r="21" spans="1:29">
      <c r="A21" s="78" t="e">
        <f>RIGHT(H7,E21)</f>
        <v>#REF!</v>
      </c>
      <c r="B21" s="78"/>
      <c r="C21" s="79" t="e">
        <f>+E21-D21</f>
        <v>#REF!</v>
      </c>
      <c r="D21" s="79" t="e">
        <f>LEN(A21)</f>
        <v>#REF!</v>
      </c>
      <c r="E21" s="79">
        <v>5</v>
      </c>
      <c r="F21" s="78" t="s">
        <v>272</v>
      </c>
      <c r="G21" s="78" t="e">
        <f>IF(C21=0,LEFT(A21,1),"0")</f>
        <v>#REF!</v>
      </c>
      <c r="H21" s="78" t="e">
        <f>IF(AND(G23&lt;"20",G23&gt;="10"),VLOOKUP(G23,E2:F11,2,FALSE),VLOOKUP(G21,B2:C11,2,FALSE))</f>
        <v>#REF!</v>
      </c>
      <c r="I21" s="78" t="e">
        <f>IF(G23&gt;="20"," PULUH "," ")</f>
        <v>#REF!</v>
      </c>
      <c r="K21" s="78" t="e">
        <f>RIGHT(R7,O21)</f>
        <v>#REF!</v>
      </c>
      <c r="L21" s="78"/>
      <c r="M21" s="79" t="e">
        <f>+O21-N21</f>
        <v>#REF!</v>
      </c>
      <c r="N21" s="79" t="e">
        <f>LEN(K21)</f>
        <v>#REF!</v>
      </c>
      <c r="O21" s="79">
        <v>5</v>
      </c>
      <c r="P21" s="78" t="s">
        <v>272</v>
      </c>
      <c r="Q21" s="78" t="e">
        <f>IF(M21=0,LEFT(K21,1),"0")</f>
        <v>#REF!</v>
      </c>
      <c r="R21" s="78" t="e">
        <f>IF(AND(Q23&lt;"20",Q23&gt;="10"),VLOOKUP(Q23,O2:P11,2,FALSE),VLOOKUP(Q21,L2:M11,2,FALSE))</f>
        <v>#REF!</v>
      </c>
      <c r="S21" s="78" t="e">
        <f>IF(Q23&gt;="20"," PULUH "," ")</f>
        <v>#REF!</v>
      </c>
      <c r="U21" s="78" t="e">
        <f>RIGHT(AB7,Y21)</f>
        <v>#REF!</v>
      </c>
      <c r="V21" s="78"/>
      <c r="W21" s="79" t="e">
        <f>+Y21-X21</f>
        <v>#REF!</v>
      </c>
      <c r="X21" s="79" t="e">
        <f>LEN(U21)</f>
        <v>#REF!</v>
      </c>
      <c r="Y21" s="79">
        <v>5</v>
      </c>
      <c r="Z21" s="78" t="s">
        <v>272</v>
      </c>
      <c r="AA21" s="78" t="e">
        <f>IF(W21=0,LEFT(U21,1),"0")</f>
        <v>#REF!</v>
      </c>
      <c r="AB21" s="78" t="e">
        <f>IF(AND(AA23&lt;"20",AA23&gt;="10"),VLOOKUP(AA23,Y2:Z11,2,FALSE),VLOOKUP(AA21,V2:W11,2,FALSE))</f>
        <v>#REF!</v>
      </c>
      <c r="AC21" s="78" t="e">
        <f>IF(AA23&gt;="20"," PULUH "," ")</f>
        <v>#REF!</v>
      </c>
    </row>
    <row r="22" spans="1:29">
      <c r="A22" s="78" t="e">
        <f>RIGHT(H7,E22)</f>
        <v>#REF!</v>
      </c>
      <c r="B22" s="78"/>
      <c r="C22" s="79" t="e">
        <f>+E22-D22</f>
        <v>#REF!</v>
      </c>
      <c r="D22" s="79" t="e">
        <f>LEN(A22)</f>
        <v>#REF!</v>
      </c>
      <c r="E22" s="79">
        <v>4</v>
      </c>
      <c r="F22" s="78" t="s">
        <v>273</v>
      </c>
      <c r="G22" s="78" t="e">
        <f>IF(C22=0,LEFT(A22,1),"0")</f>
        <v>#REF!</v>
      </c>
      <c r="H22" s="78" t="e">
        <f>IF(AND(G23&lt;"20",G23&gt;="10"),"",IF(AND(G22="1",G28=4),"SE",VLOOKUP(G22,B2:C11,2,FALSE)))</f>
        <v>#REF!</v>
      </c>
      <c r="I22" s="78" t="e">
        <f>IF(AND(AND(G20="0",G21="0",G22="0"))," "," RIBU ")</f>
        <v>#REF!</v>
      </c>
      <c r="K22" s="78" t="e">
        <f>RIGHT(R7,O22)</f>
        <v>#REF!</v>
      </c>
      <c r="L22" s="78"/>
      <c r="M22" s="79" t="e">
        <f>+O22-N22</f>
        <v>#REF!</v>
      </c>
      <c r="N22" s="79" t="e">
        <f>LEN(K22)</f>
        <v>#REF!</v>
      </c>
      <c r="O22" s="79">
        <v>4</v>
      </c>
      <c r="P22" s="78" t="s">
        <v>273</v>
      </c>
      <c r="Q22" s="78" t="e">
        <f>IF(M22=0,LEFT(K22,1),"0")</f>
        <v>#REF!</v>
      </c>
      <c r="R22" s="78" t="e">
        <f>IF(AND(Q23&lt;"20",Q23&gt;="10"),"",IF(AND(Q22="1",Q28=4),"SE",VLOOKUP(Q22,L2:M11,2,FALSE)))</f>
        <v>#REF!</v>
      </c>
      <c r="S22" s="78" t="e">
        <f>IF(AND(AND(Q20="0",Q21="0",Q22="0"))," "," RIBU ")</f>
        <v>#REF!</v>
      </c>
      <c r="U22" s="78" t="e">
        <f>RIGHT(AB7,Y22)</f>
        <v>#REF!</v>
      </c>
      <c r="V22" s="78"/>
      <c r="W22" s="79" t="e">
        <f>+Y22-X22</f>
        <v>#REF!</v>
      </c>
      <c r="X22" s="79" t="e">
        <f>LEN(U22)</f>
        <v>#REF!</v>
      </c>
      <c r="Y22" s="79">
        <v>4</v>
      </c>
      <c r="Z22" s="78" t="s">
        <v>273</v>
      </c>
      <c r="AA22" s="78" t="e">
        <f>IF(W22=0,LEFT(U22,1),"0")</f>
        <v>#REF!</v>
      </c>
      <c r="AB22" s="78" t="e">
        <f>IF(AND(AA23&lt;"20",AA23&gt;="10"),"",IF(AND(AA22="1",AA28=4),"SE",VLOOKUP(AA22,V2:W11,2,FALSE)))</f>
        <v>#REF!</v>
      </c>
      <c r="AC22" s="78" t="e">
        <f>IF(AND(AND(AA20="0",AA21="0",AA22="0"))," "," RIBU ")</f>
        <v>#REF!</v>
      </c>
    </row>
    <row r="23" spans="1:29">
      <c r="A23" s="78"/>
      <c r="B23" s="78"/>
      <c r="C23" s="79"/>
      <c r="D23" s="79"/>
      <c r="E23" s="79"/>
      <c r="F23" s="78" t="s">
        <v>270</v>
      </c>
      <c r="G23" s="78" t="e">
        <f>IF(G28&gt;=5,LEFT(A21,2),"0")</f>
        <v>#REF!</v>
      </c>
      <c r="H23" s="78"/>
      <c r="I23" s="78"/>
      <c r="K23" s="78"/>
      <c r="L23" s="78"/>
      <c r="M23" s="79"/>
      <c r="N23" s="79"/>
      <c r="O23" s="79"/>
      <c r="P23" s="78" t="s">
        <v>270</v>
      </c>
      <c r="Q23" s="78" t="e">
        <f>IF(Q28&gt;=5,LEFT(K21,2),"0")</f>
        <v>#REF!</v>
      </c>
      <c r="R23" s="78"/>
      <c r="S23" s="78"/>
      <c r="U23" s="78"/>
      <c r="V23" s="78"/>
      <c r="W23" s="79"/>
      <c r="X23" s="79"/>
      <c r="Y23" s="79"/>
      <c r="Z23" s="78" t="s">
        <v>270</v>
      </c>
      <c r="AA23" s="78" t="e">
        <f>IF(AA28&gt;=5,LEFT(U21,2),"0")</f>
        <v>#REF!</v>
      </c>
      <c r="AB23" s="78"/>
      <c r="AC23" s="78"/>
    </row>
    <row r="24" spans="1:29">
      <c r="A24" s="78" t="e">
        <f>RIGHT(H7,E24)</f>
        <v>#REF!</v>
      </c>
      <c r="B24" s="78"/>
      <c r="C24" s="79" t="e">
        <f>+E24-D24</f>
        <v>#REF!</v>
      </c>
      <c r="D24" s="79" t="e">
        <f>LEN(A24)</f>
        <v>#REF!</v>
      </c>
      <c r="E24" s="79">
        <v>3</v>
      </c>
      <c r="F24" s="78" t="s">
        <v>274</v>
      </c>
      <c r="G24" s="78" t="e">
        <f>IF(C24=0,LEFT(A24,1),"0")</f>
        <v>#REF!</v>
      </c>
      <c r="H24" s="78" t="e">
        <f>IF(G24="1"," SE",VLOOKUP(G24,B2:C11,2,FALSE))</f>
        <v>#REF!</v>
      </c>
      <c r="I24" s="78" t="e">
        <f>IF(H24=" ",""," RATUS ")</f>
        <v>#REF!</v>
      </c>
      <c r="K24" s="78" t="e">
        <f>RIGHT(R7,O24)</f>
        <v>#REF!</v>
      </c>
      <c r="L24" s="78"/>
      <c r="M24" s="79" t="e">
        <f>+O24-N24</f>
        <v>#REF!</v>
      </c>
      <c r="N24" s="79" t="e">
        <f>LEN(K24)</f>
        <v>#REF!</v>
      </c>
      <c r="O24" s="79">
        <v>3</v>
      </c>
      <c r="P24" s="78" t="s">
        <v>274</v>
      </c>
      <c r="Q24" s="78" t="e">
        <f>IF(M24=0,LEFT(K24,1),"0")</f>
        <v>#REF!</v>
      </c>
      <c r="R24" s="78" t="e">
        <f>IF(Q24="1"," SE",VLOOKUP(Q24,L2:M11,2,FALSE))</f>
        <v>#REF!</v>
      </c>
      <c r="S24" s="78" t="e">
        <f>IF(R24=" ",""," RATUS ")</f>
        <v>#REF!</v>
      </c>
      <c r="U24" s="78" t="e">
        <f>RIGHT(AB7,Y24)</f>
        <v>#REF!</v>
      </c>
      <c r="V24" s="78"/>
      <c r="W24" s="79" t="e">
        <f>+Y24-X24</f>
        <v>#REF!</v>
      </c>
      <c r="X24" s="79" t="e">
        <f>LEN(U24)</f>
        <v>#REF!</v>
      </c>
      <c r="Y24" s="79">
        <v>3</v>
      </c>
      <c r="Z24" s="78" t="s">
        <v>274</v>
      </c>
      <c r="AA24" s="78" t="e">
        <f>IF(W24=0,LEFT(U24,1),"0")</f>
        <v>#REF!</v>
      </c>
      <c r="AB24" s="78" t="e">
        <f>IF(AA24="1"," SE",VLOOKUP(AA24,V2:W11,2,FALSE))</f>
        <v>#REF!</v>
      </c>
      <c r="AC24" s="78" t="e">
        <f>IF(AB24=" ",""," RATUS ")</f>
        <v>#REF!</v>
      </c>
    </row>
    <row r="25" spans="1:29">
      <c r="A25" s="78" t="e">
        <f>RIGHT(H7,E25)</f>
        <v>#REF!</v>
      </c>
      <c r="B25" s="78"/>
      <c r="C25" s="79" t="e">
        <f>+E25-D25</f>
        <v>#REF!</v>
      </c>
      <c r="D25" s="79" t="e">
        <f>LEN(A25)</f>
        <v>#REF!</v>
      </c>
      <c r="E25" s="79">
        <v>2</v>
      </c>
      <c r="F25" s="78" t="s">
        <v>275</v>
      </c>
      <c r="G25" s="78" t="e">
        <f>IF(C25=0,LEFT(A25,1),"0")</f>
        <v>#REF!</v>
      </c>
      <c r="H25" s="78" t="e">
        <f>IF(AND(G27&lt;"20",G27&gt;="10"),VLOOKUP(G27,E2:F11,2,FALSE),VLOOKUP(G25,B2:C11,2,FALSE))</f>
        <v>#REF!</v>
      </c>
      <c r="I25" s="78" t="e">
        <f>IF(G27&gt;="20"," PULUH ","")</f>
        <v>#REF!</v>
      </c>
      <c r="K25" s="78" t="e">
        <f>RIGHT(R7,O25)</f>
        <v>#REF!</v>
      </c>
      <c r="L25" s="78"/>
      <c r="M25" s="79" t="e">
        <f>+O25-N25</f>
        <v>#REF!</v>
      </c>
      <c r="N25" s="79" t="e">
        <f>LEN(K25)</f>
        <v>#REF!</v>
      </c>
      <c r="O25" s="79">
        <v>2</v>
      </c>
      <c r="P25" s="78" t="s">
        <v>275</v>
      </c>
      <c r="Q25" s="78" t="e">
        <f>IF(M25=0,LEFT(K25,1),"0")</f>
        <v>#REF!</v>
      </c>
      <c r="R25" s="78" t="e">
        <f>IF(AND(Q27&lt;"20",Q27&gt;="10"),VLOOKUP(Q27,O2:P11,2,FALSE),VLOOKUP(Q25,L2:M11,2,FALSE))</f>
        <v>#REF!</v>
      </c>
      <c r="S25" s="78" t="e">
        <f>IF(Q27&gt;="20"," PULUH ","")</f>
        <v>#REF!</v>
      </c>
      <c r="U25" s="78" t="e">
        <f>RIGHT(AB7,Y25)</f>
        <v>#REF!</v>
      </c>
      <c r="V25" s="78"/>
      <c r="W25" s="79" t="e">
        <f>+Y25-X25</f>
        <v>#REF!</v>
      </c>
      <c r="X25" s="79" t="e">
        <f>LEN(U25)</f>
        <v>#REF!</v>
      </c>
      <c r="Y25" s="79">
        <v>2</v>
      </c>
      <c r="Z25" s="78" t="s">
        <v>275</v>
      </c>
      <c r="AA25" s="78" t="e">
        <f>IF(W25=0,LEFT(U25,1),"0")</f>
        <v>#REF!</v>
      </c>
      <c r="AB25" s="78" t="e">
        <f>IF(AND(AA27&lt;"20",AA27&gt;="10"),VLOOKUP(AA27,Y2:Z11,2,FALSE),VLOOKUP(AA25,V2:W11,2,FALSE))</f>
        <v>#REF!</v>
      </c>
      <c r="AC25" s="78" t="e">
        <f>IF(AA27&gt;="20"," PULUH ","")</f>
        <v>#REF!</v>
      </c>
    </row>
    <row r="26" spans="1:29">
      <c r="A26" s="78" t="e">
        <f>RIGHT(H7,E26)</f>
        <v>#REF!</v>
      </c>
      <c r="B26" s="78"/>
      <c r="C26" s="79" t="e">
        <f>+E26-D26</f>
        <v>#REF!</v>
      </c>
      <c r="D26" s="79" t="e">
        <f>LEN(A26)</f>
        <v>#REF!</v>
      </c>
      <c r="E26" s="79">
        <v>1</v>
      </c>
      <c r="F26" s="78" t="s">
        <v>264</v>
      </c>
      <c r="G26" s="78" t="e">
        <f>IF(C26=0,LEFT(A26,1),"0")</f>
        <v>#REF!</v>
      </c>
      <c r="H26" s="78" t="e">
        <f>IF(G26="0","",IF(G25="1","",VLOOKUP(G26,B2:C11,2,FALSE)))</f>
        <v>#REF!</v>
      </c>
      <c r="I26" s="78" t="s">
        <v>276</v>
      </c>
      <c r="K26" s="78" t="e">
        <f>RIGHT(R7,O26)</f>
        <v>#REF!</v>
      </c>
      <c r="L26" s="78"/>
      <c r="M26" s="79" t="e">
        <f>+O26-N26</f>
        <v>#REF!</v>
      </c>
      <c r="N26" s="79" t="e">
        <f>LEN(K26)</f>
        <v>#REF!</v>
      </c>
      <c r="O26" s="79">
        <v>1</v>
      </c>
      <c r="P26" s="78" t="s">
        <v>264</v>
      </c>
      <c r="Q26" s="78" t="e">
        <f>IF(M26=0,LEFT(K26,1),"0")</f>
        <v>#REF!</v>
      </c>
      <c r="R26" s="78" t="e">
        <f>IF(Q26="0","",IF(Q25="1","",VLOOKUP(Q26,L2:M11,2,FALSE)))</f>
        <v>#REF!</v>
      </c>
      <c r="S26" s="78" t="s">
        <v>276</v>
      </c>
      <c r="U26" s="78" t="e">
        <f>RIGHT(AB7,Y26)</f>
        <v>#REF!</v>
      </c>
      <c r="V26" s="78"/>
      <c r="W26" s="79" t="e">
        <f>+Y26-X26</f>
        <v>#REF!</v>
      </c>
      <c r="X26" s="79" t="e">
        <f>LEN(U26)</f>
        <v>#REF!</v>
      </c>
      <c r="Y26" s="79">
        <v>1</v>
      </c>
      <c r="Z26" s="78" t="s">
        <v>264</v>
      </c>
      <c r="AA26" s="78" t="e">
        <f>IF(W26=0,LEFT(U26,1),"0")</f>
        <v>#REF!</v>
      </c>
      <c r="AB26" s="78" t="e">
        <f>IF(AA26="0","",IF(AA25="1","",VLOOKUP(AA26,V2:W11,2,FALSE)))</f>
        <v>#REF!</v>
      </c>
      <c r="AC26" s="78" t="s">
        <v>276</v>
      </c>
    </row>
    <row r="27" spans="1:29">
      <c r="A27" s="78"/>
      <c r="B27" s="78"/>
      <c r="C27" s="78"/>
      <c r="D27" s="78"/>
      <c r="E27" s="78"/>
      <c r="F27" s="78" t="s">
        <v>270</v>
      </c>
      <c r="G27" s="78" t="e">
        <f>IF(G28&gt;=2,LEFT(A25,2)," ")</f>
        <v>#REF!</v>
      </c>
      <c r="H27" s="78"/>
      <c r="I27" s="78"/>
      <c r="K27" s="78"/>
      <c r="L27" s="78"/>
      <c r="M27" s="78"/>
      <c r="N27" s="78"/>
      <c r="O27" s="78"/>
      <c r="P27" s="78" t="s">
        <v>270</v>
      </c>
      <c r="Q27" s="78" t="e">
        <f>IF(Q28&gt;=2,LEFT(K25,2)," ")</f>
        <v>#REF!</v>
      </c>
      <c r="R27" s="78"/>
      <c r="S27" s="78"/>
      <c r="U27" s="78"/>
      <c r="V27" s="78"/>
      <c r="W27" s="78"/>
      <c r="X27" s="78"/>
      <c r="Y27" s="78"/>
      <c r="Z27" s="78" t="s">
        <v>270</v>
      </c>
      <c r="AA27" s="78" t="e">
        <f>IF(AA28&gt;=2,LEFT(U25,2)," ")</f>
        <v>#REF!</v>
      </c>
      <c r="AB27" s="78"/>
      <c r="AC27" s="78"/>
    </row>
    <row r="28" spans="1:29">
      <c r="A28" s="78"/>
      <c r="B28" s="78"/>
      <c r="C28" s="78"/>
      <c r="D28" s="78"/>
      <c r="E28" s="78"/>
      <c r="F28" s="78" t="s">
        <v>277</v>
      </c>
      <c r="G28" s="78" t="e">
        <f>LEN(H7)</f>
        <v>#REF!</v>
      </c>
      <c r="H28" s="78"/>
      <c r="I28" s="78"/>
      <c r="K28" s="78"/>
      <c r="L28" s="78"/>
      <c r="M28" s="78"/>
      <c r="N28" s="78"/>
      <c r="O28" s="78"/>
      <c r="P28" s="78" t="s">
        <v>277</v>
      </c>
      <c r="Q28" s="78" t="e">
        <f>LEN(R7)</f>
        <v>#REF!</v>
      </c>
      <c r="R28" s="78"/>
      <c r="S28" s="78"/>
      <c r="U28" s="78"/>
      <c r="V28" s="78"/>
      <c r="W28" s="78"/>
      <c r="X28" s="78"/>
      <c r="Y28" s="78"/>
      <c r="Z28" s="78" t="s">
        <v>277</v>
      </c>
      <c r="AA28" s="78" t="e">
        <f>LEN(AB7)</f>
        <v>#REF!</v>
      </c>
      <c r="AB28" s="78"/>
      <c r="AC28" s="78"/>
    </row>
    <row r="29" spans="1:29">
      <c r="A29" s="78" t="s">
        <v>278</v>
      </c>
      <c r="B29" s="78" t="e">
        <f>CONCATENATE(H16,I16,H17,I17,H18,I18,H20,I20,H21,I21,H22,I22,H24,I24,H25,I25,H26,I26)</f>
        <v>#REF!</v>
      </c>
      <c r="C29" s="78"/>
      <c r="D29" s="78"/>
      <c r="E29" s="78"/>
      <c r="F29" s="78"/>
      <c r="G29" s="78"/>
      <c r="H29" s="78"/>
      <c r="I29" s="78"/>
      <c r="K29" s="78" t="s">
        <v>278</v>
      </c>
      <c r="L29" s="78" t="e">
        <f>CONCATENATE(R16,S16,R17,S17,R18,S18,R20,S20,R21,S21,R22,S22,R24,S24,R25,S25,R26,S26)</f>
        <v>#REF!</v>
      </c>
      <c r="M29" s="78"/>
      <c r="N29" s="78"/>
      <c r="O29" s="78"/>
      <c r="P29" s="78"/>
      <c r="Q29" s="78"/>
      <c r="R29" s="78"/>
      <c r="S29" s="78"/>
      <c r="U29" s="78" t="s">
        <v>278</v>
      </c>
      <c r="V29" s="78" t="e">
        <f>CONCATENATE(AB16,AC16,AB17,AC17,AB18,AC18,AB20,AC20,AB21,AC21,AB22,AC22,AB24,AC24,AB25,AC25,AB26,AC26)</f>
        <v>#REF!</v>
      </c>
      <c r="W29" s="78"/>
      <c r="X29" s="78"/>
      <c r="Y29" s="78"/>
      <c r="Z29" s="78"/>
      <c r="AA29" s="78"/>
      <c r="AB29" s="78"/>
      <c r="AC29" s="78"/>
    </row>
    <row r="30" spans="1:29">
      <c r="A30" s="78" t="s">
        <v>279</v>
      </c>
      <c r="B30" s="80" t="e">
        <f>TRIM(B29)</f>
        <v>#REF!</v>
      </c>
      <c r="C30" s="81"/>
      <c r="D30" s="81"/>
      <c r="E30" s="81"/>
      <c r="F30" s="81"/>
      <c r="G30" s="81"/>
      <c r="H30" s="81"/>
      <c r="I30" s="81"/>
      <c r="K30" s="78" t="s">
        <v>279</v>
      </c>
      <c r="L30" s="80" t="e">
        <f>TRIM(L29)</f>
        <v>#REF!</v>
      </c>
      <c r="M30" s="81"/>
      <c r="N30" s="81"/>
      <c r="O30" s="81"/>
      <c r="P30" s="81"/>
      <c r="Q30" s="81"/>
      <c r="R30" s="81"/>
      <c r="S30" s="81"/>
      <c r="U30" s="78" t="s">
        <v>279</v>
      </c>
      <c r="V30" s="80" t="e">
        <f>TRIM(V29)</f>
        <v>#REF!</v>
      </c>
      <c r="W30" s="81"/>
      <c r="X30" s="81"/>
      <c r="Y30" s="81"/>
      <c r="Z30" s="81"/>
      <c r="AA30" s="81"/>
      <c r="AB30" s="81"/>
      <c r="AC30" s="81"/>
    </row>
    <row r="33" spans="1:29" ht="15.75" thickBot="1">
      <c r="A33" s="24"/>
      <c r="B33" s="24"/>
      <c r="C33" s="24" t="s">
        <v>216</v>
      </c>
      <c r="D33" s="24"/>
      <c r="E33" s="24"/>
      <c r="F33" s="24" t="s">
        <v>217</v>
      </c>
      <c r="G33" s="24"/>
      <c r="H33" s="24"/>
      <c r="I33" s="24"/>
      <c r="K33" s="24"/>
      <c r="L33" s="24"/>
      <c r="M33" s="24" t="s">
        <v>216</v>
      </c>
      <c r="N33" s="24"/>
      <c r="O33" s="24"/>
      <c r="P33" s="24" t="s">
        <v>217</v>
      </c>
      <c r="Q33" s="24"/>
      <c r="R33" s="24"/>
      <c r="S33" s="24"/>
      <c r="U33" s="24"/>
      <c r="V33" s="24"/>
      <c r="W33" s="24" t="s">
        <v>216</v>
      </c>
      <c r="X33" s="24"/>
      <c r="Y33" s="24"/>
      <c r="Z33" s="24" t="s">
        <v>217</v>
      </c>
      <c r="AA33" s="24"/>
      <c r="AB33" s="24"/>
      <c r="AC33" s="24"/>
    </row>
    <row r="34" spans="1:29">
      <c r="A34" s="24"/>
      <c r="B34" s="69" t="s">
        <v>218</v>
      </c>
      <c r="C34" s="70" t="s">
        <v>219</v>
      </c>
      <c r="D34" s="24"/>
      <c r="E34" s="69" t="s">
        <v>220</v>
      </c>
      <c r="F34" s="70" t="s">
        <v>221</v>
      </c>
      <c r="G34" s="24"/>
      <c r="H34" s="24"/>
      <c r="I34" s="24"/>
      <c r="K34" s="24"/>
      <c r="L34" s="69" t="s">
        <v>218</v>
      </c>
      <c r="M34" s="70" t="s">
        <v>219</v>
      </c>
      <c r="N34" s="24"/>
      <c r="O34" s="69" t="s">
        <v>220</v>
      </c>
      <c r="P34" s="70" t="s">
        <v>221</v>
      </c>
      <c r="Q34" s="24"/>
      <c r="R34" s="24"/>
      <c r="S34" s="24"/>
      <c r="U34" s="24"/>
      <c r="V34" s="69" t="s">
        <v>218</v>
      </c>
      <c r="W34" s="70" t="s">
        <v>219</v>
      </c>
      <c r="X34" s="24"/>
      <c r="Y34" s="69" t="s">
        <v>220</v>
      </c>
      <c r="Z34" s="70" t="s">
        <v>221</v>
      </c>
      <c r="AA34" s="24"/>
      <c r="AB34" s="24"/>
      <c r="AC34" s="24"/>
    </row>
    <row r="35" spans="1:29">
      <c r="A35" s="24"/>
      <c r="B35" s="71" t="s">
        <v>222</v>
      </c>
      <c r="C35" s="72" t="s">
        <v>223</v>
      </c>
      <c r="D35" s="24"/>
      <c r="E35" s="71" t="s">
        <v>224</v>
      </c>
      <c r="F35" s="72" t="s">
        <v>225</v>
      </c>
      <c r="G35" s="24"/>
      <c r="H35" s="24"/>
      <c r="I35" s="24"/>
      <c r="K35" s="24"/>
      <c r="L35" s="71" t="s">
        <v>222</v>
      </c>
      <c r="M35" s="72" t="s">
        <v>223</v>
      </c>
      <c r="N35" s="24"/>
      <c r="O35" s="71" t="s">
        <v>224</v>
      </c>
      <c r="P35" s="72" t="s">
        <v>225</v>
      </c>
      <c r="Q35" s="24"/>
      <c r="R35" s="24"/>
      <c r="S35" s="24"/>
      <c r="U35" s="24"/>
      <c r="V35" s="71" t="s">
        <v>222</v>
      </c>
      <c r="W35" s="72" t="s">
        <v>223</v>
      </c>
      <c r="X35" s="24"/>
      <c r="Y35" s="71" t="s">
        <v>224</v>
      </c>
      <c r="Z35" s="72" t="s">
        <v>225</v>
      </c>
      <c r="AA35" s="24"/>
      <c r="AB35" s="24"/>
      <c r="AC35" s="24"/>
    </row>
    <row r="36" spans="1:29">
      <c r="A36" s="24"/>
      <c r="B36" s="71" t="s">
        <v>226</v>
      </c>
      <c r="C36" s="72" t="s">
        <v>227</v>
      </c>
      <c r="D36" s="24"/>
      <c r="E36" s="71" t="s">
        <v>228</v>
      </c>
      <c r="F36" s="72" t="s">
        <v>229</v>
      </c>
      <c r="G36" s="24"/>
      <c r="H36" s="24"/>
      <c r="I36" s="24"/>
      <c r="K36" s="24"/>
      <c r="L36" s="71" t="s">
        <v>226</v>
      </c>
      <c r="M36" s="72" t="s">
        <v>227</v>
      </c>
      <c r="N36" s="24"/>
      <c r="O36" s="71" t="s">
        <v>228</v>
      </c>
      <c r="P36" s="72" t="s">
        <v>229</v>
      </c>
      <c r="Q36" s="24"/>
      <c r="R36" s="24"/>
      <c r="S36" s="24"/>
      <c r="U36" s="24"/>
      <c r="V36" s="71" t="s">
        <v>226</v>
      </c>
      <c r="W36" s="72" t="s">
        <v>227</v>
      </c>
      <c r="X36" s="24"/>
      <c r="Y36" s="71" t="s">
        <v>228</v>
      </c>
      <c r="Z36" s="72" t="s">
        <v>229</v>
      </c>
      <c r="AA36" s="24"/>
      <c r="AB36" s="24"/>
      <c r="AC36" s="24"/>
    </row>
    <row r="37" spans="1:29" ht="15.75" thickBot="1">
      <c r="A37" s="24"/>
      <c r="B37" s="71" t="s">
        <v>230</v>
      </c>
      <c r="C37" s="72" t="s">
        <v>231</v>
      </c>
      <c r="D37" s="24"/>
      <c r="E37" s="71" t="s">
        <v>232</v>
      </c>
      <c r="F37" s="72" t="s">
        <v>233</v>
      </c>
      <c r="G37" s="24"/>
      <c r="H37" s="24"/>
      <c r="I37" s="24"/>
      <c r="K37" s="24"/>
      <c r="L37" s="71" t="s">
        <v>230</v>
      </c>
      <c r="M37" s="72" t="s">
        <v>231</v>
      </c>
      <c r="N37" s="24"/>
      <c r="O37" s="71" t="s">
        <v>232</v>
      </c>
      <c r="P37" s="72" t="s">
        <v>233</v>
      </c>
      <c r="Q37" s="24"/>
      <c r="R37" s="24"/>
      <c r="S37" s="24"/>
      <c r="U37" s="24"/>
      <c r="V37" s="71" t="s">
        <v>230</v>
      </c>
      <c r="W37" s="72" t="s">
        <v>231</v>
      </c>
      <c r="X37" s="24"/>
      <c r="Y37" s="71" t="s">
        <v>232</v>
      </c>
      <c r="Z37" s="72" t="s">
        <v>233</v>
      </c>
      <c r="AA37" s="24"/>
      <c r="AB37" s="24"/>
      <c r="AC37" s="24"/>
    </row>
    <row r="38" spans="1:29">
      <c r="A38" s="24"/>
      <c r="B38" s="71" t="s">
        <v>234</v>
      </c>
      <c r="C38" s="72" t="s">
        <v>235</v>
      </c>
      <c r="D38" s="24"/>
      <c r="E38" s="71" t="s">
        <v>236</v>
      </c>
      <c r="F38" s="72" t="s">
        <v>237</v>
      </c>
      <c r="G38" s="24"/>
      <c r="H38" s="73"/>
      <c r="I38" s="24"/>
      <c r="K38" s="24"/>
      <c r="L38" s="71" t="s">
        <v>234</v>
      </c>
      <c r="M38" s="72" t="s">
        <v>235</v>
      </c>
      <c r="N38" s="24"/>
      <c r="O38" s="71" t="s">
        <v>236</v>
      </c>
      <c r="P38" s="72" t="s">
        <v>237</v>
      </c>
      <c r="Q38" s="24"/>
      <c r="R38" s="73"/>
      <c r="S38" s="24"/>
      <c r="U38" s="24"/>
      <c r="V38" s="71" t="s">
        <v>234</v>
      </c>
      <c r="W38" s="72" t="s">
        <v>235</v>
      </c>
      <c r="X38" s="24"/>
      <c r="Y38" s="71" t="s">
        <v>236</v>
      </c>
      <c r="Z38" s="72" t="s">
        <v>237</v>
      </c>
      <c r="AA38" s="24"/>
      <c r="AB38" s="73"/>
      <c r="AC38" s="24"/>
    </row>
    <row r="39" spans="1:29">
      <c r="A39" s="24"/>
      <c r="B39" s="71" t="s">
        <v>238</v>
      </c>
      <c r="C39" s="72" t="s">
        <v>239</v>
      </c>
      <c r="D39" s="24"/>
      <c r="E39" s="71" t="s">
        <v>240</v>
      </c>
      <c r="F39" s="72" t="s">
        <v>241</v>
      </c>
      <c r="G39" s="24"/>
      <c r="H39" s="74" t="e">
        <f>#REF!</f>
        <v>#REF!</v>
      </c>
      <c r="I39" s="24"/>
      <c r="K39" s="24"/>
      <c r="L39" s="71" t="s">
        <v>238</v>
      </c>
      <c r="M39" s="72" t="s">
        <v>239</v>
      </c>
      <c r="N39" s="24"/>
      <c r="O39" s="71" t="s">
        <v>240</v>
      </c>
      <c r="P39" s="72" t="s">
        <v>241</v>
      </c>
      <c r="Q39" s="24"/>
      <c r="R39" s="74" t="e">
        <f>#REF!</f>
        <v>#REF!</v>
      </c>
      <c r="S39" s="24"/>
      <c r="U39" s="24"/>
      <c r="V39" s="71" t="s">
        <v>238</v>
      </c>
      <c r="W39" s="72" t="s">
        <v>239</v>
      </c>
      <c r="X39" s="24"/>
      <c r="Y39" s="71" t="s">
        <v>240</v>
      </c>
      <c r="Z39" s="72" t="s">
        <v>241</v>
      </c>
      <c r="AA39" s="24"/>
      <c r="AB39" s="74" t="e">
        <f>#REF!</f>
        <v>#REF!</v>
      </c>
      <c r="AC39" s="24"/>
    </row>
    <row r="40" spans="1:29" ht="15.75" thickBot="1">
      <c r="A40" s="24"/>
      <c r="B40" s="71" t="s">
        <v>242</v>
      </c>
      <c r="C40" s="72" t="s">
        <v>243</v>
      </c>
      <c r="D40" s="24"/>
      <c r="E40" s="71" t="s">
        <v>244</v>
      </c>
      <c r="F40" s="72" t="s">
        <v>245</v>
      </c>
      <c r="G40" s="24"/>
      <c r="H40" s="75"/>
      <c r="I40" s="24"/>
      <c r="K40" s="24"/>
      <c r="L40" s="71" t="s">
        <v>242</v>
      </c>
      <c r="M40" s="72" t="s">
        <v>243</v>
      </c>
      <c r="N40" s="24"/>
      <c r="O40" s="71" t="s">
        <v>244</v>
      </c>
      <c r="P40" s="72" t="s">
        <v>245</v>
      </c>
      <c r="Q40" s="24"/>
      <c r="R40" s="75"/>
      <c r="S40" s="24"/>
      <c r="U40" s="24"/>
      <c r="V40" s="71" t="s">
        <v>242</v>
      </c>
      <c r="W40" s="72" t="s">
        <v>243</v>
      </c>
      <c r="X40" s="24"/>
      <c r="Y40" s="71" t="s">
        <v>244</v>
      </c>
      <c r="Z40" s="72" t="s">
        <v>245</v>
      </c>
      <c r="AA40" s="24"/>
      <c r="AB40" s="75"/>
      <c r="AC40" s="24"/>
    </row>
    <row r="41" spans="1:29">
      <c r="A41" s="24"/>
      <c r="B41" s="71" t="s">
        <v>246</v>
      </c>
      <c r="C41" s="72" t="s">
        <v>247</v>
      </c>
      <c r="D41" s="24"/>
      <c r="E41" s="71" t="s">
        <v>248</v>
      </c>
      <c r="F41" s="72" t="s">
        <v>249</v>
      </c>
      <c r="G41" s="24"/>
      <c r="H41" s="24"/>
      <c r="I41" s="24"/>
      <c r="K41" s="24"/>
      <c r="L41" s="71" t="s">
        <v>246</v>
      </c>
      <c r="M41" s="72" t="s">
        <v>247</v>
      </c>
      <c r="N41" s="24"/>
      <c r="O41" s="71" t="s">
        <v>248</v>
      </c>
      <c r="P41" s="72" t="s">
        <v>249</v>
      </c>
      <c r="Q41" s="24"/>
      <c r="R41" s="24"/>
      <c r="S41" s="24"/>
      <c r="U41" s="24"/>
      <c r="V41" s="71" t="s">
        <v>246</v>
      </c>
      <c r="W41" s="72" t="s">
        <v>247</v>
      </c>
      <c r="X41" s="24"/>
      <c r="Y41" s="71" t="s">
        <v>248</v>
      </c>
      <c r="Z41" s="72" t="s">
        <v>249</v>
      </c>
      <c r="AA41" s="24"/>
      <c r="AB41" s="24"/>
      <c r="AC41" s="24"/>
    </row>
    <row r="42" spans="1:29">
      <c r="A42" s="24"/>
      <c r="B42" s="71" t="s">
        <v>250</v>
      </c>
      <c r="C42" s="72" t="s">
        <v>251</v>
      </c>
      <c r="D42" s="24"/>
      <c r="E42" s="71" t="s">
        <v>252</v>
      </c>
      <c r="F42" s="72" t="s">
        <v>253</v>
      </c>
      <c r="G42" s="24"/>
      <c r="H42" s="24"/>
      <c r="I42" s="24"/>
      <c r="K42" s="24"/>
      <c r="L42" s="71" t="s">
        <v>250</v>
      </c>
      <c r="M42" s="72" t="s">
        <v>251</v>
      </c>
      <c r="N42" s="24"/>
      <c r="O42" s="71" t="s">
        <v>252</v>
      </c>
      <c r="P42" s="72" t="s">
        <v>253</v>
      </c>
      <c r="Q42" s="24"/>
      <c r="R42" s="24"/>
      <c r="S42" s="24"/>
      <c r="U42" s="24"/>
      <c r="V42" s="71" t="s">
        <v>250</v>
      </c>
      <c r="W42" s="72" t="s">
        <v>251</v>
      </c>
      <c r="X42" s="24"/>
      <c r="Y42" s="71" t="s">
        <v>252</v>
      </c>
      <c r="Z42" s="72" t="s">
        <v>253</v>
      </c>
      <c r="AA42" s="24"/>
      <c r="AB42" s="24"/>
      <c r="AC42" s="24"/>
    </row>
    <row r="43" spans="1:29">
      <c r="A43" s="24"/>
      <c r="B43" s="71" t="s">
        <v>254</v>
      </c>
      <c r="C43" s="72" t="s">
        <v>255</v>
      </c>
      <c r="D43" s="24"/>
      <c r="E43" s="71" t="s">
        <v>256</v>
      </c>
      <c r="F43" s="72" t="s">
        <v>257</v>
      </c>
      <c r="G43" s="24"/>
      <c r="H43" s="24"/>
      <c r="I43" s="24"/>
      <c r="K43" s="24"/>
      <c r="L43" s="71" t="s">
        <v>254</v>
      </c>
      <c r="M43" s="72" t="s">
        <v>255</v>
      </c>
      <c r="N43" s="24"/>
      <c r="O43" s="71" t="s">
        <v>256</v>
      </c>
      <c r="P43" s="72" t="s">
        <v>257</v>
      </c>
      <c r="Q43" s="24"/>
      <c r="R43" s="24"/>
      <c r="S43" s="24"/>
      <c r="U43" s="24"/>
      <c r="V43" s="71" t="s">
        <v>254</v>
      </c>
      <c r="W43" s="72" t="s">
        <v>255</v>
      </c>
      <c r="X43" s="24"/>
      <c r="Y43" s="71" t="s">
        <v>256</v>
      </c>
      <c r="Z43" s="72" t="s">
        <v>257</v>
      </c>
      <c r="AA43" s="24"/>
      <c r="AB43" s="24"/>
      <c r="AC43" s="24"/>
    </row>
    <row r="44" spans="1:29" ht="15.75" thickBot="1">
      <c r="A44" s="24"/>
      <c r="B44" s="76" t="s">
        <v>219</v>
      </c>
      <c r="C44" s="77" t="s">
        <v>219</v>
      </c>
      <c r="D44" s="24"/>
      <c r="E44" s="76"/>
      <c r="F44" s="77"/>
      <c r="G44" s="24"/>
      <c r="H44" s="24"/>
      <c r="I44" s="24"/>
      <c r="K44" s="24"/>
      <c r="L44" s="76" t="s">
        <v>219</v>
      </c>
      <c r="M44" s="77" t="s">
        <v>219</v>
      </c>
      <c r="N44" s="24"/>
      <c r="O44" s="76"/>
      <c r="P44" s="77"/>
      <c r="Q44" s="24"/>
      <c r="R44" s="24"/>
      <c r="S44" s="24"/>
      <c r="U44" s="24"/>
      <c r="V44" s="76" t="s">
        <v>219</v>
      </c>
      <c r="W44" s="77" t="s">
        <v>219</v>
      </c>
      <c r="X44" s="24"/>
      <c r="Y44" s="76"/>
      <c r="Z44" s="77"/>
      <c r="AA44" s="24"/>
      <c r="AB44" s="24"/>
      <c r="AC44" s="24"/>
    </row>
    <row r="45" spans="1:29">
      <c r="A45" s="24"/>
      <c r="B45" s="24"/>
      <c r="C45" s="24"/>
      <c r="D45" s="24"/>
      <c r="E45" s="24"/>
      <c r="F45" s="24"/>
      <c r="G45" s="24"/>
      <c r="H45" s="24"/>
      <c r="I45" s="24"/>
      <c r="K45" s="24"/>
      <c r="L45" s="24"/>
      <c r="M45" s="24"/>
      <c r="N45" s="24"/>
      <c r="O45" s="24"/>
      <c r="P45" s="24"/>
      <c r="Q45" s="24"/>
      <c r="R45" s="24"/>
      <c r="S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>
      <c r="A46" s="78" t="s">
        <v>258</v>
      </c>
      <c r="B46" s="78"/>
      <c r="C46" s="78" t="s">
        <v>259</v>
      </c>
      <c r="D46" s="78" t="s">
        <v>260</v>
      </c>
      <c r="E46" s="78" t="s">
        <v>260</v>
      </c>
      <c r="F46" s="79" t="s">
        <v>261</v>
      </c>
      <c r="G46" s="79" t="s">
        <v>262</v>
      </c>
      <c r="H46" s="79" t="s">
        <v>263</v>
      </c>
      <c r="I46" s="78" t="s">
        <v>264</v>
      </c>
      <c r="K46" s="78" t="s">
        <v>258</v>
      </c>
      <c r="L46" s="78"/>
      <c r="M46" s="78" t="s">
        <v>259</v>
      </c>
      <c r="N46" s="78" t="s">
        <v>260</v>
      </c>
      <c r="O46" s="78" t="s">
        <v>260</v>
      </c>
      <c r="P46" s="79" t="s">
        <v>261</v>
      </c>
      <c r="Q46" s="79" t="s">
        <v>262</v>
      </c>
      <c r="R46" s="79" t="s">
        <v>263</v>
      </c>
      <c r="S46" s="78" t="s">
        <v>264</v>
      </c>
      <c r="U46" s="78" t="s">
        <v>258</v>
      </c>
      <c r="V46" s="78"/>
      <c r="W46" s="78" t="s">
        <v>259</v>
      </c>
      <c r="X46" s="78" t="s">
        <v>260</v>
      </c>
      <c r="Y46" s="78" t="s">
        <v>260</v>
      </c>
      <c r="Z46" s="79" t="s">
        <v>261</v>
      </c>
      <c r="AA46" s="79" t="s">
        <v>262</v>
      </c>
      <c r="AB46" s="79" t="s">
        <v>263</v>
      </c>
      <c r="AC46" s="78" t="s">
        <v>264</v>
      </c>
    </row>
    <row r="47" spans="1:29">
      <c r="A47" s="78"/>
      <c r="B47" s="78"/>
      <c r="C47" s="78" t="s">
        <v>265</v>
      </c>
      <c r="D47" s="78" t="s">
        <v>258</v>
      </c>
      <c r="E47" s="78" t="s">
        <v>266</v>
      </c>
      <c r="F47" s="78"/>
      <c r="G47" s="78"/>
      <c r="H47" s="78"/>
      <c r="I47" s="78"/>
      <c r="K47" s="78"/>
      <c r="L47" s="78"/>
      <c r="M47" s="78" t="s">
        <v>265</v>
      </c>
      <c r="N47" s="78" t="s">
        <v>258</v>
      </c>
      <c r="O47" s="78" t="s">
        <v>266</v>
      </c>
      <c r="P47" s="78"/>
      <c r="Q47" s="78"/>
      <c r="R47" s="78"/>
      <c r="S47" s="78"/>
      <c r="U47" s="78"/>
      <c r="V47" s="78"/>
      <c r="W47" s="78" t="s">
        <v>265</v>
      </c>
      <c r="X47" s="78" t="s">
        <v>258</v>
      </c>
      <c r="Y47" s="78" t="s">
        <v>266</v>
      </c>
      <c r="Z47" s="78"/>
      <c r="AA47" s="78"/>
      <c r="AB47" s="78"/>
      <c r="AC47" s="78"/>
    </row>
    <row r="48" spans="1:29">
      <c r="A48" s="78" t="e">
        <f>RIGHT(H39,E48)</f>
        <v>#REF!</v>
      </c>
      <c r="B48" s="78"/>
      <c r="C48" s="79" t="e">
        <f>+E48-D48</f>
        <v>#REF!</v>
      </c>
      <c r="D48" s="79" t="e">
        <f>LEN(A48)</f>
        <v>#REF!</v>
      </c>
      <c r="E48" s="79">
        <v>9</v>
      </c>
      <c r="F48" s="78" t="s">
        <v>267</v>
      </c>
      <c r="G48" s="78" t="e">
        <f>IF(C48=0,LEFT(A48,1),"0")</f>
        <v>#REF!</v>
      </c>
      <c r="H48" s="78" t="e">
        <f>IF(G48="1","SE",VLOOKUP(G48,B34:C43,2,FALSE))</f>
        <v>#REF!</v>
      </c>
      <c r="I48" s="78" t="e">
        <f>IF(G48="0",""," RATUS ")</f>
        <v>#REF!</v>
      </c>
      <c r="K48" s="78" t="e">
        <f>RIGHT(R39,O48)</f>
        <v>#REF!</v>
      </c>
      <c r="L48" s="78"/>
      <c r="M48" s="79" t="e">
        <f>+O48-N48</f>
        <v>#REF!</v>
      </c>
      <c r="N48" s="79" t="e">
        <f>LEN(K48)</f>
        <v>#REF!</v>
      </c>
      <c r="O48" s="79">
        <v>9</v>
      </c>
      <c r="P48" s="78" t="s">
        <v>267</v>
      </c>
      <c r="Q48" s="78" t="e">
        <f>IF(M48=0,LEFT(K48,1),"0")</f>
        <v>#REF!</v>
      </c>
      <c r="R48" s="78" t="e">
        <f>IF(Q48="1","SE",VLOOKUP(Q48,L34:M43,2,FALSE))</f>
        <v>#REF!</v>
      </c>
      <c r="S48" s="78" t="e">
        <f>IF(Q48="0",""," RATUS ")</f>
        <v>#REF!</v>
      </c>
      <c r="U48" s="78" t="e">
        <f>RIGHT(AB39,Y48)</f>
        <v>#REF!</v>
      </c>
      <c r="V48" s="78"/>
      <c r="W48" s="79" t="e">
        <f>+Y48-X48</f>
        <v>#REF!</v>
      </c>
      <c r="X48" s="79" t="e">
        <f>LEN(U48)</f>
        <v>#REF!</v>
      </c>
      <c r="Y48" s="79">
        <v>9</v>
      </c>
      <c r="Z48" s="78" t="s">
        <v>267</v>
      </c>
      <c r="AA48" s="78" t="e">
        <f>IF(W48=0,LEFT(U48,1),"0")</f>
        <v>#REF!</v>
      </c>
      <c r="AB48" s="78" t="e">
        <f>IF(AA48="1","SE",VLOOKUP(AA48,V34:W43,2,FALSE))</f>
        <v>#REF!</v>
      </c>
      <c r="AC48" s="78" t="e">
        <f>IF(AA48="0",""," RATUS ")</f>
        <v>#REF!</v>
      </c>
    </row>
    <row r="49" spans="1:29">
      <c r="A49" s="78" t="e">
        <f>RIGHT(H39,E49)</f>
        <v>#REF!</v>
      </c>
      <c r="B49" s="78"/>
      <c r="C49" s="79" t="e">
        <f>+E49-D49</f>
        <v>#REF!</v>
      </c>
      <c r="D49" s="79" t="e">
        <f>LEN(A49)</f>
        <v>#REF!</v>
      </c>
      <c r="E49" s="79">
        <v>8</v>
      </c>
      <c r="F49" s="78" t="s">
        <v>268</v>
      </c>
      <c r="G49" s="78" t="e">
        <f>IF(C49=0,LEFT(A49,1),"0")</f>
        <v>#REF!</v>
      </c>
      <c r="H49" s="78" t="e">
        <f>IF(AND(G51&lt;"20",G51&gt;="10"),VLOOKUP(G51,E34:F43,2,FALSE),VLOOKUP(G49,B34:C43,2,FALSE))</f>
        <v>#REF!</v>
      </c>
      <c r="I49" s="78" t="e">
        <f>IF(G51&gt;="20"," PULUH ","")</f>
        <v>#REF!</v>
      </c>
      <c r="K49" s="78" t="e">
        <f>RIGHT(R39,O49)</f>
        <v>#REF!</v>
      </c>
      <c r="L49" s="78"/>
      <c r="M49" s="79" t="e">
        <f>+O49-N49</f>
        <v>#REF!</v>
      </c>
      <c r="N49" s="79" t="e">
        <f>LEN(K49)</f>
        <v>#REF!</v>
      </c>
      <c r="O49" s="79">
        <v>8</v>
      </c>
      <c r="P49" s="78" t="s">
        <v>268</v>
      </c>
      <c r="Q49" s="78" t="e">
        <f>IF(M49=0,LEFT(K49,1),"0")</f>
        <v>#REF!</v>
      </c>
      <c r="R49" s="78" t="e">
        <f>IF(AND(Q51&lt;"20",Q51&gt;="10"),VLOOKUP(Q51,O34:P43,2,FALSE),VLOOKUP(Q49,L34:M43,2,FALSE))</f>
        <v>#REF!</v>
      </c>
      <c r="S49" s="78" t="e">
        <f>IF(Q51&gt;="20"," PULUH ","")</f>
        <v>#REF!</v>
      </c>
      <c r="U49" s="78" t="e">
        <f>RIGHT(AB39,Y49)</f>
        <v>#REF!</v>
      </c>
      <c r="V49" s="78"/>
      <c r="W49" s="79" t="e">
        <f>+Y49-X49</f>
        <v>#REF!</v>
      </c>
      <c r="X49" s="79" t="e">
        <f>LEN(U49)</f>
        <v>#REF!</v>
      </c>
      <c r="Y49" s="79">
        <v>8</v>
      </c>
      <c r="Z49" s="78" t="s">
        <v>268</v>
      </c>
      <c r="AA49" s="78" t="e">
        <f>IF(W49=0,LEFT(U49,1),"0")</f>
        <v>#REF!</v>
      </c>
      <c r="AB49" s="78" t="e">
        <f>IF(AND(AA51&lt;"20",AA51&gt;="10"),VLOOKUP(AA51,Y34:Z43,2,FALSE),VLOOKUP(AA49,V34:W43,2,FALSE))</f>
        <v>#REF!</v>
      </c>
      <c r="AC49" s="78" t="e">
        <f>IF(AA51&gt;="20"," PULUH ","")</f>
        <v>#REF!</v>
      </c>
    </row>
    <row r="50" spans="1:29">
      <c r="A50" s="78" t="e">
        <f>RIGHT(H39,E50)</f>
        <v>#REF!</v>
      </c>
      <c r="B50" s="78"/>
      <c r="C50" s="79" t="e">
        <f>+E50-D50</f>
        <v>#REF!</v>
      </c>
      <c r="D50" s="79" t="e">
        <f>LEN(A50)</f>
        <v>#REF!</v>
      </c>
      <c r="E50" s="79">
        <v>7</v>
      </c>
      <c r="F50" s="78" t="s">
        <v>269</v>
      </c>
      <c r="G50" s="78" t="e">
        <f>IF(C50=0,LEFT(A50,1),"0")</f>
        <v>#REF!</v>
      </c>
      <c r="H50" s="78" t="e">
        <f>IF(AND(G51&lt;"20",G51&gt;="10"),"",VLOOKUP(G50,B34:C43,2,FALSE))</f>
        <v>#REF!</v>
      </c>
      <c r="I50" s="78" t="e">
        <f>IF(G60&gt;=7," JUTA ","")</f>
        <v>#REF!</v>
      </c>
      <c r="K50" s="78" t="e">
        <f>RIGHT(R39,O50)</f>
        <v>#REF!</v>
      </c>
      <c r="L50" s="78"/>
      <c r="M50" s="79" t="e">
        <f>+O50-N50</f>
        <v>#REF!</v>
      </c>
      <c r="N50" s="79" t="e">
        <f>LEN(K50)</f>
        <v>#REF!</v>
      </c>
      <c r="O50" s="79">
        <v>7</v>
      </c>
      <c r="P50" s="78" t="s">
        <v>269</v>
      </c>
      <c r="Q50" s="78" t="e">
        <f>IF(M50=0,LEFT(K50,1),"0")</f>
        <v>#REF!</v>
      </c>
      <c r="R50" s="78" t="e">
        <f>IF(AND(Q51&lt;"20",Q51&gt;="10"),"",VLOOKUP(Q50,L34:M43,2,FALSE))</f>
        <v>#REF!</v>
      </c>
      <c r="S50" s="78" t="e">
        <f>IF(Q60&gt;=7," JUTA ","")</f>
        <v>#REF!</v>
      </c>
      <c r="U50" s="78" t="e">
        <f>RIGHT(AB39,Y50)</f>
        <v>#REF!</v>
      </c>
      <c r="V50" s="78"/>
      <c r="W50" s="79" t="e">
        <f>+Y50-X50</f>
        <v>#REF!</v>
      </c>
      <c r="X50" s="79" t="e">
        <f>LEN(U50)</f>
        <v>#REF!</v>
      </c>
      <c r="Y50" s="79">
        <v>7</v>
      </c>
      <c r="Z50" s="78" t="s">
        <v>269</v>
      </c>
      <c r="AA50" s="78" t="e">
        <f>IF(W50=0,LEFT(U50,1),"0")</f>
        <v>#REF!</v>
      </c>
      <c r="AB50" s="78" t="e">
        <f>IF(AND(AA51&lt;"20",AA51&gt;="10"),"",VLOOKUP(AA50,V34:W43,2,FALSE))</f>
        <v>#REF!</v>
      </c>
      <c r="AC50" s="78" t="e">
        <f>IF(AA60&gt;=7," JUTA ","")</f>
        <v>#REF!</v>
      </c>
    </row>
    <row r="51" spans="1:29">
      <c r="A51" s="78"/>
      <c r="B51" s="78"/>
      <c r="C51" s="79"/>
      <c r="D51" s="79"/>
      <c r="E51" s="79"/>
      <c r="F51" s="78" t="s">
        <v>270</v>
      </c>
      <c r="G51" s="78" t="e">
        <f>IF(G60&gt;=8,LEFT(A49,2),"0")</f>
        <v>#REF!</v>
      </c>
      <c r="H51" s="78"/>
      <c r="I51" s="78"/>
      <c r="K51" s="78"/>
      <c r="L51" s="78"/>
      <c r="M51" s="79"/>
      <c r="N51" s="79"/>
      <c r="O51" s="79"/>
      <c r="P51" s="78" t="s">
        <v>270</v>
      </c>
      <c r="Q51" s="78" t="e">
        <f>IF(Q60&gt;=8,LEFT(K49,2),"0")</f>
        <v>#REF!</v>
      </c>
      <c r="R51" s="78"/>
      <c r="S51" s="78"/>
      <c r="U51" s="78"/>
      <c r="V51" s="78"/>
      <c r="W51" s="79"/>
      <c r="X51" s="79"/>
      <c r="Y51" s="79"/>
      <c r="Z51" s="78" t="s">
        <v>270</v>
      </c>
      <c r="AA51" s="78" t="e">
        <f>IF(AA60&gt;=8,LEFT(U49,2),"0")</f>
        <v>#REF!</v>
      </c>
      <c r="AB51" s="78"/>
      <c r="AC51" s="78"/>
    </row>
    <row r="52" spans="1:29">
      <c r="A52" s="78" t="e">
        <f>RIGHT(H39,E52)</f>
        <v>#REF!</v>
      </c>
      <c r="B52" s="78"/>
      <c r="C52" s="79" t="e">
        <f>+E52-D52</f>
        <v>#REF!</v>
      </c>
      <c r="D52" s="79" t="e">
        <f>LEN(A52)</f>
        <v>#REF!</v>
      </c>
      <c r="E52" s="79">
        <v>6</v>
      </c>
      <c r="F52" s="78" t="s">
        <v>271</v>
      </c>
      <c r="G52" s="78" t="e">
        <f>IF(C52=0,LEFT(A52,1),"0")</f>
        <v>#REF!</v>
      </c>
      <c r="H52" s="78" t="e">
        <f>IF(G52="1","SE",VLOOKUP(G52,B34:C43,2,FALSE))</f>
        <v>#REF!</v>
      </c>
      <c r="I52" s="78" t="e">
        <f>IF(H52=" ",""," RATUS ")</f>
        <v>#REF!</v>
      </c>
      <c r="K52" s="78" t="e">
        <f>RIGHT(R39,O52)</f>
        <v>#REF!</v>
      </c>
      <c r="L52" s="78"/>
      <c r="M52" s="79" t="e">
        <f>+O52-N52</f>
        <v>#REF!</v>
      </c>
      <c r="N52" s="79" t="e">
        <f>LEN(K52)</f>
        <v>#REF!</v>
      </c>
      <c r="O52" s="79">
        <v>6</v>
      </c>
      <c r="P52" s="78" t="s">
        <v>271</v>
      </c>
      <c r="Q52" s="78" t="e">
        <f>IF(M52=0,LEFT(K52,1),"0")</f>
        <v>#REF!</v>
      </c>
      <c r="R52" s="78" t="e">
        <f>IF(Q52="1","SE",VLOOKUP(Q52,L34:M43,2,FALSE))</f>
        <v>#REF!</v>
      </c>
      <c r="S52" s="78" t="e">
        <f>IF(R52=" ",""," RATUS ")</f>
        <v>#REF!</v>
      </c>
      <c r="U52" s="78" t="e">
        <f>RIGHT(AB39,Y52)</f>
        <v>#REF!</v>
      </c>
      <c r="V52" s="78"/>
      <c r="W52" s="79" t="e">
        <f>+Y52-X52</f>
        <v>#REF!</v>
      </c>
      <c r="X52" s="79" t="e">
        <f>LEN(U52)</f>
        <v>#REF!</v>
      </c>
      <c r="Y52" s="79">
        <v>6</v>
      </c>
      <c r="Z52" s="78" t="s">
        <v>271</v>
      </c>
      <c r="AA52" s="78" t="e">
        <f>IF(W52=0,LEFT(U52,1),"0")</f>
        <v>#REF!</v>
      </c>
      <c r="AB52" s="78" t="e">
        <f>IF(AA52="1","SE",VLOOKUP(AA52,V34:W43,2,FALSE))</f>
        <v>#REF!</v>
      </c>
      <c r="AC52" s="78" t="e">
        <f>IF(AB52=" ",""," RATUS ")</f>
        <v>#REF!</v>
      </c>
    </row>
    <row r="53" spans="1:29">
      <c r="A53" s="78" t="e">
        <f>RIGHT(H39,E53)</f>
        <v>#REF!</v>
      </c>
      <c r="B53" s="78"/>
      <c r="C53" s="79" t="e">
        <f>+E53-D53</f>
        <v>#REF!</v>
      </c>
      <c r="D53" s="79" t="e">
        <f>LEN(A53)</f>
        <v>#REF!</v>
      </c>
      <c r="E53" s="79">
        <v>5</v>
      </c>
      <c r="F53" s="78" t="s">
        <v>272</v>
      </c>
      <c r="G53" s="78" t="e">
        <f>IF(C53=0,LEFT(A53,1),"0")</f>
        <v>#REF!</v>
      </c>
      <c r="H53" s="78" t="e">
        <f>IF(AND(G55&lt;"20",G55&gt;="10"),VLOOKUP(G55,E34:F43,2,FALSE),VLOOKUP(G53,B34:C43,2,FALSE))</f>
        <v>#REF!</v>
      </c>
      <c r="I53" s="78" t="e">
        <f>IF(G55&gt;="20"," PULUH "," ")</f>
        <v>#REF!</v>
      </c>
      <c r="K53" s="78" t="e">
        <f>RIGHT(R39,O53)</f>
        <v>#REF!</v>
      </c>
      <c r="L53" s="78"/>
      <c r="M53" s="79" t="e">
        <f>+O53-N53</f>
        <v>#REF!</v>
      </c>
      <c r="N53" s="79" t="e">
        <f>LEN(K53)</f>
        <v>#REF!</v>
      </c>
      <c r="O53" s="79">
        <v>5</v>
      </c>
      <c r="P53" s="78" t="s">
        <v>272</v>
      </c>
      <c r="Q53" s="78" t="e">
        <f>IF(M53=0,LEFT(K53,1),"0")</f>
        <v>#REF!</v>
      </c>
      <c r="R53" s="78" t="e">
        <f>IF(AND(Q55&lt;"20",Q55&gt;="10"),VLOOKUP(Q55,O34:P43,2,FALSE),VLOOKUP(Q53,L34:M43,2,FALSE))</f>
        <v>#REF!</v>
      </c>
      <c r="S53" s="78" t="e">
        <f>IF(Q55&gt;="20"," PULUH "," ")</f>
        <v>#REF!</v>
      </c>
      <c r="U53" s="78" t="e">
        <f>RIGHT(AB39,Y53)</f>
        <v>#REF!</v>
      </c>
      <c r="V53" s="78"/>
      <c r="W53" s="79" t="e">
        <f>+Y53-X53</f>
        <v>#REF!</v>
      </c>
      <c r="X53" s="79" t="e">
        <f>LEN(U53)</f>
        <v>#REF!</v>
      </c>
      <c r="Y53" s="79">
        <v>5</v>
      </c>
      <c r="Z53" s="78" t="s">
        <v>272</v>
      </c>
      <c r="AA53" s="78" t="e">
        <f>IF(W53=0,LEFT(U53,1),"0")</f>
        <v>#REF!</v>
      </c>
      <c r="AB53" s="78" t="e">
        <f>IF(AND(AA55&lt;"20",AA55&gt;="10"),VLOOKUP(AA55,Y34:Z43,2,FALSE),VLOOKUP(AA53,V34:W43,2,FALSE))</f>
        <v>#REF!</v>
      </c>
      <c r="AC53" s="78" t="e">
        <f>IF(AA55&gt;="20"," PULUH "," ")</f>
        <v>#REF!</v>
      </c>
    </row>
    <row r="54" spans="1:29">
      <c r="A54" s="78" t="e">
        <f>RIGHT(H39,E54)</f>
        <v>#REF!</v>
      </c>
      <c r="B54" s="78"/>
      <c r="C54" s="79" t="e">
        <f>+E54-D54</f>
        <v>#REF!</v>
      </c>
      <c r="D54" s="79" t="e">
        <f>LEN(A54)</f>
        <v>#REF!</v>
      </c>
      <c r="E54" s="79">
        <v>4</v>
      </c>
      <c r="F54" s="78" t="s">
        <v>273</v>
      </c>
      <c r="G54" s="78" t="e">
        <f>IF(C54=0,LEFT(A54,1),"0")</f>
        <v>#REF!</v>
      </c>
      <c r="H54" s="78" t="e">
        <f>IF(AND(G55&lt;"20",G55&gt;="10"),"",IF(AND(G54="1",G60=4),"SE",VLOOKUP(G54,B34:C43,2,FALSE)))</f>
        <v>#REF!</v>
      </c>
      <c r="I54" s="78" t="e">
        <f>IF(AND(AND(G52="0",G53="0",G54="0"))," "," RIBU ")</f>
        <v>#REF!</v>
      </c>
      <c r="K54" s="78" t="e">
        <f>RIGHT(R39,O54)</f>
        <v>#REF!</v>
      </c>
      <c r="L54" s="78"/>
      <c r="M54" s="79" t="e">
        <f>+O54-N54</f>
        <v>#REF!</v>
      </c>
      <c r="N54" s="79" t="e">
        <f>LEN(K54)</f>
        <v>#REF!</v>
      </c>
      <c r="O54" s="79">
        <v>4</v>
      </c>
      <c r="P54" s="78" t="s">
        <v>273</v>
      </c>
      <c r="Q54" s="78" t="e">
        <f>IF(M54=0,LEFT(K54,1),"0")</f>
        <v>#REF!</v>
      </c>
      <c r="R54" s="78" t="e">
        <f>IF(AND(Q55&lt;"20",Q55&gt;="10"),"",IF(AND(Q54="1",Q60=4),"SE",VLOOKUP(Q54,L34:M43,2,FALSE)))</f>
        <v>#REF!</v>
      </c>
      <c r="S54" s="78" t="e">
        <f>IF(AND(AND(Q52="0",Q53="0",Q54="0"))," "," RIBU ")</f>
        <v>#REF!</v>
      </c>
      <c r="U54" s="78" t="e">
        <f>RIGHT(AB39,Y54)</f>
        <v>#REF!</v>
      </c>
      <c r="V54" s="78"/>
      <c r="W54" s="79" t="e">
        <f>+Y54-X54</f>
        <v>#REF!</v>
      </c>
      <c r="X54" s="79" t="e">
        <f>LEN(U54)</f>
        <v>#REF!</v>
      </c>
      <c r="Y54" s="79">
        <v>4</v>
      </c>
      <c r="Z54" s="78" t="s">
        <v>273</v>
      </c>
      <c r="AA54" s="78" t="e">
        <f>IF(W54=0,LEFT(U54,1),"0")</f>
        <v>#REF!</v>
      </c>
      <c r="AB54" s="78" t="e">
        <f>IF(AND(AA55&lt;"20",AA55&gt;="10"),"",IF(AND(AA54="1",AA60=4),"SE",VLOOKUP(AA54,V34:W43,2,FALSE)))</f>
        <v>#REF!</v>
      </c>
      <c r="AC54" s="78" t="e">
        <f>IF(AND(AND(AA52="0",AA53="0",AA54="0"))," "," RIBU ")</f>
        <v>#REF!</v>
      </c>
    </row>
    <row r="55" spans="1:29">
      <c r="A55" s="78"/>
      <c r="B55" s="78"/>
      <c r="C55" s="79"/>
      <c r="D55" s="79"/>
      <c r="E55" s="79"/>
      <c r="F55" s="78" t="s">
        <v>270</v>
      </c>
      <c r="G55" s="78" t="e">
        <f>IF(G60&gt;=5,LEFT(A53,2),"0")</f>
        <v>#REF!</v>
      </c>
      <c r="H55" s="78"/>
      <c r="I55" s="78"/>
      <c r="K55" s="78"/>
      <c r="L55" s="78"/>
      <c r="M55" s="79"/>
      <c r="N55" s="79"/>
      <c r="O55" s="79"/>
      <c r="P55" s="78" t="s">
        <v>270</v>
      </c>
      <c r="Q55" s="78" t="e">
        <f>IF(Q60&gt;=5,LEFT(K53,2),"0")</f>
        <v>#REF!</v>
      </c>
      <c r="R55" s="78"/>
      <c r="S55" s="78"/>
      <c r="U55" s="78"/>
      <c r="V55" s="78"/>
      <c r="W55" s="79"/>
      <c r="X55" s="79"/>
      <c r="Y55" s="79"/>
      <c r="Z55" s="78" t="s">
        <v>270</v>
      </c>
      <c r="AA55" s="78" t="e">
        <f>IF(AA60&gt;=5,LEFT(U53,2),"0")</f>
        <v>#REF!</v>
      </c>
      <c r="AB55" s="78"/>
      <c r="AC55" s="78"/>
    </row>
    <row r="56" spans="1:29">
      <c r="A56" s="78" t="e">
        <f>RIGHT(H39,E56)</f>
        <v>#REF!</v>
      </c>
      <c r="B56" s="78"/>
      <c r="C56" s="79" t="e">
        <f>+E56-D56</f>
        <v>#REF!</v>
      </c>
      <c r="D56" s="79" t="e">
        <f>LEN(A56)</f>
        <v>#REF!</v>
      </c>
      <c r="E56" s="79">
        <v>3</v>
      </c>
      <c r="F56" s="78" t="s">
        <v>274</v>
      </c>
      <c r="G56" s="78" t="e">
        <f>IF(C56=0,LEFT(A56,1),"0")</f>
        <v>#REF!</v>
      </c>
      <c r="H56" s="78" t="e">
        <f>IF(G56="1"," SE",VLOOKUP(G56,B34:C43,2,FALSE))</f>
        <v>#REF!</v>
      </c>
      <c r="I56" s="78" t="e">
        <f>IF(H56=" ",""," RATUS ")</f>
        <v>#REF!</v>
      </c>
      <c r="K56" s="78" t="e">
        <f>RIGHT(R39,O56)</f>
        <v>#REF!</v>
      </c>
      <c r="L56" s="78"/>
      <c r="M56" s="79" t="e">
        <f>+O56-N56</f>
        <v>#REF!</v>
      </c>
      <c r="N56" s="79" t="e">
        <f>LEN(K56)</f>
        <v>#REF!</v>
      </c>
      <c r="O56" s="79">
        <v>3</v>
      </c>
      <c r="P56" s="78" t="s">
        <v>274</v>
      </c>
      <c r="Q56" s="78" t="e">
        <f>IF(M56=0,LEFT(K56,1),"0")</f>
        <v>#REF!</v>
      </c>
      <c r="R56" s="78" t="e">
        <f>IF(Q56="1"," SE",VLOOKUP(Q56,L34:M43,2,FALSE))</f>
        <v>#REF!</v>
      </c>
      <c r="S56" s="78" t="e">
        <f>IF(R56=" ",""," RATUS ")</f>
        <v>#REF!</v>
      </c>
      <c r="U56" s="78" t="e">
        <f>RIGHT(AB39,Y56)</f>
        <v>#REF!</v>
      </c>
      <c r="V56" s="78"/>
      <c r="W56" s="79" t="e">
        <f>+Y56-X56</f>
        <v>#REF!</v>
      </c>
      <c r="X56" s="79" t="e">
        <f>LEN(U56)</f>
        <v>#REF!</v>
      </c>
      <c r="Y56" s="79">
        <v>3</v>
      </c>
      <c r="Z56" s="78" t="s">
        <v>274</v>
      </c>
      <c r="AA56" s="78" t="e">
        <f>IF(W56=0,LEFT(U56,1),"0")</f>
        <v>#REF!</v>
      </c>
      <c r="AB56" s="78" t="e">
        <f>IF(AA56="1"," SE",VLOOKUP(AA56,V34:W43,2,FALSE))</f>
        <v>#REF!</v>
      </c>
      <c r="AC56" s="78" t="e">
        <f>IF(AB56=" ",""," RATUS ")</f>
        <v>#REF!</v>
      </c>
    </row>
    <row r="57" spans="1:29">
      <c r="A57" s="78" t="e">
        <f>RIGHT(H39,E57)</f>
        <v>#REF!</v>
      </c>
      <c r="B57" s="78"/>
      <c r="C57" s="79" t="e">
        <f>+E57-D57</f>
        <v>#REF!</v>
      </c>
      <c r="D57" s="79" t="e">
        <f>LEN(A57)</f>
        <v>#REF!</v>
      </c>
      <c r="E57" s="79">
        <v>2</v>
      </c>
      <c r="F57" s="78" t="s">
        <v>275</v>
      </c>
      <c r="G57" s="78" t="e">
        <f>IF(C57=0,LEFT(A57,1),"0")</f>
        <v>#REF!</v>
      </c>
      <c r="H57" s="78" t="e">
        <f>IF(AND(G59&lt;"20",G59&gt;="10"),VLOOKUP(G59,E34:F43,2,FALSE),VLOOKUP(G57,B34:C43,2,FALSE))</f>
        <v>#REF!</v>
      </c>
      <c r="I57" s="78" t="e">
        <f>IF(G59&gt;="20"," PULUH ","")</f>
        <v>#REF!</v>
      </c>
      <c r="K57" s="78" t="e">
        <f>RIGHT(R39,O57)</f>
        <v>#REF!</v>
      </c>
      <c r="L57" s="78"/>
      <c r="M57" s="79" t="e">
        <f>+O57-N57</f>
        <v>#REF!</v>
      </c>
      <c r="N57" s="79" t="e">
        <f>LEN(K57)</f>
        <v>#REF!</v>
      </c>
      <c r="O57" s="79">
        <v>2</v>
      </c>
      <c r="P57" s="78" t="s">
        <v>275</v>
      </c>
      <c r="Q57" s="78" t="e">
        <f>IF(M57=0,LEFT(K57,1),"0")</f>
        <v>#REF!</v>
      </c>
      <c r="R57" s="78" t="e">
        <f>IF(AND(Q59&lt;"20",Q59&gt;="10"),VLOOKUP(Q59,O34:P43,2,FALSE),VLOOKUP(Q57,L34:M43,2,FALSE))</f>
        <v>#REF!</v>
      </c>
      <c r="S57" s="78" t="e">
        <f>IF(Q59&gt;="20"," PULUH ","")</f>
        <v>#REF!</v>
      </c>
      <c r="U57" s="78" t="e">
        <f>RIGHT(AB39,Y57)</f>
        <v>#REF!</v>
      </c>
      <c r="V57" s="78"/>
      <c r="W57" s="79" t="e">
        <f>+Y57-X57</f>
        <v>#REF!</v>
      </c>
      <c r="X57" s="79" t="e">
        <f>LEN(U57)</f>
        <v>#REF!</v>
      </c>
      <c r="Y57" s="79">
        <v>2</v>
      </c>
      <c r="Z57" s="78" t="s">
        <v>275</v>
      </c>
      <c r="AA57" s="78" t="e">
        <f>IF(W57=0,LEFT(U57,1),"0")</f>
        <v>#REF!</v>
      </c>
      <c r="AB57" s="78" t="e">
        <f>IF(AND(AA59&lt;"20",AA59&gt;="10"),VLOOKUP(AA59,Y34:Z43,2,FALSE),VLOOKUP(AA57,V34:W43,2,FALSE))</f>
        <v>#REF!</v>
      </c>
      <c r="AC57" s="78" t="e">
        <f>IF(AA59&gt;="20"," PULUH ","")</f>
        <v>#REF!</v>
      </c>
    </row>
    <row r="58" spans="1:29">
      <c r="A58" s="78" t="e">
        <f>RIGHT(H39,E58)</f>
        <v>#REF!</v>
      </c>
      <c r="B58" s="78"/>
      <c r="C58" s="79" t="e">
        <f>+E58-D58</f>
        <v>#REF!</v>
      </c>
      <c r="D58" s="79" t="e">
        <f>LEN(A58)</f>
        <v>#REF!</v>
      </c>
      <c r="E58" s="79">
        <v>1</v>
      </c>
      <c r="F58" s="78" t="s">
        <v>264</v>
      </c>
      <c r="G58" s="78" t="e">
        <f>IF(C58=0,LEFT(A58,1),"0")</f>
        <v>#REF!</v>
      </c>
      <c r="H58" s="78" t="e">
        <f>IF(G58="0","",IF(G57="1","",VLOOKUP(G58,B34:C43,2,FALSE)))</f>
        <v>#REF!</v>
      </c>
      <c r="I58" s="78" t="s">
        <v>276</v>
      </c>
      <c r="K58" s="78" t="e">
        <f>RIGHT(R39,O58)</f>
        <v>#REF!</v>
      </c>
      <c r="L58" s="78"/>
      <c r="M58" s="79" t="e">
        <f>+O58-N58</f>
        <v>#REF!</v>
      </c>
      <c r="N58" s="79" t="e">
        <f>LEN(K58)</f>
        <v>#REF!</v>
      </c>
      <c r="O58" s="79">
        <v>1</v>
      </c>
      <c r="P58" s="78" t="s">
        <v>264</v>
      </c>
      <c r="Q58" s="78" t="e">
        <f>IF(M58=0,LEFT(K58,1),"0")</f>
        <v>#REF!</v>
      </c>
      <c r="R58" s="78" t="e">
        <f>IF(Q58="0","",IF(Q57="1","",VLOOKUP(Q58,L34:M43,2,FALSE)))</f>
        <v>#REF!</v>
      </c>
      <c r="S58" s="78" t="s">
        <v>276</v>
      </c>
      <c r="U58" s="78" t="e">
        <f>RIGHT(AB39,Y58)</f>
        <v>#REF!</v>
      </c>
      <c r="V58" s="78"/>
      <c r="W58" s="79" t="e">
        <f>+Y58-X58</f>
        <v>#REF!</v>
      </c>
      <c r="X58" s="79" t="e">
        <f>LEN(U58)</f>
        <v>#REF!</v>
      </c>
      <c r="Y58" s="79">
        <v>1</v>
      </c>
      <c r="Z58" s="78" t="s">
        <v>264</v>
      </c>
      <c r="AA58" s="78" t="e">
        <f>IF(W58=0,LEFT(U58,1),"0")</f>
        <v>#REF!</v>
      </c>
      <c r="AB58" s="78" t="e">
        <f>IF(AA58="0","",IF(AA57="1","",VLOOKUP(AA58,V34:W43,2,FALSE)))</f>
        <v>#REF!</v>
      </c>
      <c r="AC58" s="78" t="s">
        <v>276</v>
      </c>
    </row>
    <row r="59" spans="1:29">
      <c r="A59" s="78"/>
      <c r="B59" s="78"/>
      <c r="C59" s="78"/>
      <c r="D59" s="78"/>
      <c r="E59" s="78"/>
      <c r="F59" s="78" t="s">
        <v>270</v>
      </c>
      <c r="G59" s="78" t="e">
        <f>IF(G60&gt;=2,LEFT(A57,2)," ")</f>
        <v>#REF!</v>
      </c>
      <c r="H59" s="78"/>
      <c r="I59" s="78"/>
      <c r="K59" s="78"/>
      <c r="L59" s="78"/>
      <c r="M59" s="78"/>
      <c r="N59" s="78"/>
      <c r="O59" s="78"/>
      <c r="P59" s="78" t="s">
        <v>270</v>
      </c>
      <c r="Q59" s="78" t="e">
        <f>IF(Q60&gt;=2,LEFT(K57,2)," ")</f>
        <v>#REF!</v>
      </c>
      <c r="R59" s="78"/>
      <c r="S59" s="78"/>
      <c r="U59" s="78"/>
      <c r="V59" s="78"/>
      <c r="W59" s="78"/>
      <c r="X59" s="78"/>
      <c r="Y59" s="78"/>
      <c r="Z59" s="78" t="s">
        <v>270</v>
      </c>
      <c r="AA59" s="78" t="e">
        <f>IF(AA60&gt;=2,LEFT(U57,2)," ")</f>
        <v>#REF!</v>
      </c>
      <c r="AB59" s="78"/>
      <c r="AC59" s="78"/>
    </row>
    <row r="60" spans="1:29">
      <c r="A60" s="78"/>
      <c r="B60" s="78"/>
      <c r="C60" s="78"/>
      <c r="D60" s="78"/>
      <c r="E60" s="78"/>
      <c r="F60" s="78" t="s">
        <v>277</v>
      </c>
      <c r="G60" s="78" t="e">
        <f>LEN(H39)</f>
        <v>#REF!</v>
      </c>
      <c r="H60" s="78"/>
      <c r="I60" s="78"/>
      <c r="K60" s="78"/>
      <c r="L60" s="78"/>
      <c r="M60" s="78"/>
      <c r="N60" s="78"/>
      <c r="O60" s="78"/>
      <c r="P60" s="78" t="s">
        <v>277</v>
      </c>
      <c r="Q60" s="78" t="e">
        <f>LEN(R39)</f>
        <v>#REF!</v>
      </c>
      <c r="R60" s="78"/>
      <c r="S60" s="78"/>
      <c r="U60" s="78"/>
      <c r="V60" s="78"/>
      <c r="W60" s="78"/>
      <c r="X60" s="78"/>
      <c r="Y60" s="78"/>
      <c r="Z60" s="78" t="s">
        <v>277</v>
      </c>
      <c r="AA60" s="78" t="e">
        <f>LEN(AB39)</f>
        <v>#REF!</v>
      </c>
      <c r="AB60" s="78"/>
      <c r="AC60" s="78"/>
    </row>
    <row r="61" spans="1:29">
      <c r="A61" s="78" t="s">
        <v>278</v>
      </c>
      <c r="B61" s="78" t="e">
        <f>CONCATENATE(H48,I48,H49,I49,H50,I50,H52,I52,H53,I53,H54,I54,H56,I56,H57,I57,H58,I58)</f>
        <v>#REF!</v>
      </c>
      <c r="C61" s="78"/>
      <c r="D61" s="78"/>
      <c r="E61" s="78"/>
      <c r="F61" s="78"/>
      <c r="G61" s="78"/>
      <c r="H61" s="78"/>
      <c r="I61" s="78"/>
      <c r="K61" s="78" t="s">
        <v>278</v>
      </c>
      <c r="L61" s="78" t="e">
        <f>CONCATENATE(R48,S48,R49,S49,R50,S50,R52,S52,R53,S53,R54,S54,R56,S56,R57,S57,R58,S58)</f>
        <v>#REF!</v>
      </c>
      <c r="M61" s="78"/>
      <c r="N61" s="78"/>
      <c r="O61" s="78"/>
      <c r="P61" s="78"/>
      <c r="Q61" s="78"/>
      <c r="R61" s="78"/>
      <c r="S61" s="78"/>
      <c r="U61" s="78" t="s">
        <v>278</v>
      </c>
      <c r="V61" s="78" t="e">
        <f>CONCATENATE(AB48,AC48,AB49,AC49,AB50,AC50,AB52,AC52,AB53,AC53,AB54,AC54,AB56,AC56,AB57,AC57,AB58,AC58)</f>
        <v>#REF!</v>
      </c>
      <c r="W61" s="78"/>
      <c r="X61" s="78"/>
      <c r="Y61" s="78"/>
      <c r="Z61" s="78"/>
      <c r="AA61" s="78"/>
      <c r="AB61" s="78"/>
      <c r="AC61" s="78"/>
    </row>
    <row r="62" spans="1:29">
      <c r="A62" s="78" t="s">
        <v>279</v>
      </c>
      <c r="B62" s="80" t="e">
        <f>TRIM(B61)</f>
        <v>#REF!</v>
      </c>
      <c r="C62" s="81"/>
      <c r="D62" s="81"/>
      <c r="E62" s="81"/>
      <c r="F62" s="81"/>
      <c r="G62" s="81"/>
      <c r="H62" s="81"/>
      <c r="I62" s="81"/>
      <c r="K62" s="78" t="s">
        <v>279</v>
      </c>
      <c r="L62" s="80" t="e">
        <f>TRIM(L61)</f>
        <v>#REF!</v>
      </c>
      <c r="M62" s="81"/>
      <c r="N62" s="81"/>
      <c r="O62" s="81"/>
      <c r="P62" s="81"/>
      <c r="Q62" s="81"/>
      <c r="R62" s="81"/>
      <c r="S62" s="81"/>
      <c r="U62" s="78" t="s">
        <v>279</v>
      </c>
      <c r="V62" s="80" t="e">
        <f>TRIM(V61)</f>
        <v>#REF!</v>
      </c>
      <c r="W62" s="81"/>
      <c r="X62" s="81"/>
      <c r="Y62" s="81"/>
      <c r="Z62" s="81"/>
      <c r="AA62" s="81"/>
      <c r="AB62" s="81"/>
      <c r="AC62" s="81"/>
    </row>
    <row r="65" spans="1:29" ht="15.75" thickBot="1">
      <c r="A65" s="24"/>
      <c r="B65" s="24"/>
      <c r="C65" s="24" t="s">
        <v>216</v>
      </c>
      <c r="D65" s="24"/>
      <c r="E65" s="24"/>
      <c r="F65" s="24" t="s">
        <v>217</v>
      </c>
      <c r="G65" s="24"/>
      <c r="H65" s="24"/>
      <c r="I65" s="24"/>
      <c r="K65" s="24"/>
      <c r="L65" s="24"/>
      <c r="M65" s="24" t="s">
        <v>216</v>
      </c>
      <c r="N65" s="24"/>
      <c r="O65" s="24"/>
      <c r="P65" s="24" t="s">
        <v>217</v>
      </c>
      <c r="Q65" s="24"/>
      <c r="R65" s="24"/>
      <c r="S65" s="24"/>
      <c r="U65" s="24"/>
      <c r="V65" s="24"/>
      <c r="W65" s="24" t="s">
        <v>216</v>
      </c>
      <c r="X65" s="24"/>
      <c r="Y65" s="24"/>
      <c r="Z65" s="24" t="s">
        <v>217</v>
      </c>
      <c r="AA65" s="24"/>
      <c r="AB65" s="24"/>
      <c r="AC65" s="24"/>
    </row>
    <row r="66" spans="1:29">
      <c r="A66" s="24"/>
      <c r="B66" s="69" t="s">
        <v>218</v>
      </c>
      <c r="C66" s="70" t="s">
        <v>219</v>
      </c>
      <c r="D66" s="24"/>
      <c r="E66" s="69" t="s">
        <v>220</v>
      </c>
      <c r="F66" s="70" t="s">
        <v>221</v>
      </c>
      <c r="G66" s="24"/>
      <c r="H66" s="24"/>
      <c r="I66" s="24"/>
      <c r="K66" s="24"/>
      <c r="L66" s="69" t="s">
        <v>218</v>
      </c>
      <c r="M66" s="70" t="s">
        <v>219</v>
      </c>
      <c r="N66" s="24"/>
      <c r="O66" s="69" t="s">
        <v>220</v>
      </c>
      <c r="P66" s="70" t="s">
        <v>221</v>
      </c>
      <c r="Q66" s="24"/>
      <c r="R66" s="24"/>
      <c r="S66" s="24"/>
      <c r="U66" s="24"/>
      <c r="V66" s="69" t="s">
        <v>218</v>
      </c>
      <c r="W66" s="70" t="s">
        <v>219</v>
      </c>
      <c r="X66" s="24"/>
      <c r="Y66" s="69" t="s">
        <v>220</v>
      </c>
      <c r="Z66" s="70" t="s">
        <v>221</v>
      </c>
      <c r="AA66" s="24"/>
      <c r="AB66" s="24"/>
      <c r="AC66" s="24"/>
    </row>
    <row r="67" spans="1:29">
      <c r="A67" s="24"/>
      <c r="B67" s="71" t="s">
        <v>222</v>
      </c>
      <c r="C67" s="72" t="s">
        <v>223</v>
      </c>
      <c r="D67" s="24"/>
      <c r="E67" s="71" t="s">
        <v>224</v>
      </c>
      <c r="F67" s="72" t="s">
        <v>225</v>
      </c>
      <c r="G67" s="24"/>
      <c r="H67" s="24"/>
      <c r="I67" s="24"/>
      <c r="K67" s="24"/>
      <c r="L67" s="71" t="s">
        <v>222</v>
      </c>
      <c r="M67" s="72" t="s">
        <v>223</v>
      </c>
      <c r="N67" s="24"/>
      <c r="O67" s="71" t="s">
        <v>224</v>
      </c>
      <c r="P67" s="72" t="s">
        <v>225</v>
      </c>
      <c r="Q67" s="24"/>
      <c r="R67" s="24"/>
      <c r="S67" s="24"/>
      <c r="U67" s="24"/>
      <c r="V67" s="71" t="s">
        <v>222</v>
      </c>
      <c r="W67" s="72" t="s">
        <v>223</v>
      </c>
      <c r="X67" s="24"/>
      <c r="Y67" s="71" t="s">
        <v>224</v>
      </c>
      <c r="Z67" s="72" t="s">
        <v>225</v>
      </c>
      <c r="AA67" s="24"/>
      <c r="AB67" s="24"/>
      <c r="AC67" s="24"/>
    </row>
    <row r="68" spans="1:29">
      <c r="A68" s="24"/>
      <c r="B68" s="71" t="s">
        <v>226</v>
      </c>
      <c r="C68" s="72" t="s">
        <v>227</v>
      </c>
      <c r="D68" s="24"/>
      <c r="E68" s="71" t="s">
        <v>228</v>
      </c>
      <c r="F68" s="72" t="s">
        <v>229</v>
      </c>
      <c r="G68" s="24"/>
      <c r="H68" s="24"/>
      <c r="I68" s="24"/>
      <c r="K68" s="24"/>
      <c r="L68" s="71" t="s">
        <v>226</v>
      </c>
      <c r="M68" s="72" t="s">
        <v>227</v>
      </c>
      <c r="N68" s="24"/>
      <c r="O68" s="71" t="s">
        <v>228</v>
      </c>
      <c r="P68" s="72" t="s">
        <v>229</v>
      </c>
      <c r="Q68" s="24"/>
      <c r="R68" s="24"/>
      <c r="S68" s="24"/>
      <c r="U68" s="24"/>
      <c r="V68" s="71" t="s">
        <v>226</v>
      </c>
      <c r="W68" s="72" t="s">
        <v>227</v>
      </c>
      <c r="X68" s="24"/>
      <c r="Y68" s="71" t="s">
        <v>228</v>
      </c>
      <c r="Z68" s="72" t="s">
        <v>229</v>
      </c>
      <c r="AA68" s="24"/>
      <c r="AB68" s="24"/>
      <c r="AC68" s="24"/>
    </row>
    <row r="69" spans="1:29" ht="15.75" thickBot="1">
      <c r="A69" s="24"/>
      <c r="B69" s="71" t="s">
        <v>230</v>
      </c>
      <c r="C69" s="72" t="s">
        <v>231</v>
      </c>
      <c r="D69" s="24"/>
      <c r="E69" s="71" t="s">
        <v>232</v>
      </c>
      <c r="F69" s="72" t="s">
        <v>233</v>
      </c>
      <c r="G69" s="24"/>
      <c r="H69" s="24"/>
      <c r="I69" s="24"/>
      <c r="K69" s="24"/>
      <c r="L69" s="71" t="s">
        <v>230</v>
      </c>
      <c r="M69" s="72" t="s">
        <v>231</v>
      </c>
      <c r="N69" s="24"/>
      <c r="O69" s="71" t="s">
        <v>232</v>
      </c>
      <c r="P69" s="72" t="s">
        <v>233</v>
      </c>
      <c r="Q69" s="24"/>
      <c r="R69" s="24"/>
      <c r="S69" s="24"/>
      <c r="U69" s="24"/>
      <c r="V69" s="71" t="s">
        <v>230</v>
      </c>
      <c r="W69" s="72" t="s">
        <v>231</v>
      </c>
      <c r="X69" s="24"/>
      <c r="Y69" s="71" t="s">
        <v>232</v>
      </c>
      <c r="Z69" s="72" t="s">
        <v>233</v>
      </c>
      <c r="AA69" s="24"/>
      <c r="AB69" s="24"/>
      <c r="AC69" s="24"/>
    </row>
    <row r="70" spans="1:29">
      <c r="A70" s="24"/>
      <c r="B70" s="71" t="s">
        <v>234</v>
      </c>
      <c r="C70" s="72" t="s">
        <v>235</v>
      </c>
      <c r="D70" s="24"/>
      <c r="E70" s="71" t="s">
        <v>236</v>
      </c>
      <c r="F70" s="72" t="s">
        <v>237</v>
      </c>
      <c r="G70" s="24"/>
      <c r="H70" s="73"/>
      <c r="I70" s="24"/>
      <c r="K70" s="24"/>
      <c r="L70" s="71" t="s">
        <v>234</v>
      </c>
      <c r="M70" s="72" t="s">
        <v>235</v>
      </c>
      <c r="N70" s="24"/>
      <c r="O70" s="71" t="s">
        <v>236</v>
      </c>
      <c r="P70" s="72" t="s">
        <v>237</v>
      </c>
      <c r="Q70" s="24"/>
      <c r="R70" s="73"/>
      <c r="S70" s="24"/>
      <c r="U70" s="24"/>
      <c r="V70" s="71" t="s">
        <v>234</v>
      </c>
      <c r="W70" s="72" t="s">
        <v>235</v>
      </c>
      <c r="X70" s="24"/>
      <c r="Y70" s="71" t="s">
        <v>236</v>
      </c>
      <c r="Z70" s="72" t="s">
        <v>237</v>
      </c>
      <c r="AA70" s="24"/>
      <c r="AB70" s="73"/>
      <c r="AC70" s="24"/>
    </row>
    <row r="71" spans="1:29">
      <c r="A71" s="24"/>
      <c r="B71" s="71" t="s">
        <v>238</v>
      </c>
      <c r="C71" s="72" t="s">
        <v>239</v>
      </c>
      <c r="D71" s="24"/>
      <c r="E71" s="71" t="s">
        <v>240</v>
      </c>
      <c r="F71" s="72" t="s">
        <v>241</v>
      </c>
      <c r="G71" s="24"/>
      <c r="H71" s="74" t="e">
        <f>#REF!</f>
        <v>#REF!</v>
      </c>
      <c r="I71" s="24"/>
      <c r="K71" s="24"/>
      <c r="L71" s="71" t="s">
        <v>238</v>
      </c>
      <c r="M71" s="72" t="s">
        <v>239</v>
      </c>
      <c r="N71" s="24"/>
      <c r="O71" s="71" t="s">
        <v>240</v>
      </c>
      <c r="P71" s="72" t="s">
        <v>241</v>
      </c>
      <c r="Q71" s="24"/>
      <c r="R71" s="74" t="e">
        <f>#REF!</f>
        <v>#REF!</v>
      </c>
      <c r="S71" s="24"/>
      <c r="U71" s="24"/>
      <c r="V71" s="71" t="s">
        <v>238</v>
      </c>
      <c r="W71" s="72" t="s">
        <v>239</v>
      </c>
      <c r="X71" s="24"/>
      <c r="Y71" s="71" t="s">
        <v>240</v>
      </c>
      <c r="Z71" s="72" t="s">
        <v>241</v>
      </c>
      <c r="AA71" s="24"/>
      <c r="AB71" s="74" t="e">
        <f>#REF!</f>
        <v>#REF!</v>
      </c>
      <c r="AC71" s="24"/>
    </row>
    <row r="72" spans="1:29" ht="15.75" thickBot="1">
      <c r="A72" s="24"/>
      <c r="B72" s="71" t="s">
        <v>242</v>
      </c>
      <c r="C72" s="72" t="s">
        <v>243</v>
      </c>
      <c r="D72" s="24"/>
      <c r="E72" s="71" t="s">
        <v>244</v>
      </c>
      <c r="F72" s="72" t="s">
        <v>245</v>
      </c>
      <c r="G72" s="24"/>
      <c r="H72" s="75"/>
      <c r="I72" s="24"/>
      <c r="K72" s="24"/>
      <c r="L72" s="71" t="s">
        <v>242</v>
      </c>
      <c r="M72" s="72" t="s">
        <v>243</v>
      </c>
      <c r="N72" s="24"/>
      <c r="O72" s="71" t="s">
        <v>244</v>
      </c>
      <c r="P72" s="72" t="s">
        <v>245</v>
      </c>
      <c r="Q72" s="24"/>
      <c r="R72" s="75"/>
      <c r="S72" s="24"/>
      <c r="U72" s="24"/>
      <c r="V72" s="71" t="s">
        <v>242</v>
      </c>
      <c r="W72" s="72" t="s">
        <v>243</v>
      </c>
      <c r="X72" s="24"/>
      <c r="Y72" s="71" t="s">
        <v>244</v>
      </c>
      <c r="Z72" s="72" t="s">
        <v>245</v>
      </c>
      <c r="AA72" s="24"/>
      <c r="AB72" s="75"/>
      <c r="AC72" s="24"/>
    </row>
    <row r="73" spans="1:29">
      <c r="A73" s="24"/>
      <c r="B73" s="71" t="s">
        <v>246</v>
      </c>
      <c r="C73" s="72" t="s">
        <v>247</v>
      </c>
      <c r="D73" s="24"/>
      <c r="E73" s="71" t="s">
        <v>248</v>
      </c>
      <c r="F73" s="72" t="s">
        <v>249</v>
      </c>
      <c r="G73" s="24"/>
      <c r="H73" s="24"/>
      <c r="I73" s="24"/>
      <c r="K73" s="24"/>
      <c r="L73" s="71" t="s">
        <v>246</v>
      </c>
      <c r="M73" s="72" t="s">
        <v>247</v>
      </c>
      <c r="N73" s="24"/>
      <c r="O73" s="71" t="s">
        <v>248</v>
      </c>
      <c r="P73" s="72" t="s">
        <v>249</v>
      </c>
      <c r="Q73" s="24"/>
      <c r="R73" s="24"/>
      <c r="S73" s="24"/>
      <c r="U73" s="24"/>
      <c r="V73" s="71" t="s">
        <v>246</v>
      </c>
      <c r="W73" s="72" t="s">
        <v>247</v>
      </c>
      <c r="X73" s="24"/>
      <c r="Y73" s="71" t="s">
        <v>248</v>
      </c>
      <c r="Z73" s="72" t="s">
        <v>249</v>
      </c>
      <c r="AA73" s="24"/>
      <c r="AB73" s="24"/>
      <c r="AC73" s="24"/>
    </row>
    <row r="74" spans="1:29">
      <c r="A74" s="24"/>
      <c r="B74" s="71" t="s">
        <v>250</v>
      </c>
      <c r="C74" s="72" t="s">
        <v>251</v>
      </c>
      <c r="D74" s="24"/>
      <c r="E74" s="71" t="s">
        <v>252</v>
      </c>
      <c r="F74" s="72" t="s">
        <v>253</v>
      </c>
      <c r="G74" s="24"/>
      <c r="H74" s="24"/>
      <c r="I74" s="24"/>
      <c r="K74" s="24"/>
      <c r="L74" s="71" t="s">
        <v>250</v>
      </c>
      <c r="M74" s="72" t="s">
        <v>251</v>
      </c>
      <c r="N74" s="24"/>
      <c r="O74" s="71" t="s">
        <v>252</v>
      </c>
      <c r="P74" s="72" t="s">
        <v>253</v>
      </c>
      <c r="Q74" s="24"/>
      <c r="R74" s="24"/>
      <c r="S74" s="24"/>
      <c r="U74" s="24"/>
      <c r="V74" s="71" t="s">
        <v>250</v>
      </c>
      <c r="W74" s="72" t="s">
        <v>251</v>
      </c>
      <c r="X74" s="24"/>
      <c r="Y74" s="71" t="s">
        <v>252</v>
      </c>
      <c r="Z74" s="72" t="s">
        <v>253</v>
      </c>
      <c r="AA74" s="24"/>
      <c r="AB74" s="24"/>
      <c r="AC74" s="24"/>
    </row>
    <row r="75" spans="1:29">
      <c r="A75" s="24"/>
      <c r="B75" s="71" t="s">
        <v>254</v>
      </c>
      <c r="C75" s="72" t="s">
        <v>255</v>
      </c>
      <c r="D75" s="24"/>
      <c r="E75" s="71" t="s">
        <v>256</v>
      </c>
      <c r="F75" s="72" t="s">
        <v>257</v>
      </c>
      <c r="G75" s="24"/>
      <c r="H75" s="24"/>
      <c r="I75" s="24"/>
      <c r="K75" s="24"/>
      <c r="L75" s="71" t="s">
        <v>254</v>
      </c>
      <c r="M75" s="72" t="s">
        <v>255</v>
      </c>
      <c r="N75" s="24"/>
      <c r="O75" s="71" t="s">
        <v>256</v>
      </c>
      <c r="P75" s="72" t="s">
        <v>257</v>
      </c>
      <c r="Q75" s="24"/>
      <c r="R75" s="24"/>
      <c r="S75" s="24"/>
      <c r="U75" s="24"/>
      <c r="V75" s="71" t="s">
        <v>254</v>
      </c>
      <c r="W75" s="72" t="s">
        <v>255</v>
      </c>
      <c r="X75" s="24"/>
      <c r="Y75" s="71" t="s">
        <v>256</v>
      </c>
      <c r="Z75" s="72" t="s">
        <v>257</v>
      </c>
      <c r="AA75" s="24"/>
      <c r="AB75" s="24"/>
      <c r="AC75" s="24"/>
    </row>
    <row r="76" spans="1:29" ht="15.75" thickBot="1">
      <c r="A76" s="24"/>
      <c r="B76" s="76" t="s">
        <v>219</v>
      </c>
      <c r="C76" s="77" t="s">
        <v>219</v>
      </c>
      <c r="D76" s="24"/>
      <c r="E76" s="76"/>
      <c r="F76" s="77"/>
      <c r="G76" s="24"/>
      <c r="H76" s="24"/>
      <c r="I76" s="24"/>
      <c r="K76" s="24"/>
      <c r="L76" s="76" t="s">
        <v>219</v>
      </c>
      <c r="M76" s="77" t="s">
        <v>219</v>
      </c>
      <c r="N76" s="24"/>
      <c r="O76" s="76"/>
      <c r="P76" s="77"/>
      <c r="Q76" s="24"/>
      <c r="R76" s="24"/>
      <c r="S76" s="24"/>
      <c r="U76" s="24"/>
      <c r="V76" s="76" t="s">
        <v>219</v>
      </c>
      <c r="W76" s="77" t="s">
        <v>219</v>
      </c>
      <c r="X76" s="24"/>
      <c r="Y76" s="76"/>
      <c r="Z76" s="77"/>
      <c r="AA76" s="24"/>
      <c r="AB76" s="24"/>
      <c r="AC76" s="24"/>
    </row>
    <row r="77" spans="1:29">
      <c r="A77" s="24"/>
      <c r="B77" s="24"/>
      <c r="C77" s="24"/>
      <c r="D77" s="24"/>
      <c r="E77" s="24"/>
      <c r="F77" s="24"/>
      <c r="G77" s="24"/>
      <c r="H77" s="24"/>
      <c r="I77" s="24"/>
      <c r="K77" s="24"/>
      <c r="L77" s="24"/>
      <c r="M77" s="24"/>
      <c r="N77" s="24"/>
      <c r="O77" s="24"/>
      <c r="P77" s="24"/>
      <c r="Q77" s="24"/>
      <c r="R77" s="24"/>
      <c r="S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>
      <c r="A78" s="78" t="s">
        <v>258</v>
      </c>
      <c r="B78" s="78"/>
      <c r="C78" s="78" t="s">
        <v>259</v>
      </c>
      <c r="D78" s="78" t="s">
        <v>260</v>
      </c>
      <c r="E78" s="78" t="s">
        <v>260</v>
      </c>
      <c r="F78" s="79" t="s">
        <v>261</v>
      </c>
      <c r="G78" s="79" t="s">
        <v>262</v>
      </c>
      <c r="H78" s="79" t="s">
        <v>263</v>
      </c>
      <c r="I78" s="78" t="s">
        <v>264</v>
      </c>
      <c r="K78" s="78" t="s">
        <v>258</v>
      </c>
      <c r="L78" s="78"/>
      <c r="M78" s="78" t="s">
        <v>259</v>
      </c>
      <c r="N78" s="78" t="s">
        <v>260</v>
      </c>
      <c r="O78" s="78" t="s">
        <v>260</v>
      </c>
      <c r="P78" s="79" t="s">
        <v>261</v>
      </c>
      <c r="Q78" s="79" t="s">
        <v>262</v>
      </c>
      <c r="R78" s="79" t="s">
        <v>263</v>
      </c>
      <c r="S78" s="78" t="s">
        <v>264</v>
      </c>
      <c r="U78" s="78" t="s">
        <v>258</v>
      </c>
      <c r="V78" s="78"/>
      <c r="W78" s="78" t="s">
        <v>259</v>
      </c>
      <c r="X78" s="78" t="s">
        <v>260</v>
      </c>
      <c r="Y78" s="78" t="s">
        <v>260</v>
      </c>
      <c r="Z78" s="79" t="s">
        <v>261</v>
      </c>
      <c r="AA78" s="79" t="s">
        <v>262</v>
      </c>
      <c r="AB78" s="79" t="s">
        <v>263</v>
      </c>
      <c r="AC78" s="78" t="s">
        <v>264</v>
      </c>
    </row>
    <row r="79" spans="1:29">
      <c r="A79" s="78"/>
      <c r="B79" s="78"/>
      <c r="C79" s="78" t="s">
        <v>265</v>
      </c>
      <c r="D79" s="78" t="s">
        <v>258</v>
      </c>
      <c r="E79" s="78" t="s">
        <v>266</v>
      </c>
      <c r="F79" s="78"/>
      <c r="G79" s="78"/>
      <c r="H79" s="78"/>
      <c r="I79" s="78"/>
      <c r="K79" s="78"/>
      <c r="L79" s="78"/>
      <c r="M79" s="78" t="s">
        <v>265</v>
      </c>
      <c r="N79" s="78" t="s">
        <v>258</v>
      </c>
      <c r="O79" s="78" t="s">
        <v>266</v>
      </c>
      <c r="P79" s="78"/>
      <c r="Q79" s="78"/>
      <c r="R79" s="78"/>
      <c r="S79" s="78"/>
      <c r="U79" s="78"/>
      <c r="V79" s="78"/>
      <c r="W79" s="78" t="s">
        <v>265</v>
      </c>
      <c r="X79" s="78" t="s">
        <v>258</v>
      </c>
      <c r="Y79" s="78" t="s">
        <v>266</v>
      </c>
      <c r="Z79" s="78"/>
      <c r="AA79" s="78"/>
      <c r="AB79" s="78"/>
      <c r="AC79" s="78"/>
    </row>
    <row r="80" spans="1:29">
      <c r="A80" s="78" t="e">
        <f>RIGHT(H71,E80)</f>
        <v>#REF!</v>
      </c>
      <c r="B80" s="78"/>
      <c r="C80" s="79" t="e">
        <f>+E80-D80</f>
        <v>#REF!</v>
      </c>
      <c r="D80" s="79" t="e">
        <f>LEN(A80)</f>
        <v>#REF!</v>
      </c>
      <c r="E80" s="79">
        <v>9</v>
      </c>
      <c r="F80" s="78" t="s">
        <v>267</v>
      </c>
      <c r="G80" s="78" t="e">
        <f>IF(C80=0,LEFT(A80,1),"0")</f>
        <v>#REF!</v>
      </c>
      <c r="H80" s="78" t="e">
        <f>IF(G80="1","SE",VLOOKUP(G80,B66:C75,2,FALSE))</f>
        <v>#REF!</v>
      </c>
      <c r="I80" s="78" t="e">
        <f>IF(G80="0",""," RATUS ")</f>
        <v>#REF!</v>
      </c>
      <c r="K80" s="78" t="e">
        <f>RIGHT(R71,O80)</f>
        <v>#REF!</v>
      </c>
      <c r="L80" s="78"/>
      <c r="M80" s="79" t="e">
        <f>+O80-N80</f>
        <v>#REF!</v>
      </c>
      <c r="N80" s="79" t="e">
        <f>LEN(K80)</f>
        <v>#REF!</v>
      </c>
      <c r="O80" s="79">
        <v>9</v>
      </c>
      <c r="P80" s="78" t="s">
        <v>267</v>
      </c>
      <c r="Q80" s="78" t="e">
        <f>IF(M80=0,LEFT(K80,1),"0")</f>
        <v>#REF!</v>
      </c>
      <c r="R80" s="78" t="e">
        <f>IF(Q80="1","SE",VLOOKUP(Q80,L66:M75,2,FALSE))</f>
        <v>#REF!</v>
      </c>
      <c r="S80" s="78" t="e">
        <f>IF(Q80="0",""," RATUS ")</f>
        <v>#REF!</v>
      </c>
      <c r="U80" s="78" t="e">
        <f>RIGHT(AB71,Y80)</f>
        <v>#REF!</v>
      </c>
      <c r="V80" s="78"/>
      <c r="W80" s="79" t="e">
        <f>+Y80-X80</f>
        <v>#REF!</v>
      </c>
      <c r="X80" s="79" t="e">
        <f>LEN(U80)</f>
        <v>#REF!</v>
      </c>
      <c r="Y80" s="79">
        <v>9</v>
      </c>
      <c r="Z80" s="78" t="s">
        <v>267</v>
      </c>
      <c r="AA80" s="78" t="e">
        <f>IF(W80=0,LEFT(U80,1),"0")</f>
        <v>#REF!</v>
      </c>
      <c r="AB80" s="78" t="e">
        <f>IF(AA80="1","SE",VLOOKUP(AA80,V66:W75,2,FALSE))</f>
        <v>#REF!</v>
      </c>
      <c r="AC80" s="78" t="e">
        <f>IF(AA80="0",""," RATUS ")</f>
        <v>#REF!</v>
      </c>
    </row>
    <row r="81" spans="1:29">
      <c r="A81" s="78" t="e">
        <f>RIGHT(H71,E81)</f>
        <v>#REF!</v>
      </c>
      <c r="B81" s="78"/>
      <c r="C81" s="79" t="e">
        <f>+E81-D81</f>
        <v>#REF!</v>
      </c>
      <c r="D81" s="79" t="e">
        <f>LEN(A81)</f>
        <v>#REF!</v>
      </c>
      <c r="E81" s="79">
        <v>8</v>
      </c>
      <c r="F81" s="78" t="s">
        <v>268</v>
      </c>
      <c r="G81" s="78" t="e">
        <f>IF(C81=0,LEFT(A81,1),"0")</f>
        <v>#REF!</v>
      </c>
      <c r="H81" s="78" t="e">
        <f>IF(AND(G83&lt;"20",G83&gt;="10"),VLOOKUP(G83,E66:F75,2,FALSE),VLOOKUP(G81,B66:C75,2,FALSE))</f>
        <v>#REF!</v>
      </c>
      <c r="I81" s="78" t="e">
        <f>IF(G83&gt;="20"," PULUH ","")</f>
        <v>#REF!</v>
      </c>
      <c r="K81" s="78" t="e">
        <f>RIGHT(R71,O81)</f>
        <v>#REF!</v>
      </c>
      <c r="L81" s="78"/>
      <c r="M81" s="79" t="e">
        <f>+O81-N81</f>
        <v>#REF!</v>
      </c>
      <c r="N81" s="79" t="e">
        <f>LEN(K81)</f>
        <v>#REF!</v>
      </c>
      <c r="O81" s="79">
        <v>8</v>
      </c>
      <c r="P81" s="78" t="s">
        <v>268</v>
      </c>
      <c r="Q81" s="78" t="e">
        <f>IF(M81=0,LEFT(K81,1),"0")</f>
        <v>#REF!</v>
      </c>
      <c r="R81" s="78" t="e">
        <f>IF(AND(Q83&lt;"20",Q83&gt;="10"),VLOOKUP(Q83,O66:P75,2,FALSE),VLOOKUP(Q81,L66:M75,2,FALSE))</f>
        <v>#REF!</v>
      </c>
      <c r="S81" s="78" t="e">
        <f>IF(Q83&gt;="20"," PULUH ","")</f>
        <v>#REF!</v>
      </c>
      <c r="U81" s="78" t="e">
        <f>RIGHT(AB71,Y81)</f>
        <v>#REF!</v>
      </c>
      <c r="V81" s="78"/>
      <c r="W81" s="79" t="e">
        <f>+Y81-X81</f>
        <v>#REF!</v>
      </c>
      <c r="X81" s="79" t="e">
        <f>LEN(U81)</f>
        <v>#REF!</v>
      </c>
      <c r="Y81" s="79">
        <v>8</v>
      </c>
      <c r="Z81" s="78" t="s">
        <v>268</v>
      </c>
      <c r="AA81" s="78" t="e">
        <f>IF(W81=0,LEFT(U81,1),"0")</f>
        <v>#REF!</v>
      </c>
      <c r="AB81" s="78" t="e">
        <f>IF(AND(AA83&lt;"20",AA83&gt;="10"),VLOOKUP(AA83,Y66:Z75,2,FALSE),VLOOKUP(AA81,V66:W75,2,FALSE))</f>
        <v>#REF!</v>
      </c>
      <c r="AC81" s="78" t="e">
        <f>IF(AA83&gt;="20"," PULUH ","")</f>
        <v>#REF!</v>
      </c>
    </row>
    <row r="82" spans="1:29">
      <c r="A82" s="78" t="e">
        <f>RIGHT(H71,E82)</f>
        <v>#REF!</v>
      </c>
      <c r="B82" s="78"/>
      <c r="C82" s="79" t="e">
        <f>+E82-D82</f>
        <v>#REF!</v>
      </c>
      <c r="D82" s="79" t="e">
        <f>LEN(A82)</f>
        <v>#REF!</v>
      </c>
      <c r="E82" s="79">
        <v>7</v>
      </c>
      <c r="F82" s="78" t="s">
        <v>269</v>
      </c>
      <c r="G82" s="78" t="e">
        <f>IF(C82=0,LEFT(A82,1),"0")</f>
        <v>#REF!</v>
      </c>
      <c r="H82" s="78" t="e">
        <f>IF(AND(G83&lt;"20",G83&gt;="10"),"",VLOOKUP(G82,B66:C75,2,FALSE))</f>
        <v>#REF!</v>
      </c>
      <c r="I82" s="78" t="e">
        <f>IF(G92&gt;=7," JUTA ","")</f>
        <v>#REF!</v>
      </c>
      <c r="K82" s="78" t="e">
        <f>RIGHT(R71,O82)</f>
        <v>#REF!</v>
      </c>
      <c r="L82" s="78"/>
      <c r="M82" s="79" t="e">
        <f>+O82-N82</f>
        <v>#REF!</v>
      </c>
      <c r="N82" s="79" t="e">
        <f>LEN(K82)</f>
        <v>#REF!</v>
      </c>
      <c r="O82" s="79">
        <v>7</v>
      </c>
      <c r="P82" s="78" t="s">
        <v>269</v>
      </c>
      <c r="Q82" s="78" t="e">
        <f>IF(M82=0,LEFT(K82,1),"0")</f>
        <v>#REF!</v>
      </c>
      <c r="R82" s="78" t="e">
        <f>IF(AND(Q83&lt;"20",Q83&gt;="10"),"",VLOOKUP(Q82,L66:M75,2,FALSE))</f>
        <v>#REF!</v>
      </c>
      <c r="S82" s="78" t="e">
        <f>IF(Q92&gt;=7," JUTA ","")</f>
        <v>#REF!</v>
      </c>
      <c r="U82" s="78" t="e">
        <f>RIGHT(AB71,Y82)</f>
        <v>#REF!</v>
      </c>
      <c r="V82" s="78"/>
      <c r="W82" s="79" t="e">
        <f>+Y82-X82</f>
        <v>#REF!</v>
      </c>
      <c r="X82" s="79" t="e">
        <f>LEN(U82)</f>
        <v>#REF!</v>
      </c>
      <c r="Y82" s="79">
        <v>7</v>
      </c>
      <c r="Z82" s="78" t="s">
        <v>269</v>
      </c>
      <c r="AA82" s="78" t="e">
        <f>IF(W82=0,LEFT(U82,1),"0")</f>
        <v>#REF!</v>
      </c>
      <c r="AB82" s="78" t="e">
        <f>IF(AND(AA83&lt;"20",AA83&gt;="10"),"",VLOOKUP(AA82,V66:W75,2,FALSE))</f>
        <v>#REF!</v>
      </c>
      <c r="AC82" s="78" t="e">
        <f>IF(AA92&gt;=7," JUTA ","")</f>
        <v>#REF!</v>
      </c>
    </row>
    <row r="83" spans="1:29">
      <c r="A83" s="78"/>
      <c r="B83" s="78"/>
      <c r="C83" s="79"/>
      <c r="D83" s="79"/>
      <c r="E83" s="79"/>
      <c r="F83" s="78" t="s">
        <v>270</v>
      </c>
      <c r="G83" s="78" t="e">
        <f>IF(G92&gt;=8,LEFT(A81,2),"0")</f>
        <v>#REF!</v>
      </c>
      <c r="H83" s="78"/>
      <c r="I83" s="78"/>
      <c r="K83" s="78"/>
      <c r="L83" s="78"/>
      <c r="M83" s="79"/>
      <c r="N83" s="79"/>
      <c r="O83" s="79"/>
      <c r="P83" s="78" t="s">
        <v>270</v>
      </c>
      <c r="Q83" s="78" t="e">
        <f>IF(Q92&gt;=8,LEFT(K81,2),"0")</f>
        <v>#REF!</v>
      </c>
      <c r="R83" s="78"/>
      <c r="S83" s="78"/>
      <c r="U83" s="78"/>
      <c r="V83" s="78"/>
      <c r="W83" s="79"/>
      <c r="X83" s="79"/>
      <c r="Y83" s="79"/>
      <c r="Z83" s="78" t="s">
        <v>270</v>
      </c>
      <c r="AA83" s="78" t="e">
        <f>IF(AA92&gt;=8,LEFT(U81,2),"0")</f>
        <v>#REF!</v>
      </c>
      <c r="AB83" s="78"/>
      <c r="AC83" s="78"/>
    </row>
    <row r="84" spans="1:29">
      <c r="A84" s="78" t="e">
        <f>RIGHT(H71,E84)</f>
        <v>#REF!</v>
      </c>
      <c r="B84" s="78"/>
      <c r="C84" s="79" t="e">
        <f>+E84-D84</f>
        <v>#REF!</v>
      </c>
      <c r="D84" s="79" t="e">
        <f>LEN(A84)</f>
        <v>#REF!</v>
      </c>
      <c r="E84" s="79">
        <v>6</v>
      </c>
      <c r="F84" s="78" t="s">
        <v>271</v>
      </c>
      <c r="G84" s="78" t="e">
        <f>IF(C84=0,LEFT(A84,1),"0")</f>
        <v>#REF!</v>
      </c>
      <c r="H84" s="78" t="e">
        <f>IF(G84="1","SE",VLOOKUP(G84,B66:C75,2,FALSE))</f>
        <v>#REF!</v>
      </c>
      <c r="I84" s="78" t="e">
        <f>IF(H84=" ",""," RATUS ")</f>
        <v>#REF!</v>
      </c>
      <c r="K84" s="78" t="e">
        <f>RIGHT(R71,O84)</f>
        <v>#REF!</v>
      </c>
      <c r="L84" s="78"/>
      <c r="M84" s="79" t="e">
        <f>+O84-N84</f>
        <v>#REF!</v>
      </c>
      <c r="N84" s="79" t="e">
        <f>LEN(K84)</f>
        <v>#REF!</v>
      </c>
      <c r="O84" s="79">
        <v>6</v>
      </c>
      <c r="P84" s="78" t="s">
        <v>271</v>
      </c>
      <c r="Q84" s="78" t="e">
        <f>IF(M84=0,LEFT(K84,1),"0")</f>
        <v>#REF!</v>
      </c>
      <c r="R84" s="78" t="e">
        <f>IF(Q84="1","SE",VLOOKUP(Q84,L66:M75,2,FALSE))</f>
        <v>#REF!</v>
      </c>
      <c r="S84" s="78" t="e">
        <f>IF(R84=" ",""," RATUS ")</f>
        <v>#REF!</v>
      </c>
      <c r="U84" s="78" t="e">
        <f>RIGHT(AB71,Y84)</f>
        <v>#REF!</v>
      </c>
      <c r="V84" s="78"/>
      <c r="W84" s="79" t="e">
        <f>+Y84-X84</f>
        <v>#REF!</v>
      </c>
      <c r="X84" s="79" t="e">
        <f>LEN(U84)</f>
        <v>#REF!</v>
      </c>
      <c r="Y84" s="79">
        <v>6</v>
      </c>
      <c r="Z84" s="78" t="s">
        <v>271</v>
      </c>
      <c r="AA84" s="78" t="e">
        <f>IF(W84=0,LEFT(U84,1),"0")</f>
        <v>#REF!</v>
      </c>
      <c r="AB84" s="78" t="e">
        <f>IF(AA84="1","SE",VLOOKUP(AA84,V66:W75,2,FALSE))</f>
        <v>#REF!</v>
      </c>
      <c r="AC84" s="78" t="e">
        <f>IF(AB84=" ",""," RATUS ")</f>
        <v>#REF!</v>
      </c>
    </row>
    <row r="85" spans="1:29">
      <c r="A85" s="78" t="e">
        <f>RIGHT(H71,E85)</f>
        <v>#REF!</v>
      </c>
      <c r="B85" s="78"/>
      <c r="C85" s="79" t="e">
        <f>+E85-D85</f>
        <v>#REF!</v>
      </c>
      <c r="D85" s="79" t="e">
        <f>LEN(A85)</f>
        <v>#REF!</v>
      </c>
      <c r="E85" s="79">
        <v>5</v>
      </c>
      <c r="F85" s="78" t="s">
        <v>272</v>
      </c>
      <c r="G85" s="78" t="e">
        <f>IF(C85=0,LEFT(A85,1),"0")</f>
        <v>#REF!</v>
      </c>
      <c r="H85" s="78" t="e">
        <f>IF(AND(G87&lt;"20",G87&gt;="10"),VLOOKUP(G87,E66:F75,2,FALSE),VLOOKUP(G85,B66:C75,2,FALSE))</f>
        <v>#REF!</v>
      </c>
      <c r="I85" s="78" t="e">
        <f>IF(G87&gt;="20"," PULUH "," ")</f>
        <v>#REF!</v>
      </c>
      <c r="K85" s="78" t="e">
        <f>RIGHT(R71,O85)</f>
        <v>#REF!</v>
      </c>
      <c r="L85" s="78"/>
      <c r="M85" s="79" t="e">
        <f>+O85-N85</f>
        <v>#REF!</v>
      </c>
      <c r="N85" s="79" t="e">
        <f>LEN(K85)</f>
        <v>#REF!</v>
      </c>
      <c r="O85" s="79">
        <v>5</v>
      </c>
      <c r="P85" s="78" t="s">
        <v>272</v>
      </c>
      <c r="Q85" s="78" t="e">
        <f>IF(M85=0,LEFT(K85,1),"0")</f>
        <v>#REF!</v>
      </c>
      <c r="R85" s="78" t="e">
        <f>IF(AND(Q87&lt;"20",Q87&gt;="10"),VLOOKUP(Q87,O66:P75,2,FALSE),VLOOKUP(Q85,L66:M75,2,FALSE))</f>
        <v>#REF!</v>
      </c>
      <c r="S85" s="78" t="e">
        <f>IF(Q87&gt;="20"," PULUH "," ")</f>
        <v>#REF!</v>
      </c>
      <c r="U85" s="78" t="e">
        <f>RIGHT(AB71,Y85)</f>
        <v>#REF!</v>
      </c>
      <c r="V85" s="78"/>
      <c r="W85" s="79" t="e">
        <f>+Y85-X85</f>
        <v>#REF!</v>
      </c>
      <c r="X85" s="79" t="e">
        <f>LEN(U85)</f>
        <v>#REF!</v>
      </c>
      <c r="Y85" s="79">
        <v>5</v>
      </c>
      <c r="Z85" s="78" t="s">
        <v>272</v>
      </c>
      <c r="AA85" s="78" t="e">
        <f>IF(W85=0,LEFT(U85,1),"0")</f>
        <v>#REF!</v>
      </c>
      <c r="AB85" s="78" t="e">
        <f>IF(AND(AA87&lt;"20",AA87&gt;="10"),VLOOKUP(AA87,Y66:Z75,2,FALSE),VLOOKUP(AA85,V66:W75,2,FALSE))</f>
        <v>#REF!</v>
      </c>
      <c r="AC85" s="78" t="e">
        <f>IF(AA87&gt;="20"," PULUH "," ")</f>
        <v>#REF!</v>
      </c>
    </row>
    <row r="86" spans="1:29">
      <c r="A86" s="78" t="e">
        <f>RIGHT(H71,E86)</f>
        <v>#REF!</v>
      </c>
      <c r="B86" s="78"/>
      <c r="C86" s="79" t="e">
        <f>+E86-D86</f>
        <v>#REF!</v>
      </c>
      <c r="D86" s="79" t="e">
        <f>LEN(A86)</f>
        <v>#REF!</v>
      </c>
      <c r="E86" s="79">
        <v>4</v>
      </c>
      <c r="F86" s="78" t="s">
        <v>273</v>
      </c>
      <c r="G86" s="78" t="e">
        <f>IF(C86=0,LEFT(A86,1),"0")</f>
        <v>#REF!</v>
      </c>
      <c r="H86" s="78" t="e">
        <f>IF(AND(G87&lt;"20",G87&gt;="10"),"",IF(AND(G86="1",G92=4),"SE",VLOOKUP(G86,B66:C75,2,FALSE)))</f>
        <v>#REF!</v>
      </c>
      <c r="I86" s="78" t="e">
        <f>IF(AND(AND(G84="0",G85="0",G86="0"))," "," RIBU ")</f>
        <v>#REF!</v>
      </c>
      <c r="K86" s="78" t="e">
        <f>RIGHT(R71,O86)</f>
        <v>#REF!</v>
      </c>
      <c r="L86" s="78"/>
      <c r="M86" s="79" t="e">
        <f>+O86-N86</f>
        <v>#REF!</v>
      </c>
      <c r="N86" s="79" t="e">
        <f>LEN(K86)</f>
        <v>#REF!</v>
      </c>
      <c r="O86" s="79">
        <v>4</v>
      </c>
      <c r="P86" s="78" t="s">
        <v>273</v>
      </c>
      <c r="Q86" s="78" t="e">
        <f>IF(M86=0,LEFT(K86,1),"0")</f>
        <v>#REF!</v>
      </c>
      <c r="R86" s="78" t="e">
        <f>IF(AND(Q87&lt;"20",Q87&gt;="10"),"",IF(AND(Q86="1",Q92=4),"SE",VLOOKUP(Q86,L66:M75,2,FALSE)))</f>
        <v>#REF!</v>
      </c>
      <c r="S86" s="78" t="e">
        <f>IF(AND(AND(Q84="0",Q85="0",Q86="0"))," "," RIBU ")</f>
        <v>#REF!</v>
      </c>
      <c r="U86" s="78" t="e">
        <f>RIGHT(AB71,Y86)</f>
        <v>#REF!</v>
      </c>
      <c r="V86" s="78"/>
      <c r="W86" s="79" t="e">
        <f>+Y86-X86</f>
        <v>#REF!</v>
      </c>
      <c r="X86" s="79" t="e">
        <f>LEN(U86)</f>
        <v>#REF!</v>
      </c>
      <c r="Y86" s="79">
        <v>4</v>
      </c>
      <c r="Z86" s="78" t="s">
        <v>273</v>
      </c>
      <c r="AA86" s="78" t="e">
        <f>IF(W86=0,LEFT(U86,1),"0")</f>
        <v>#REF!</v>
      </c>
      <c r="AB86" s="78" t="e">
        <f>IF(AND(AA87&lt;"20",AA87&gt;="10"),"",IF(AND(AA86="1",AA92=4),"SE",VLOOKUP(AA86,V66:W75,2,FALSE)))</f>
        <v>#REF!</v>
      </c>
      <c r="AC86" s="78" t="e">
        <f>IF(AND(AND(AA84="0",AA85="0",AA86="0"))," "," RIBU ")</f>
        <v>#REF!</v>
      </c>
    </row>
    <row r="87" spans="1:29">
      <c r="A87" s="78"/>
      <c r="B87" s="78"/>
      <c r="C87" s="79"/>
      <c r="D87" s="79"/>
      <c r="E87" s="79"/>
      <c r="F87" s="78" t="s">
        <v>270</v>
      </c>
      <c r="G87" s="78" t="e">
        <f>IF(G92&gt;=5,LEFT(A85,2),"0")</f>
        <v>#REF!</v>
      </c>
      <c r="H87" s="78"/>
      <c r="I87" s="78"/>
      <c r="K87" s="78"/>
      <c r="L87" s="78"/>
      <c r="M87" s="79"/>
      <c r="N87" s="79"/>
      <c r="O87" s="79"/>
      <c r="P87" s="78" t="s">
        <v>270</v>
      </c>
      <c r="Q87" s="78" t="e">
        <f>IF(Q92&gt;=5,LEFT(K85,2),"0")</f>
        <v>#REF!</v>
      </c>
      <c r="R87" s="78"/>
      <c r="S87" s="78"/>
      <c r="U87" s="78"/>
      <c r="V87" s="78"/>
      <c r="W87" s="79"/>
      <c r="X87" s="79"/>
      <c r="Y87" s="79"/>
      <c r="Z87" s="78" t="s">
        <v>270</v>
      </c>
      <c r="AA87" s="78" t="e">
        <f>IF(AA92&gt;=5,LEFT(U85,2),"0")</f>
        <v>#REF!</v>
      </c>
      <c r="AB87" s="78"/>
      <c r="AC87" s="78"/>
    </row>
    <row r="88" spans="1:29">
      <c r="A88" s="78" t="e">
        <f>RIGHT(H71,E88)</f>
        <v>#REF!</v>
      </c>
      <c r="B88" s="78"/>
      <c r="C88" s="79" t="e">
        <f>+E88-D88</f>
        <v>#REF!</v>
      </c>
      <c r="D88" s="79" t="e">
        <f>LEN(A88)</f>
        <v>#REF!</v>
      </c>
      <c r="E88" s="79">
        <v>3</v>
      </c>
      <c r="F88" s="78" t="s">
        <v>274</v>
      </c>
      <c r="G88" s="78" t="e">
        <f>IF(C88=0,LEFT(A88,1),"0")</f>
        <v>#REF!</v>
      </c>
      <c r="H88" s="78" t="e">
        <f>IF(G88="1"," SE",VLOOKUP(G88,B66:C75,2,FALSE))</f>
        <v>#REF!</v>
      </c>
      <c r="I88" s="78" t="e">
        <f>IF(H88=" ",""," RATUS ")</f>
        <v>#REF!</v>
      </c>
      <c r="K88" s="78" t="e">
        <f>RIGHT(R71,O88)</f>
        <v>#REF!</v>
      </c>
      <c r="L88" s="78"/>
      <c r="M88" s="79" t="e">
        <f>+O88-N88</f>
        <v>#REF!</v>
      </c>
      <c r="N88" s="79" t="e">
        <f>LEN(K88)</f>
        <v>#REF!</v>
      </c>
      <c r="O88" s="79">
        <v>3</v>
      </c>
      <c r="P88" s="78" t="s">
        <v>274</v>
      </c>
      <c r="Q88" s="78" t="e">
        <f>IF(M88=0,LEFT(K88,1),"0")</f>
        <v>#REF!</v>
      </c>
      <c r="R88" s="78" t="e">
        <f>IF(Q88="1"," SE",VLOOKUP(Q88,L66:M75,2,FALSE))</f>
        <v>#REF!</v>
      </c>
      <c r="S88" s="78" t="e">
        <f>IF(R88=" ",""," RATUS ")</f>
        <v>#REF!</v>
      </c>
      <c r="U88" s="78" t="e">
        <f>RIGHT(AB71,Y88)</f>
        <v>#REF!</v>
      </c>
      <c r="V88" s="78"/>
      <c r="W88" s="79" t="e">
        <f>+Y88-X88</f>
        <v>#REF!</v>
      </c>
      <c r="X88" s="79" t="e">
        <f>LEN(U88)</f>
        <v>#REF!</v>
      </c>
      <c r="Y88" s="79">
        <v>3</v>
      </c>
      <c r="Z88" s="78" t="s">
        <v>274</v>
      </c>
      <c r="AA88" s="78" t="e">
        <f>IF(W88=0,LEFT(U88,1),"0")</f>
        <v>#REF!</v>
      </c>
      <c r="AB88" s="78" t="e">
        <f>IF(AA88="1"," SE",VLOOKUP(AA88,V66:W75,2,FALSE))</f>
        <v>#REF!</v>
      </c>
      <c r="AC88" s="78" t="e">
        <f>IF(AB88=" ",""," RATUS ")</f>
        <v>#REF!</v>
      </c>
    </row>
    <row r="89" spans="1:29">
      <c r="A89" s="78" t="e">
        <f>RIGHT(H71,E89)</f>
        <v>#REF!</v>
      </c>
      <c r="B89" s="78"/>
      <c r="C89" s="79" t="e">
        <f>+E89-D89</f>
        <v>#REF!</v>
      </c>
      <c r="D89" s="79" t="e">
        <f>LEN(A89)</f>
        <v>#REF!</v>
      </c>
      <c r="E89" s="79">
        <v>2</v>
      </c>
      <c r="F89" s="78" t="s">
        <v>275</v>
      </c>
      <c r="G89" s="78" t="e">
        <f>IF(C89=0,LEFT(A89,1),"0")</f>
        <v>#REF!</v>
      </c>
      <c r="H89" s="78" t="e">
        <f>IF(AND(G91&lt;"20",G91&gt;="10"),VLOOKUP(G91,E66:F75,2,FALSE),VLOOKUP(G89,B66:C75,2,FALSE))</f>
        <v>#REF!</v>
      </c>
      <c r="I89" s="78" t="e">
        <f>IF(G91&gt;="20"," PULUH ","")</f>
        <v>#REF!</v>
      </c>
      <c r="K89" s="78" t="e">
        <f>RIGHT(R71,O89)</f>
        <v>#REF!</v>
      </c>
      <c r="L89" s="78"/>
      <c r="M89" s="79" t="e">
        <f>+O89-N89</f>
        <v>#REF!</v>
      </c>
      <c r="N89" s="79" t="e">
        <f>LEN(K89)</f>
        <v>#REF!</v>
      </c>
      <c r="O89" s="79">
        <v>2</v>
      </c>
      <c r="P89" s="78" t="s">
        <v>275</v>
      </c>
      <c r="Q89" s="78" t="e">
        <f>IF(M89=0,LEFT(K89,1),"0")</f>
        <v>#REF!</v>
      </c>
      <c r="R89" s="78" t="e">
        <f>IF(AND(Q91&lt;"20",Q91&gt;="10"),VLOOKUP(Q91,O66:P75,2,FALSE),VLOOKUP(Q89,L66:M75,2,FALSE))</f>
        <v>#REF!</v>
      </c>
      <c r="S89" s="78" t="e">
        <f>IF(Q91&gt;="20"," PULUH ","")</f>
        <v>#REF!</v>
      </c>
      <c r="U89" s="78" t="e">
        <f>RIGHT(AB71,Y89)</f>
        <v>#REF!</v>
      </c>
      <c r="V89" s="78"/>
      <c r="W89" s="79" t="e">
        <f>+Y89-X89</f>
        <v>#REF!</v>
      </c>
      <c r="X89" s="79" t="e">
        <f>LEN(U89)</f>
        <v>#REF!</v>
      </c>
      <c r="Y89" s="79">
        <v>2</v>
      </c>
      <c r="Z89" s="78" t="s">
        <v>275</v>
      </c>
      <c r="AA89" s="78" t="e">
        <f>IF(W89=0,LEFT(U89,1),"0")</f>
        <v>#REF!</v>
      </c>
      <c r="AB89" s="78" t="e">
        <f>IF(AND(AA91&lt;"20",AA91&gt;="10"),VLOOKUP(AA91,Y66:Z75,2,FALSE),VLOOKUP(AA89,V66:W75,2,FALSE))</f>
        <v>#REF!</v>
      </c>
      <c r="AC89" s="78" t="e">
        <f>IF(AA91&gt;="20"," PULUH ","")</f>
        <v>#REF!</v>
      </c>
    </row>
    <row r="90" spans="1:29">
      <c r="A90" s="78" t="e">
        <f>RIGHT(H71,E90)</f>
        <v>#REF!</v>
      </c>
      <c r="B90" s="78"/>
      <c r="C90" s="79" t="e">
        <f>+E90-D90</f>
        <v>#REF!</v>
      </c>
      <c r="D90" s="79" t="e">
        <f>LEN(A90)</f>
        <v>#REF!</v>
      </c>
      <c r="E90" s="79">
        <v>1</v>
      </c>
      <c r="F90" s="78" t="s">
        <v>264</v>
      </c>
      <c r="G90" s="78" t="e">
        <f>IF(C90=0,LEFT(A90,1),"0")</f>
        <v>#REF!</v>
      </c>
      <c r="H90" s="78" t="e">
        <f>IF(G90="0","",IF(G89="1","",VLOOKUP(G90,B66:C75,2,FALSE)))</f>
        <v>#REF!</v>
      </c>
      <c r="I90" s="78" t="s">
        <v>276</v>
      </c>
      <c r="K90" s="78" t="e">
        <f>RIGHT(R71,O90)</f>
        <v>#REF!</v>
      </c>
      <c r="L90" s="78"/>
      <c r="M90" s="79" t="e">
        <f>+O90-N90</f>
        <v>#REF!</v>
      </c>
      <c r="N90" s="79" t="e">
        <f>LEN(K90)</f>
        <v>#REF!</v>
      </c>
      <c r="O90" s="79">
        <v>1</v>
      </c>
      <c r="P90" s="78" t="s">
        <v>264</v>
      </c>
      <c r="Q90" s="78" t="e">
        <f>IF(M90=0,LEFT(K90,1),"0")</f>
        <v>#REF!</v>
      </c>
      <c r="R90" s="78" t="e">
        <f>IF(Q90="0","",IF(Q89="1","",VLOOKUP(Q90,L66:M75,2,FALSE)))</f>
        <v>#REF!</v>
      </c>
      <c r="S90" s="78" t="s">
        <v>276</v>
      </c>
      <c r="U90" s="78" t="e">
        <f>RIGHT(AB71,Y90)</f>
        <v>#REF!</v>
      </c>
      <c r="V90" s="78"/>
      <c r="W90" s="79" t="e">
        <f>+Y90-X90</f>
        <v>#REF!</v>
      </c>
      <c r="X90" s="79" t="e">
        <f>LEN(U90)</f>
        <v>#REF!</v>
      </c>
      <c r="Y90" s="79">
        <v>1</v>
      </c>
      <c r="Z90" s="78" t="s">
        <v>264</v>
      </c>
      <c r="AA90" s="78" t="e">
        <f>IF(W90=0,LEFT(U90,1),"0")</f>
        <v>#REF!</v>
      </c>
      <c r="AB90" s="78" t="e">
        <f>IF(AA90="0","",IF(AA89="1","",VLOOKUP(AA90,V66:W75,2,FALSE)))</f>
        <v>#REF!</v>
      </c>
      <c r="AC90" s="78" t="s">
        <v>276</v>
      </c>
    </row>
    <row r="91" spans="1:29">
      <c r="A91" s="78"/>
      <c r="B91" s="78"/>
      <c r="C91" s="78"/>
      <c r="D91" s="78"/>
      <c r="E91" s="78"/>
      <c r="F91" s="78" t="s">
        <v>270</v>
      </c>
      <c r="G91" s="78" t="e">
        <f>IF(G92&gt;=2,LEFT(A89,2)," ")</f>
        <v>#REF!</v>
      </c>
      <c r="H91" s="78"/>
      <c r="I91" s="78"/>
      <c r="K91" s="78"/>
      <c r="L91" s="78"/>
      <c r="M91" s="78"/>
      <c r="N91" s="78"/>
      <c r="O91" s="78"/>
      <c r="P91" s="78" t="s">
        <v>270</v>
      </c>
      <c r="Q91" s="78" t="e">
        <f>IF(Q92&gt;=2,LEFT(K89,2)," ")</f>
        <v>#REF!</v>
      </c>
      <c r="R91" s="78"/>
      <c r="S91" s="78"/>
      <c r="U91" s="78"/>
      <c r="V91" s="78"/>
      <c r="W91" s="78"/>
      <c r="X91" s="78"/>
      <c r="Y91" s="78"/>
      <c r="Z91" s="78" t="s">
        <v>270</v>
      </c>
      <c r="AA91" s="78" t="e">
        <f>IF(AA92&gt;=2,LEFT(U89,2)," ")</f>
        <v>#REF!</v>
      </c>
      <c r="AB91" s="78"/>
      <c r="AC91" s="78"/>
    </row>
    <row r="92" spans="1:29">
      <c r="A92" s="78"/>
      <c r="B92" s="78"/>
      <c r="C92" s="78"/>
      <c r="D92" s="78"/>
      <c r="E92" s="78"/>
      <c r="F92" s="78" t="s">
        <v>277</v>
      </c>
      <c r="G92" s="78" t="e">
        <f>LEN(H71)</f>
        <v>#REF!</v>
      </c>
      <c r="H92" s="78"/>
      <c r="I92" s="78"/>
      <c r="K92" s="78"/>
      <c r="L92" s="78"/>
      <c r="M92" s="78"/>
      <c r="N92" s="78"/>
      <c r="O92" s="78"/>
      <c r="P92" s="78" t="s">
        <v>277</v>
      </c>
      <c r="Q92" s="78" t="e">
        <f>LEN(R71)</f>
        <v>#REF!</v>
      </c>
      <c r="R92" s="78"/>
      <c r="S92" s="78"/>
      <c r="U92" s="78"/>
      <c r="V92" s="78"/>
      <c r="W92" s="78"/>
      <c r="X92" s="78"/>
      <c r="Y92" s="78"/>
      <c r="Z92" s="78" t="s">
        <v>277</v>
      </c>
      <c r="AA92" s="78" t="e">
        <f>LEN(AB71)</f>
        <v>#REF!</v>
      </c>
      <c r="AB92" s="78"/>
      <c r="AC92" s="78"/>
    </row>
    <row r="93" spans="1:29">
      <c r="A93" s="78" t="s">
        <v>278</v>
      </c>
      <c r="B93" s="78" t="e">
        <f>CONCATENATE(H80,I80,H81,I81,H82,I82,H84,I84,H85,I85,H86,I86,H88,I88,H89,I89,H90,I90)</f>
        <v>#REF!</v>
      </c>
      <c r="C93" s="78"/>
      <c r="D93" s="78"/>
      <c r="E93" s="78"/>
      <c r="F93" s="78"/>
      <c r="G93" s="78"/>
      <c r="H93" s="78"/>
      <c r="I93" s="78"/>
      <c r="K93" s="78" t="s">
        <v>278</v>
      </c>
      <c r="L93" s="78" t="e">
        <f>CONCATENATE(R80,S80,R81,S81,R82,S82,R84,S84,R85,S85,R86,S86,R88,S88,R89,S89,R90,S90)</f>
        <v>#REF!</v>
      </c>
      <c r="M93" s="78"/>
      <c r="N93" s="78"/>
      <c r="O93" s="78"/>
      <c r="P93" s="78"/>
      <c r="Q93" s="78"/>
      <c r="R93" s="78"/>
      <c r="S93" s="78"/>
      <c r="U93" s="78" t="s">
        <v>278</v>
      </c>
      <c r="V93" s="78" t="e">
        <f>CONCATENATE(AB80,AC80,AB81,AC81,AB82,AC82,AB84,AC84,AB85,AC85,AB86,AC86,AB88,AC88,AB89,AC89,AB90,AC90)</f>
        <v>#REF!</v>
      </c>
      <c r="W93" s="78"/>
      <c r="X93" s="78"/>
      <c r="Y93" s="78"/>
      <c r="Z93" s="78"/>
      <c r="AA93" s="78"/>
      <c r="AB93" s="78"/>
      <c r="AC93" s="78"/>
    </row>
    <row r="94" spans="1:29">
      <c r="A94" s="78" t="s">
        <v>279</v>
      </c>
      <c r="B94" s="80" t="e">
        <f>TRIM(B93)</f>
        <v>#REF!</v>
      </c>
      <c r="C94" s="81"/>
      <c r="D94" s="81"/>
      <c r="E94" s="81"/>
      <c r="F94" s="81"/>
      <c r="G94" s="81"/>
      <c r="H94" s="81"/>
      <c r="I94" s="81"/>
      <c r="K94" s="78" t="s">
        <v>279</v>
      </c>
      <c r="L94" s="80" t="e">
        <f>TRIM(L93)</f>
        <v>#REF!</v>
      </c>
      <c r="M94" s="81"/>
      <c r="N94" s="81"/>
      <c r="O94" s="81"/>
      <c r="P94" s="81"/>
      <c r="Q94" s="81"/>
      <c r="R94" s="81"/>
      <c r="S94" s="81"/>
      <c r="U94" s="78" t="s">
        <v>279</v>
      </c>
      <c r="V94" s="80" t="e">
        <f>TRIM(V93)</f>
        <v>#REF!</v>
      </c>
      <c r="W94" s="81"/>
      <c r="X94" s="81"/>
      <c r="Y94" s="81"/>
      <c r="Z94" s="81"/>
      <c r="AA94" s="81"/>
      <c r="AB94" s="81"/>
      <c r="AC94" s="81"/>
    </row>
    <row r="97" spans="1:29" ht="15.75" thickBot="1">
      <c r="A97" s="24"/>
      <c r="B97" s="24"/>
      <c r="C97" s="24" t="s">
        <v>216</v>
      </c>
      <c r="D97" s="24"/>
      <c r="E97" s="24"/>
      <c r="F97" s="24" t="s">
        <v>217</v>
      </c>
      <c r="G97" s="24"/>
      <c r="H97" s="24"/>
      <c r="I97" s="24"/>
      <c r="K97" s="24"/>
      <c r="L97" s="24"/>
      <c r="M97" s="24" t="s">
        <v>216</v>
      </c>
      <c r="N97" s="24"/>
      <c r="O97" s="24"/>
      <c r="P97" s="24" t="s">
        <v>217</v>
      </c>
      <c r="Q97" s="24"/>
      <c r="R97" s="24"/>
      <c r="S97" s="24"/>
      <c r="U97" s="24"/>
      <c r="V97" s="24"/>
      <c r="W97" s="24" t="s">
        <v>216</v>
      </c>
      <c r="X97" s="24"/>
      <c r="Y97" s="24"/>
      <c r="Z97" s="24" t="s">
        <v>217</v>
      </c>
      <c r="AA97" s="24"/>
      <c r="AB97" s="24"/>
      <c r="AC97" s="24"/>
    </row>
    <row r="98" spans="1:29">
      <c r="A98" s="24"/>
      <c r="B98" s="69" t="s">
        <v>218</v>
      </c>
      <c r="C98" s="70" t="s">
        <v>219</v>
      </c>
      <c r="D98" s="24"/>
      <c r="E98" s="69" t="s">
        <v>220</v>
      </c>
      <c r="F98" s="70" t="s">
        <v>221</v>
      </c>
      <c r="G98" s="24"/>
      <c r="H98" s="24"/>
      <c r="I98" s="24"/>
      <c r="K98" s="24"/>
      <c r="L98" s="69" t="s">
        <v>218</v>
      </c>
      <c r="M98" s="70" t="s">
        <v>219</v>
      </c>
      <c r="N98" s="24"/>
      <c r="O98" s="69" t="s">
        <v>220</v>
      </c>
      <c r="P98" s="70" t="s">
        <v>221</v>
      </c>
      <c r="Q98" s="24"/>
      <c r="R98" s="24"/>
      <c r="S98" s="24"/>
      <c r="U98" s="24"/>
      <c r="V98" s="69" t="s">
        <v>218</v>
      </c>
      <c r="W98" s="70" t="s">
        <v>219</v>
      </c>
      <c r="X98" s="24"/>
      <c r="Y98" s="69" t="s">
        <v>220</v>
      </c>
      <c r="Z98" s="70" t="s">
        <v>221</v>
      </c>
      <c r="AA98" s="24"/>
      <c r="AB98" s="24"/>
      <c r="AC98" s="24"/>
    </row>
    <row r="99" spans="1:29">
      <c r="A99" s="24"/>
      <c r="B99" s="71" t="s">
        <v>222</v>
      </c>
      <c r="C99" s="72" t="s">
        <v>223</v>
      </c>
      <c r="D99" s="24"/>
      <c r="E99" s="71" t="s">
        <v>224</v>
      </c>
      <c r="F99" s="72" t="s">
        <v>225</v>
      </c>
      <c r="G99" s="24"/>
      <c r="H99" s="24"/>
      <c r="I99" s="24"/>
      <c r="K99" s="24"/>
      <c r="L99" s="71" t="s">
        <v>222</v>
      </c>
      <c r="M99" s="72" t="s">
        <v>223</v>
      </c>
      <c r="N99" s="24"/>
      <c r="O99" s="71" t="s">
        <v>224</v>
      </c>
      <c r="P99" s="72" t="s">
        <v>225</v>
      </c>
      <c r="Q99" s="24"/>
      <c r="R99" s="24"/>
      <c r="S99" s="24"/>
      <c r="U99" s="24"/>
      <c r="V99" s="71" t="s">
        <v>222</v>
      </c>
      <c r="W99" s="72" t="s">
        <v>223</v>
      </c>
      <c r="X99" s="24"/>
      <c r="Y99" s="71" t="s">
        <v>224</v>
      </c>
      <c r="Z99" s="72" t="s">
        <v>225</v>
      </c>
      <c r="AA99" s="24"/>
      <c r="AB99" s="24"/>
      <c r="AC99" s="24"/>
    </row>
    <row r="100" spans="1:29">
      <c r="A100" s="24"/>
      <c r="B100" s="71" t="s">
        <v>226</v>
      </c>
      <c r="C100" s="72" t="s">
        <v>227</v>
      </c>
      <c r="D100" s="24"/>
      <c r="E100" s="71" t="s">
        <v>228</v>
      </c>
      <c r="F100" s="72" t="s">
        <v>229</v>
      </c>
      <c r="G100" s="24"/>
      <c r="H100" s="24"/>
      <c r="I100" s="24"/>
      <c r="K100" s="24"/>
      <c r="L100" s="71" t="s">
        <v>226</v>
      </c>
      <c r="M100" s="72" t="s">
        <v>227</v>
      </c>
      <c r="N100" s="24"/>
      <c r="O100" s="71" t="s">
        <v>228</v>
      </c>
      <c r="P100" s="72" t="s">
        <v>229</v>
      </c>
      <c r="Q100" s="24"/>
      <c r="R100" s="24"/>
      <c r="S100" s="24"/>
      <c r="U100" s="24"/>
      <c r="V100" s="71" t="s">
        <v>226</v>
      </c>
      <c r="W100" s="72" t="s">
        <v>227</v>
      </c>
      <c r="X100" s="24"/>
      <c r="Y100" s="71" t="s">
        <v>228</v>
      </c>
      <c r="Z100" s="72" t="s">
        <v>229</v>
      </c>
      <c r="AA100" s="24"/>
      <c r="AB100" s="24"/>
      <c r="AC100" s="24"/>
    </row>
    <row r="101" spans="1:29" ht="15.75" thickBot="1">
      <c r="A101" s="24"/>
      <c r="B101" s="71" t="s">
        <v>230</v>
      </c>
      <c r="C101" s="72" t="s">
        <v>231</v>
      </c>
      <c r="D101" s="24"/>
      <c r="E101" s="71" t="s">
        <v>232</v>
      </c>
      <c r="F101" s="72" t="s">
        <v>233</v>
      </c>
      <c r="G101" s="24"/>
      <c r="H101" s="24"/>
      <c r="I101" s="24"/>
      <c r="K101" s="24"/>
      <c r="L101" s="71" t="s">
        <v>230</v>
      </c>
      <c r="M101" s="72" t="s">
        <v>231</v>
      </c>
      <c r="N101" s="24"/>
      <c r="O101" s="71" t="s">
        <v>232</v>
      </c>
      <c r="P101" s="72" t="s">
        <v>233</v>
      </c>
      <c r="Q101" s="24"/>
      <c r="R101" s="24"/>
      <c r="S101" s="24"/>
      <c r="U101" s="24"/>
      <c r="V101" s="71" t="s">
        <v>230</v>
      </c>
      <c r="W101" s="72" t="s">
        <v>231</v>
      </c>
      <c r="X101" s="24"/>
      <c r="Y101" s="71" t="s">
        <v>232</v>
      </c>
      <c r="Z101" s="72" t="s">
        <v>233</v>
      </c>
      <c r="AA101" s="24"/>
      <c r="AB101" s="24"/>
      <c r="AC101" s="24"/>
    </row>
    <row r="102" spans="1:29">
      <c r="A102" s="24"/>
      <c r="B102" s="71" t="s">
        <v>234</v>
      </c>
      <c r="C102" s="72" t="s">
        <v>235</v>
      </c>
      <c r="D102" s="24"/>
      <c r="E102" s="71" t="s">
        <v>236</v>
      </c>
      <c r="F102" s="72" t="s">
        <v>237</v>
      </c>
      <c r="G102" s="24"/>
      <c r="H102" s="73"/>
      <c r="I102" s="24"/>
      <c r="K102" s="24"/>
      <c r="L102" s="71" t="s">
        <v>234</v>
      </c>
      <c r="M102" s="72" t="s">
        <v>235</v>
      </c>
      <c r="N102" s="24"/>
      <c r="O102" s="71" t="s">
        <v>236</v>
      </c>
      <c r="P102" s="72" t="s">
        <v>237</v>
      </c>
      <c r="Q102" s="24"/>
      <c r="R102" s="73"/>
      <c r="S102" s="24"/>
      <c r="U102" s="24"/>
      <c r="V102" s="71" t="s">
        <v>234</v>
      </c>
      <c r="W102" s="72" t="s">
        <v>235</v>
      </c>
      <c r="X102" s="24"/>
      <c r="Y102" s="71" t="s">
        <v>236</v>
      </c>
      <c r="Z102" s="72" t="s">
        <v>237</v>
      </c>
      <c r="AA102" s="24"/>
      <c r="AB102" s="73"/>
      <c r="AC102" s="24"/>
    </row>
    <row r="103" spans="1:29">
      <c r="A103" s="24"/>
      <c r="B103" s="71" t="s">
        <v>238</v>
      </c>
      <c r="C103" s="72" t="s">
        <v>239</v>
      </c>
      <c r="D103" s="24"/>
      <c r="E103" s="71" t="s">
        <v>240</v>
      </c>
      <c r="F103" s="72" t="s">
        <v>241</v>
      </c>
      <c r="G103" s="24"/>
      <c r="H103" s="74" t="e">
        <f>#REF!</f>
        <v>#REF!</v>
      </c>
      <c r="I103" s="24"/>
      <c r="K103" s="24"/>
      <c r="L103" s="71" t="s">
        <v>238</v>
      </c>
      <c r="M103" s="72" t="s">
        <v>239</v>
      </c>
      <c r="N103" s="24"/>
      <c r="O103" s="71" t="s">
        <v>240</v>
      </c>
      <c r="P103" s="72" t="s">
        <v>241</v>
      </c>
      <c r="Q103" s="24"/>
      <c r="R103" s="74" t="e">
        <f>#REF!</f>
        <v>#REF!</v>
      </c>
      <c r="S103" s="24"/>
      <c r="U103" s="24"/>
      <c r="V103" s="71" t="s">
        <v>238</v>
      </c>
      <c r="W103" s="72" t="s">
        <v>239</v>
      </c>
      <c r="X103" s="24"/>
      <c r="Y103" s="71" t="s">
        <v>240</v>
      </c>
      <c r="Z103" s="72" t="s">
        <v>241</v>
      </c>
      <c r="AA103" s="24"/>
      <c r="AB103" s="74" t="e">
        <f>#REF!</f>
        <v>#REF!</v>
      </c>
      <c r="AC103" s="24"/>
    </row>
    <row r="104" spans="1:29" ht="15.75" thickBot="1">
      <c r="A104" s="24"/>
      <c r="B104" s="71" t="s">
        <v>242</v>
      </c>
      <c r="C104" s="72" t="s">
        <v>243</v>
      </c>
      <c r="D104" s="24"/>
      <c r="E104" s="71" t="s">
        <v>244</v>
      </c>
      <c r="F104" s="72" t="s">
        <v>245</v>
      </c>
      <c r="G104" s="24"/>
      <c r="H104" s="75"/>
      <c r="I104" s="24"/>
      <c r="K104" s="24"/>
      <c r="L104" s="71" t="s">
        <v>242</v>
      </c>
      <c r="M104" s="72" t="s">
        <v>243</v>
      </c>
      <c r="N104" s="24"/>
      <c r="O104" s="71" t="s">
        <v>244</v>
      </c>
      <c r="P104" s="72" t="s">
        <v>245</v>
      </c>
      <c r="Q104" s="24"/>
      <c r="R104" s="75"/>
      <c r="S104" s="24"/>
      <c r="U104" s="24"/>
      <c r="V104" s="71" t="s">
        <v>242</v>
      </c>
      <c r="W104" s="72" t="s">
        <v>243</v>
      </c>
      <c r="X104" s="24"/>
      <c r="Y104" s="71" t="s">
        <v>244</v>
      </c>
      <c r="Z104" s="72" t="s">
        <v>245</v>
      </c>
      <c r="AA104" s="24"/>
      <c r="AB104" s="75"/>
      <c r="AC104" s="24"/>
    </row>
    <row r="105" spans="1:29">
      <c r="A105" s="24"/>
      <c r="B105" s="71" t="s">
        <v>246</v>
      </c>
      <c r="C105" s="72" t="s">
        <v>247</v>
      </c>
      <c r="D105" s="24"/>
      <c r="E105" s="71" t="s">
        <v>248</v>
      </c>
      <c r="F105" s="72" t="s">
        <v>249</v>
      </c>
      <c r="G105" s="24"/>
      <c r="H105" s="24"/>
      <c r="I105" s="24"/>
      <c r="K105" s="24"/>
      <c r="L105" s="71" t="s">
        <v>246</v>
      </c>
      <c r="M105" s="72" t="s">
        <v>247</v>
      </c>
      <c r="N105" s="24"/>
      <c r="O105" s="71" t="s">
        <v>248</v>
      </c>
      <c r="P105" s="72" t="s">
        <v>249</v>
      </c>
      <c r="Q105" s="24"/>
      <c r="R105" s="24"/>
      <c r="S105" s="24"/>
      <c r="U105" s="24"/>
      <c r="V105" s="71" t="s">
        <v>246</v>
      </c>
      <c r="W105" s="72" t="s">
        <v>247</v>
      </c>
      <c r="X105" s="24"/>
      <c r="Y105" s="71" t="s">
        <v>248</v>
      </c>
      <c r="Z105" s="72" t="s">
        <v>249</v>
      </c>
      <c r="AA105" s="24"/>
      <c r="AB105" s="24"/>
      <c r="AC105" s="24"/>
    </row>
    <row r="106" spans="1:29">
      <c r="A106" s="24"/>
      <c r="B106" s="71" t="s">
        <v>250</v>
      </c>
      <c r="C106" s="72" t="s">
        <v>251</v>
      </c>
      <c r="D106" s="24"/>
      <c r="E106" s="71" t="s">
        <v>252</v>
      </c>
      <c r="F106" s="72" t="s">
        <v>253</v>
      </c>
      <c r="G106" s="24"/>
      <c r="H106" s="24"/>
      <c r="I106" s="24"/>
      <c r="K106" s="24"/>
      <c r="L106" s="71" t="s">
        <v>250</v>
      </c>
      <c r="M106" s="72" t="s">
        <v>251</v>
      </c>
      <c r="N106" s="24"/>
      <c r="O106" s="71" t="s">
        <v>252</v>
      </c>
      <c r="P106" s="72" t="s">
        <v>253</v>
      </c>
      <c r="Q106" s="24"/>
      <c r="R106" s="24"/>
      <c r="S106" s="24"/>
      <c r="U106" s="24"/>
      <c r="V106" s="71" t="s">
        <v>250</v>
      </c>
      <c r="W106" s="72" t="s">
        <v>251</v>
      </c>
      <c r="X106" s="24"/>
      <c r="Y106" s="71" t="s">
        <v>252</v>
      </c>
      <c r="Z106" s="72" t="s">
        <v>253</v>
      </c>
      <c r="AA106" s="24"/>
      <c r="AB106" s="24"/>
      <c r="AC106" s="24"/>
    </row>
    <row r="107" spans="1:29">
      <c r="A107" s="24"/>
      <c r="B107" s="71" t="s">
        <v>254</v>
      </c>
      <c r="C107" s="72" t="s">
        <v>255</v>
      </c>
      <c r="D107" s="24"/>
      <c r="E107" s="71" t="s">
        <v>256</v>
      </c>
      <c r="F107" s="72" t="s">
        <v>257</v>
      </c>
      <c r="G107" s="24"/>
      <c r="H107" s="24"/>
      <c r="I107" s="24"/>
      <c r="K107" s="24"/>
      <c r="L107" s="71" t="s">
        <v>254</v>
      </c>
      <c r="M107" s="72" t="s">
        <v>255</v>
      </c>
      <c r="N107" s="24"/>
      <c r="O107" s="71" t="s">
        <v>256</v>
      </c>
      <c r="P107" s="72" t="s">
        <v>257</v>
      </c>
      <c r="Q107" s="24"/>
      <c r="R107" s="24"/>
      <c r="S107" s="24"/>
      <c r="U107" s="24"/>
      <c r="V107" s="71" t="s">
        <v>254</v>
      </c>
      <c r="W107" s="72" t="s">
        <v>255</v>
      </c>
      <c r="X107" s="24"/>
      <c r="Y107" s="71" t="s">
        <v>256</v>
      </c>
      <c r="Z107" s="72" t="s">
        <v>257</v>
      </c>
      <c r="AA107" s="24"/>
      <c r="AB107" s="24"/>
      <c r="AC107" s="24"/>
    </row>
    <row r="108" spans="1:29" ht="15.75" thickBot="1">
      <c r="A108" s="24"/>
      <c r="B108" s="76" t="s">
        <v>219</v>
      </c>
      <c r="C108" s="77" t="s">
        <v>219</v>
      </c>
      <c r="D108" s="24"/>
      <c r="E108" s="76"/>
      <c r="F108" s="77"/>
      <c r="G108" s="24"/>
      <c r="H108" s="24"/>
      <c r="I108" s="24"/>
      <c r="K108" s="24"/>
      <c r="L108" s="76" t="s">
        <v>219</v>
      </c>
      <c r="M108" s="77" t="s">
        <v>219</v>
      </c>
      <c r="N108" s="24"/>
      <c r="O108" s="76"/>
      <c r="P108" s="77"/>
      <c r="Q108" s="24"/>
      <c r="R108" s="24"/>
      <c r="S108" s="24"/>
      <c r="U108" s="24"/>
      <c r="V108" s="76" t="s">
        <v>219</v>
      </c>
      <c r="W108" s="77" t="s">
        <v>219</v>
      </c>
      <c r="X108" s="24"/>
      <c r="Y108" s="76"/>
      <c r="Z108" s="77"/>
      <c r="AA108" s="24"/>
      <c r="AB108" s="24"/>
      <c r="AC108" s="24"/>
    </row>
    <row r="109" spans="1:29">
      <c r="A109" s="24"/>
      <c r="B109" s="24"/>
      <c r="C109" s="24"/>
      <c r="D109" s="24"/>
      <c r="E109" s="24"/>
      <c r="F109" s="24"/>
      <c r="G109" s="24"/>
      <c r="H109" s="24"/>
      <c r="I109" s="24"/>
      <c r="K109" s="24"/>
      <c r="L109" s="24"/>
      <c r="M109" s="24"/>
      <c r="N109" s="24"/>
      <c r="O109" s="24"/>
      <c r="P109" s="24"/>
      <c r="Q109" s="24"/>
      <c r="R109" s="24"/>
      <c r="S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>
      <c r="A110" s="78" t="s">
        <v>258</v>
      </c>
      <c r="B110" s="78"/>
      <c r="C110" s="78" t="s">
        <v>259</v>
      </c>
      <c r="D110" s="78" t="s">
        <v>260</v>
      </c>
      <c r="E110" s="78" t="s">
        <v>260</v>
      </c>
      <c r="F110" s="79" t="s">
        <v>261</v>
      </c>
      <c r="G110" s="79" t="s">
        <v>262</v>
      </c>
      <c r="H110" s="79" t="s">
        <v>263</v>
      </c>
      <c r="I110" s="78" t="s">
        <v>264</v>
      </c>
      <c r="K110" s="78" t="s">
        <v>258</v>
      </c>
      <c r="L110" s="78"/>
      <c r="M110" s="78" t="s">
        <v>259</v>
      </c>
      <c r="N110" s="78" t="s">
        <v>260</v>
      </c>
      <c r="O110" s="78" t="s">
        <v>260</v>
      </c>
      <c r="P110" s="79" t="s">
        <v>261</v>
      </c>
      <c r="Q110" s="79" t="s">
        <v>262</v>
      </c>
      <c r="R110" s="79" t="s">
        <v>263</v>
      </c>
      <c r="S110" s="78" t="s">
        <v>264</v>
      </c>
      <c r="U110" s="78" t="s">
        <v>258</v>
      </c>
      <c r="V110" s="78"/>
      <c r="W110" s="78" t="s">
        <v>259</v>
      </c>
      <c r="X110" s="78" t="s">
        <v>260</v>
      </c>
      <c r="Y110" s="78" t="s">
        <v>260</v>
      </c>
      <c r="Z110" s="79" t="s">
        <v>261</v>
      </c>
      <c r="AA110" s="79" t="s">
        <v>262</v>
      </c>
      <c r="AB110" s="79" t="s">
        <v>263</v>
      </c>
      <c r="AC110" s="78" t="s">
        <v>264</v>
      </c>
    </row>
    <row r="111" spans="1:29">
      <c r="A111" s="78"/>
      <c r="B111" s="78"/>
      <c r="C111" s="78" t="s">
        <v>265</v>
      </c>
      <c r="D111" s="78" t="s">
        <v>258</v>
      </c>
      <c r="E111" s="78" t="s">
        <v>266</v>
      </c>
      <c r="F111" s="78"/>
      <c r="G111" s="78"/>
      <c r="H111" s="78"/>
      <c r="I111" s="78"/>
      <c r="K111" s="78"/>
      <c r="L111" s="78"/>
      <c r="M111" s="78" t="s">
        <v>265</v>
      </c>
      <c r="N111" s="78" t="s">
        <v>258</v>
      </c>
      <c r="O111" s="78" t="s">
        <v>266</v>
      </c>
      <c r="P111" s="78"/>
      <c r="Q111" s="78"/>
      <c r="R111" s="78"/>
      <c r="S111" s="78"/>
      <c r="U111" s="78"/>
      <c r="V111" s="78"/>
      <c r="W111" s="78" t="s">
        <v>265</v>
      </c>
      <c r="X111" s="78" t="s">
        <v>258</v>
      </c>
      <c r="Y111" s="78" t="s">
        <v>266</v>
      </c>
      <c r="Z111" s="78"/>
      <c r="AA111" s="78"/>
      <c r="AB111" s="78"/>
      <c r="AC111" s="78"/>
    </row>
    <row r="112" spans="1:29">
      <c r="A112" s="78" t="e">
        <f>RIGHT(H103,E112)</f>
        <v>#REF!</v>
      </c>
      <c r="B112" s="78"/>
      <c r="C112" s="79" t="e">
        <f>+E112-D112</f>
        <v>#REF!</v>
      </c>
      <c r="D112" s="79" t="e">
        <f>LEN(A112)</f>
        <v>#REF!</v>
      </c>
      <c r="E112" s="79">
        <v>9</v>
      </c>
      <c r="F112" s="78" t="s">
        <v>267</v>
      </c>
      <c r="G112" s="78" t="e">
        <f>IF(C112=0,LEFT(A112,1),"0")</f>
        <v>#REF!</v>
      </c>
      <c r="H112" s="78" t="e">
        <f>IF(G112="1","SE",VLOOKUP(G112,B98:C107,2,FALSE))</f>
        <v>#REF!</v>
      </c>
      <c r="I112" s="78" t="e">
        <f>IF(G112="0",""," RATUS ")</f>
        <v>#REF!</v>
      </c>
      <c r="K112" s="78" t="e">
        <f>RIGHT(R103,O112)</f>
        <v>#REF!</v>
      </c>
      <c r="L112" s="78"/>
      <c r="M112" s="79" t="e">
        <f>+O112-N112</f>
        <v>#REF!</v>
      </c>
      <c r="N112" s="79" t="e">
        <f>LEN(K112)</f>
        <v>#REF!</v>
      </c>
      <c r="O112" s="79">
        <v>9</v>
      </c>
      <c r="P112" s="78" t="s">
        <v>267</v>
      </c>
      <c r="Q112" s="78" t="e">
        <f>IF(M112=0,LEFT(K112,1),"0")</f>
        <v>#REF!</v>
      </c>
      <c r="R112" s="78" t="e">
        <f>IF(Q112="1","SE",VLOOKUP(Q112,L98:M107,2,FALSE))</f>
        <v>#REF!</v>
      </c>
      <c r="S112" s="78" t="e">
        <f>IF(Q112="0",""," RATUS ")</f>
        <v>#REF!</v>
      </c>
      <c r="U112" s="78" t="e">
        <f>RIGHT(AB103,Y112)</f>
        <v>#REF!</v>
      </c>
      <c r="V112" s="78"/>
      <c r="W112" s="79" t="e">
        <f>+Y112-X112</f>
        <v>#REF!</v>
      </c>
      <c r="X112" s="79" t="e">
        <f>LEN(U112)</f>
        <v>#REF!</v>
      </c>
      <c r="Y112" s="79">
        <v>9</v>
      </c>
      <c r="Z112" s="78" t="s">
        <v>267</v>
      </c>
      <c r="AA112" s="78" t="e">
        <f>IF(W112=0,LEFT(U112,1),"0")</f>
        <v>#REF!</v>
      </c>
      <c r="AB112" s="78" t="e">
        <f>IF(AA112="1","SE",VLOOKUP(AA112,V98:W107,2,FALSE))</f>
        <v>#REF!</v>
      </c>
      <c r="AC112" s="78" t="e">
        <f>IF(AA112="0",""," RATUS ")</f>
        <v>#REF!</v>
      </c>
    </row>
    <row r="113" spans="1:29">
      <c r="A113" s="78" t="e">
        <f>RIGHT(H103,E113)</f>
        <v>#REF!</v>
      </c>
      <c r="B113" s="78"/>
      <c r="C113" s="79" t="e">
        <f>+E113-D113</f>
        <v>#REF!</v>
      </c>
      <c r="D113" s="79" t="e">
        <f>LEN(A113)</f>
        <v>#REF!</v>
      </c>
      <c r="E113" s="79">
        <v>8</v>
      </c>
      <c r="F113" s="78" t="s">
        <v>268</v>
      </c>
      <c r="G113" s="78" t="e">
        <f>IF(C113=0,LEFT(A113,1),"0")</f>
        <v>#REF!</v>
      </c>
      <c r="H113" s="78" t="e">
        <f>IF(AND(G115&lt;"20",G115&gt;="10"),VLOOKUP(G115,E98:F107,2,FALSE),VLOOKUP(G113,B98:C107,2,FALSE))</f>
        <v>#REF!</v>
      </c>
      <c r="I113" s="78" t="e">
        <f>IF(G115&gt;="20"," PULUH ","")</f>
        <v>#REF!</v>
      </c>
      <c r="K113" s="78" t="e">
        <f>RIGHT(R103,O113)</f>
        <v>#REF!</v>
      </c>
      <c r="L113" s="78"/>
      <c r="M113" s="79" t="e">
        <f>+O113-N113</f>
        <v>#REF!</v>
      </c>
      <c r="N113" s="79" t="e">
        <f>LEN(K113)</f>
        <v>#REF!</v>
      </c>
      <c r="O113" s="79">
        <v>8</v>
      </c>
      <c r="P113" s="78" t="s">
        <v>268</v>
      </c>
      <c r="Q113" s="78" t="e">
        <f>IF(M113=0,LEFT(K113,1),"0")</f>
        <v>#REF!</v>
      </c>
      <c r="R113" s="78" t="e">
        <f>IF(AND(Q115&lt;"20",Q115&gt;="10"),VLOOKUP(Q115,O98:P107,2,FALSE),VLOOKUP(Q113,L98:M107,2,FALSE))</f>
        <v>#REF!</v>
      </c>
      <c r="S113" s="78" t="e">
        <f>IF(Q115&gt;="20"," PULUH ","")</f>
        <v>#REF!</v>
      </c>
      <c r="U113" s="78" t="e">
        <f>RIGHT(AB103,Y113)</f>
        <v>#REF!</v>
      </c>
      <c r="V113" s="78"/>
      <c r="W113" s="79" t="e">
        <f>+Y113-X113</f>
        <v>#REF!</v>
      </c>
      <c r="X113" s="79" t="e">
        <f>LEN(U113)</f>
        <v>#REF!</v>
      </c>
      <c r="Y113" s="79">
        <v>8</v>
      </c>
      <c r="Z113" s="78" t="s">
        <v>268</v>
      </c>
      <c r="AA113" s="78" t="e">
        <f>IF(W113=0,LEFT(U113,1),"0")</f>
        <v>#REF!</v>
      </c>
      <c r="AB113" s="78" t="e">
        <f>IF(AND(AA115&lt;"20",AA115&gt;="10"),VLOOKUP(AA115,Y98:Z107,2,FALSE),VLOOKUP(AA113,V98:W107,2,FALSE))</f>
        <v>#REF!</v>
      </c>
      <c r="AC113" s="78" t="e">
        <f>IF(AA115&gt;="20"," PULUH ","")</f>
        <v>#REF!</v>
      </c>
    </row>
    <row r="114" spans="1:29">
      <c r="A114" s="78" t="e">
        <f>RIGHT(H103,E114)</f>
        <v>#REF!</v>
      </c>
      <c r="B114" s="78"/>
      <c r="C114" s="79" t="e">
        <f>+E114-D114</f>
        <v>#REF!</v>
      </c>
      <c r="D114" s="79" t="e">
        <f>LEN(A114)</f>
        <v>#REF!</v>
      </c>
      <c r="E114" s="79">
        <v>7</v>
      </c>
      <c r="F114" s="78" t="s">
        <v>269</v>
      </c>
      <c r="G114" s="78" t="e">
        <f>IF(C114=0,LEFT(A114,1),"0")</f>
        <v>#REF!</v>
      </c>
      <c r="H114" s="78" t="e">
        <f>IF(AND(G115&lt;"20",G115&gt;="10"),"",VLOOKUP(G114,B98:C107,2,FALSE))</f>
        <v>#REF!</v>
      </c>
      <c r="I114" s="78" t="e">
        <f>IF(G124&gt;=7," JUTA ","")</f>
        <v>#REF!</v>
      </c>
      <c r="K114" s="78" t="e">
        <f>RIGHT(R103,O114)</f>
        <v>#REF!</v>
      </c>
      <c r="L114" s="78"/>
      <c r="M114" s="79" t="e">
        <f>+O114-N114</f>
        <v>#REF!</v>
      </c>
      <c r="N114" s="79" t="e">
        <f>LEN(K114)</f>
        <v>#REF!</v>
      </c>
      <c r="O114" s="79">
        <v>7</v>
      </c>
      <c r="P114" s="78" t="s">
        <v>269</v>
      </c>
      <c r="Q114" s="78" t="e">
        <f>IF(M114=0,LEFT(K114,1),"0")</f>
        <v>#REF!</v>
      </c>
      <c r="R114" s="78" t="e">
        <f>IF(AND(Q115&lt;"20",Q115&gt;="10"),"",VLOOKUP(Q114,L98:M107,2,FALSE))</f>
        <v>#REF!</v>
      </c>
      <c r="S114" s="78" t="e">
        <f>IF(Q124&gt;=7," JUTA ","")</f>
        <v>#REF!</v>
      </c>
      <c r="U114" s="78" t="e">
        <f>RIGHT(AB103,Y114)</f>
        <v>#REF!</v>
      </c>
      <c r="V114" s="78"/>
      <c r="W114" s="79" t="e">
        <f>+Y114-X114</f>
        <v>#REF!</v>
      </c>
      <c r="X114" s="79" t="e">
        <f>LEN(U114)</f>
        <v>#REF!</v>
      </c>
      <c r="Y114" s="79">
        <v>7</v>
      </c>
      <c r="Z114" s="78" t="s">
        <v>269</v>
      </c>
      <c r="AA114" s="78" t="e">
        <f>IF(W114=0,LEFT(U114,1),"0")</f>
        <v>#REF!</v>
      </c>
      <c r="AB114" s="78" t="e">
        <f>IF(AND(AA115&lt;"20",AA115&gt;="10"),"",VLOOKUP(AA114,V98:W107,2,FALSE))</f>
        <v>#REF!</v>
      </c>
      <c r="AC114" s="78" t="e">
        <f>IF(AA124&gt;=7," JUTA ","")</f>
        <v>#REF!</v>
      </c>
    </row>
    <row r="115" spans="1:29">
      <c r="A115" s="78"/>
      <c r="B115" s="78"/>
      <c r="C115" s="79"/>
      <c r="D115" s="79"/>
      <c r="E115" s="79"/>
      <c r="F115" s="78" t="s">
        <v>270</v>
      </c>
      <c r="G115" s="78" t="e">
        <f>IF(G124&gt;=8,LEFT(A113,2),"0")</f>
        <v>#REF!</v>
      </c>
      <c r="H115" s="78"/>
      <c r="I115" s="78"/>
      <c r="K115" s="78"/>
      <c r="L115" s="78"/>
      <c r="M115" s="79"/>
      <c r="N115" s="79"/>
      <c r="O115" s="79"/>
      <c r="P115" s="78" t="s">
        <v>270</v>
      </c>
      <c r="Q115" s="78" t="e">
        <f>IF(Q124&gt;=8,LEFT(K113,2),"0")</f>
        <v>#REF!</v>
      </c>
      <c r="R115" s="78"/>
      <c r="S115" s="78"/>
      <c r="U115" s="78"/>
      <c r="V115" s="78"/>
      <c r="W115" s="79"/>
      <c r="X115" s="79"/>
      <c r="Y115" s="79"/>
      <c r="Z115" s="78" t="s">
        <v>270</v>
      </c>
      <c r="AA115" s="78" t="e">
        <f>IF(AA124&gt;=8,LEFT(U113,2),"0")</f>
        <v>#REF!</v>
      </c>
      <c r="AB115" s="78"/>
      <c r="AC115" s="78"/>
    </row>
    <row r="116" spans="1:29">
      <c r="A116" s="78" t="e">
        <f>RIGHT(H103,E116)</f>
        <v>#REF!</v>
      </c>
      <c r="B116" s="78"/>
      <c r="C116" s="79" t="e">
        <f>+E116-D116</f>
        <v>#REF!</v>
      </c>
      <c r="D116" s="79" t="e">
        <f>LEN(A116)</f>
        <v>#REF!</v>
      </c>
      <c r="E116" s="79">
        <v>6</v>
      </c>
      <c r="F116" s="78" t="s">
        <v>271</v>
      </c>
      <c r="G116" s="78" t="e">
        <f>IF(C116=0,LEFT(A116,1),"0")</f>
        <v>#REF!</v>
      </c>
      <c r="H116" s="78" t="e">
        <f>IF(G116="1","SE",VLOOKUP(G116,B98:C107,2,FALSE))</f>
        <v>#REF!</v>
      </c>
      <c r="I116" s="78" t="e">
        <f>IF(H116=" ",""," RATUS ")</f>
        <v>#REF!</v>
      </c>
      <c r="K116" s="78" t="e">
        <f>RIGHT(R103,O116)</f>
        <v>#REF!</v>
      </c>
      <c r="L116" s="78"/>
      <c r="M116" s="79" t="e">
        <f>+O116-N116</f>
        <v>#REF!</v>
      </c>
      <c r="N116" s="79" t="e">
        <f>LEN(K116)</f>
        <v>#REF!</v>
      </c>
      <c r="O116" s="79">
        <v>6</v>
      </c>
      <c r="P116" s="78" t="s">
        <v>271</v>
      </c>
      <c r="Q116" s="78" t="e">
        <f>IF(M116=0,LEFT(K116,1),"0")</f>
        <v>#REF!</v>
      </c>
      <c r="R116" s="78" t="e">
        <f>IF(Q116="1","SE",VLOOKUP(Q116,L98:M107,2,FALSE))</f>
        <v>#REF!</v>
      </c>
      <c r="S116" s="78" t="e">
        <f>IF(R116=" ",""," RATUS ")</f>
        <v>#REF!</v>
      </c>
      <c r="U116" s="78" t="e">
        <f>RIGHT(AB103,Y116)</f>
        <v>#REF!</v>
      </c>
      <c r="V116" s="78"/>
      <c r="W116" s="79" t="e">
        <f>+Y116-X116</f>
        <v>#REF!</v>
      </c>
      <c r="X116" s="79" t="e">
        <f>LEN(U116)</f>
        <v>#REF!</v>
      </c>
      <c r="Y116" s="79">
        <v>6</v>
      </c>
      <c r="Z116" s="78" t="s">
        <v>271</v>
      </c>
      <c r="AA116" s="78" t="e">
        <f>IF(W116=0,LEFT(U116,1),"0")</f>
        <v>#REF!</v>
      </c>
      <c r="AB116" s="78" t="e">
        <f>IF(AA116="1","SE",VLOOKUP(AA116,V98:W107,2,FALSE))</f>
        <v>#REF!</v>
      </c>
      <c r="AC116" s="78" t="e">
        <f>IF(AB116=" ",""," RATUS ")</f>
        <v>#REF!</v>
      </c>
    </row>
    <row r="117" spans="1:29">
      <c r="A117" s="78" t="e">
        <f>RIGHT(H103,E117)</f>
        <v>#REF!</v>
      </c>
      <c r="B117" s="78"/>
      <c r="C117" s="79" t="e">
        <f>+E117-D117</f>
        <v>#REF!</v>
      </c>
      <c r="D117" s="79" t="e">
        <f>LEN(A117)</f>
        <v>#REF!</v>
      </c>
      <c r="E117" s="79">
        <v>5</v>
      </c>
      <c r="F117" s="78" t="s">
        <v>272</v>
      </c>
      <c r="G117" s="78" t="e">
        <f>IF(C117=0,LEFT(A117,1),"0")</f>
        <v>#REF!</v>
      </c>
      <c r="H117" s="78" t="e">
        <f>IF(AND(G119&lt;"20",G119&gt;="10"),VLOOKUP(G119,E98:F107,2,FALSE),VLOOKUP(G117,B98:C107,2,FALSE))</f>
        <v>#REF!</v>
      </c>
      <c r="I117" s="78" t="e">
        <f>IF(G119&gt;="20"," PULUH "," ")</f>
        <v>#REF!</v>
      </c>
      <c r="K117" s="78" t="e">
        <f>RIGHT(R103,O117)</f>
        <v>#REF!</v>
      </c>
      <c r="L117" s="78"/>
      <c r="M117" s="79" t="e">
        <f>+O117-N117</f>
        <v>#REF!</v>
      </c>
      <c r="N117" s="79" t="e">
        <f>LEN(K117)</f>
        <v>#REF!</v>
      </c>
      <c r="O117" s="79">
        <v>5</v>
      </c>
      <c r="P117" s="78" t="s">
        <v>272</v>
      </c>
      <c r="Q117" s="78" t="e">
        <f>IF(M117=0,LEFT(K117,1),"0")</f>
        <v>#REF!</v>
      </c>
      <c r="R117" s="78" t="e">
        <f>IF(AND(Q119&lt;"20",Q119&gt;="10"),VLOOKUP(Q119,O98:P107,2,FALSE),VLOOKUP(Q117,L98:M107,2,FALSE))</f>
        <v>#REF!</v>
      </c>
      <c r="S117" s="78" t="e">
        <f>IF(Q119&gt;="20"," PULUH "," ")</f>
        <v>#REF!</v>
      </c>
      <c r="U117" s="78" t="e">
        <f>RIGHT(AB103,Y117)</f>
        <v>#REF!</v>
      </c>
      <c r="V117" s="78"/>
      <c r="W117" s="79" t="e">
        <f>+Y117-X117</f>
        <v>#REF!</v>
      </c>
      <c r="X117" s="79" t="e">
        <f>LEN(U117)</f>
        <v>#REF!</v>
      </c>
      <c r="Y117" s="79">
        <v>5</v>
      </c>
      <c r="Z117" s="78" t="s">
        <v>272</v>
      </c>
      <c r="AA117" s="78" t="e">
        <f>IF(W117=0,LEFT(U117,1),"0")</f>
        <v>#REF!</v>
      </c>
      <c r="AB117" s="78" t="e">
        <f>IF(AND(AA119&lt;"20",AA119&gt;="10"),VLOOKUP(AA119,Y98:Z107,2,FALSE),VLOOKUP(AA117,V98:W107,2,FALSE))</f>
        <v>#REF!</v>
      </c>
      <c r="AC117" s="78" t="e">
        <f>IF(AA119&gt;="20"," PULUH "," ")</f>
        <v>#REF!</v>
      </c>
    </row>
    <row r="118" spans="1:29">
      <c r="A118" s="78" t="e">
        <f>RIGHT(H103,E118)</f>
        <v>#REF!</v>
      </c>
      <c r="B118" s="78"/>
      <c r="C118" s="79" t="e">
        <f>+E118-D118</f>
        <v>#REF!</v>
      </c>
      <c r="D118" s="79" t="e">
        <f>LEN(A118)</f>
        <v>#REF!</v>
      </c>
      <c r="E118" s="79">
        <v>4</v>
      </c>
      <c r="F118" s="78" t="s">
        <v>273</v>
      </c>
      <c r="G118" s="78" t="e">
        <f>IF(C118=0,LEFT(A118,1),"0")</f>
        <v>#REF!</v>
      </c>
      <c r="H118" s="78" t="e">
        <f>IF(AND(G119&lt;"20",G119&gt;="10"),"",IF(AND(G118="1",G124=4),"SE",VLOOKUP(G118,B98:C107,2,FALSE)))</f>
        <v>#REF!</v>
      </c>
      <c r="I118" s="78" t="e">
        <f>IF(AND(AND(G116="0",G117="0",G118="0"))," "," RIBU ")</f>
        <v>#REF!</v>
      </c>
      <c r="K118" s="78" t="e">
        <f>RIGHT(R103,O118)</f>
        <v>#REF!</v>
      </c>
      <c r="L118" s="78"/>
      <c r="M118" s="79" t="e">
        <f>+O118-N118</f>
        <v>#REF!</v>
      </c>
      <c r="N118" s="79" t="e">
        <f>LEN(K118)</f>
        <v>#REF!</v>
      </c>
      <c r="O118" s="79">
        <v>4</v>
      </c>
      <c r="P118" s="78" t="s">
        <v>273</v>
      </c>
      <c r="Q118" s="78" t="e">
        <f>IF(M118=0,LEFT(K118,1),"0")</f>
        <v>#REF!</v>
      </c>
      <c r="R118" s="78" t="e">
        <f>IF(AND(Q119&lt;"20",Q119&gt;="10"),"",IF(AND(Q118="1",Q124=4),"SE",VLOOKUP(Q118,L98:M107,2,FALSE)))</f>
        <v>#REF!</v>
      </c>
      <c r="S118" s="78" t="e">
        <f>IF(AND(AND(Q116="0",Q117="0",Q118="0"))," "," RIBU ")</f>
        <v>#REF!</v>
      </c>
      <c r="U118" s="78" t="e">
        <f>RIGHT(AB103,Y118)</f>
        <v>#REF!</v>
      </c>
      <c r="V118" s="78"/>
      <c r="W118" s="79" t="e">
        <f>+Y118-X118</f>
        <v>#REF!</v>
      </c>
      <c r="X118" s="79" t="e">
        <f>LEN(U118)</f>
        <v>#REF!</v>
      </c>
      <c r="Y118" s="79">
        <v>4</v>
      </c>
      <c r="Z118" s="78" t="s">
        <v>273</v>
      </c>
      <c r="AA118" s="78" t="e">
        <f>IF(W118=0,LEFT(U118,1),"0")</f>
        <v>#REF!</v>
      </c>
      <c r="AB118" s="78" t="e">
        <f>IF(AND(AA119&lt;"20",AA119&gt;="10"),"",IF(AND(AA118="1",AA124=4),"SE",VLOOKUP(AA118,V98:W107,2,FALSE)))</f>
        <v>#REF!</v>
      </c>
      <c r="AC118" s="78" t="e">
        <f>IF(AND(AND(AA116="0",AA117="0",AA118="0"))," "," RIBU ")</f>
        <v>#REF!</v>
      </c>
    </row>
    <row r="119" spans="1:29">
      <c r="A119" s="78"/>
      <c r="B119" s="78"/>
      <c r="C119" s="79"/>
      <c r="D119" s="79"/>
      <c r="E119" s="79"/>
      <c r="F119" s="78" t="s">
        <v>270</v>
      </c>
      <c r="G119" s="78" t="e">
        <f>IF(G124&gt;=5,LEFT(A117,2),"0")</f>
        <v>#REF!</v>
      </c>
      <c r="H119" s="78"/>
      <c r="I119" s="78"/>
      <c r="K119" s="78"/>
      <c r="L119" s="78"/>
      <c r="M119" s="79"/>
      <c r="N119" s="79"/>
      <c r="O119" s="79"/>
      <c r="P119" s="78" t="s">
        <v>270</v>
      </c>
      <c r="Q119" s="78" t="e">
        <f>IF(Q124&gt;=5,LEFT(K117,2),"0")</f>
        <v>#REF!</v>
      </c>
      <c r="R119" s="78"/>
      <c r="S119" s="78"/>
      <c r="U119" s="78"/>
      <c r="V119" s="78"/>
      <c r="W119" s="79"/>
      <c r="X119" s="79"/>
      <c r="Y119" s="79"/>
      <c r="Z119" s="78" t="s">
        <v>270</v>
      </c>
      <c r="AA119" s="78" t="e">
        <f>IF(AA124&gt;=5,LEFT(U117,2),"0")</f>
        <v>#REF!</v>
      </c>
      <c r="AB119" s="78"/>
      <c r="AC119" s="78"/>
    </row>
    <row r="120" spans="1:29">
      <c r="A120" s="78" t="e">
        <f>RIGHT(H103,E120)</f>
        <v>#REF!</v>
      </c>
      <c r="B120" s="78"/>
      <c r="C120" s="79" t="e">
        <f>+E120-D120</f>
        <v>#REF!</v>
      </c>
      <c r="D120" s="79" t="e">
        <f>LEN(A120)</f>
        <v>#REF!</v>
      </c>
      <c r="E120" s="79">
        <v>3</v>
      </c>
      <c r="F120" s="78" t="s">
        <v>274</v>
      </c>
      <c r="G120" s="78" t="e">
        <f>IF(C120=0,LEFT(A120,1),"0")</f>
        <v>#REF!</v>
      </c>
      <c r="H120" s="78" t="e">
        <f>IF(G120="1"," SE",VLOOKUP(G120,B98:C107,2,FALSE))</f>
        <v>#REF!</v>
      </c>
      <c r="I120" s="78" t="e">
        <f>IF(H120=" ",""," RATUS ")</f>
        <v>#REF!</v>
      </c>
      <c r="K120" s="78" t="e">
        <f>RIGHT(R103,O120)</f>
        <v>#REF!</v>
      </c>
      <c r="L120" s="78"/>
      <c r="M120" s="79" t="e">
        <f>+O120-N120</f>
        <v>#REF!</v>
      </c>
      <c r="N120" s="79" t="e">
        <f>LEN(K120)</f>
        <v>#REF!</v>
      </c>
      <c r="O120" s="79">
        <v>3</v>
      </c>
      <c r="P120" s="78" t="s">
        <v>274</v>
      </c>
      <c r="Q120" s="78" t="e">
        <f>IF(M120=0,LEFT(K120,1),"0")</f>
        <v>#REF!</v>
      </c>
      <c r="R120" s="78" t="e">
        <f>IF(Q120="1"," SE",VLOOKUP(Q120,L98:M107,2,FALSE))</f>
        <v>#REF!</v>
      </c>
      <c r="S120" s="78" t="e">
        <f>IF(R120=" ",""," RATUS ")</f>
        <v>#REF!</v>
      </c>
      <c r="U120" s="78" t="e">
        <f>RIGHT(AB103,Y120)</f>
        <v>#REF!</v>
      </c>
      <c r="V120" s="78"/>
      <c r="W120" s="79" t="e">
        <f>+Y120-X120</f>
        <v>#REF!</v>
      </c>
      <c r="X120" s="79" t="e">
        <f>LEN(U120)</f>
        <v>#REF!</v>
      </c>
      <c r="Y120" s="79">
        <v>3</v>
      </c>
      <c r="Z120" s="78" t="s">
        <v>274</v>
      </c>
      <c r="AA120" s="78" t="e">
        <f>IF(W120=0,LEFT(U120,1),"0")</f>
        <v>#REF!</v>
      </c>
      <c r="AB120" s="78" t="e">
        <f>IF(AA120="1"," SE",VLOOKUP(AA120,V98:W107,2,FALSE))</f>
        <v>#REF!</v>
      </c>
      <c r="AC120" s="78" t="e">
        <f>IF(AB120=" ",""," RATUS ")</f>
        <v>#REF!</v>
      </c>
    </row>
    <row r="121" spans="1:29">
      <c r="A121" s="78" t="e">
        <f>RIGHT(H103,E121)</f>
        <v>#REF!</v>
      </c>
      <c r="B121" s="78"/>
      <c r="C121" s="79" t="e">
        <f>+E121-D121</f>
        <v>#REF!</v>
      </c>
      <c r="D121" s="79" t="e">
        <f>LEN(A121)</f>
        <v>#REF!</v>
      </c>
      <c r="E121" s="79">
        <v>2</v>
      </c>
      <c r="F121" s="78" t="s">
        <v>275</v>
      </c>
      <c r="G121" s="78" t="e">
        <f>IF(C121=0,LEFT(A121,1),"0")</f>
        <v>#REF!</v>
      </c>
      <c r="H121" s="78" t="e">
        <f>IF(AND(G123&lt;"20",G123&gt;="10"),VLOOKUP(G123,E98:F107,2,FALSE),VLOOKUP(G121,B98:C107,2,FALSE))</f>
        <v>#REF!</v>
      </c>
      <c r="I121" s="78" t="e">
        <f>IF(G123&gt;="20"," PULUH ","")</f>
        <v>#REF!</v>
      </c>
      <c r="K121" s="78" t="e">
        <f>RIGHT(R103,O121)</f>
        <v>#REF!</v>
      </c>
      <c r="L121" s="78"/>
      <c r="M121" s="79" t="e">
        <f>+O121-N121</f>
        <v>#REF!</v>
      </c>
      <c r="N121" s="79" t="e">
        <f>LEN(K121)</f>
        <v>#REF!</v>
      </c>
      <c r="O121" s="79">
        <v>2</v>
      </c>
      <c r="P121" s="78" t="s">
        <v>275</v>
      </c>
      <c r="Q121" s="78" t="e">
        <f>IF(M121=0,LEFT(K121,1),"0")</f>
        <v>#REF!</v>
      </c>
      <c r="R121" s="78" t="e">
        <f>IF(AND(Q123&lt;"20",Q123&gt;="10"),VLOOKUP(Q123,O98:P107,2,FALSE),VLOOKUP(Q121,L98:M107,2,FALSE))</f>
        <v>#REF!</v>
      </c>
      <c r="S121" s="78" t="e">
        <f>IF(Q123&gt;="20"," PULUH ","")</f>
        <v>#REF!</v>
      </c>
      <c r="U121" s="78" t="e">
        <f>RIGHT(AB103,Y121)</f>
        <v>#REF!</v>
      </c>
      <c r="V121" s="78"/>
      <c r="W121" s="79" t="e">
        <f>+Y121-X121</f>
        <v>#REF!</v>
      </c>
      <c r="X121" s="79" t="e">
        <f>LEN(U121)</f>
        <v>#REF!</v>
      </c>
      <c r="Y121" s="79">
        <v>2</v>
      </c>
      <c r="Z121" s="78" t="s">
        <v>275</v>
      </c>
      <c r="AA121" s="78" t="e">
        <f>IF(W121=0,LEFT(U121,1),"0")</f>
        <v>#REF!</v>
      </c>
      <c r="AB121" s="78" t="e">
        <f>IF(AND(AA123&lt;"20",AA123&gt;="10"),VLOOKUP(AA123,Y98:Z107,2,FALSE),VLOOKUP(AA121,V98:W107,2,FALSE))</f>
        <v>#REF!</v>
      </c>
      <c r="AC121" s="78" t="e">
        <f>IF(AA123&gt;="20"," PULUH ","")</f>
        <v>#REF!</v>
      </c>
    </row>
    <row r="122" spans="1:29">
      <c r="A122" s="78" t="e">
        <f>RIGHT(H103,E122)</f>
        <v>#REF!</v>
      </c>
      <c r="B122" s="78"/>
      <c r="C122" s="79" t="e">
        <f>+E122-D122</f>
        <v>#REF!</v>
      </c>
      <c r="D122" s="79" t="e">
        <f>LEN(A122)</f>
        <v>#REF!</v>
      </c>
      <c r="E122" s="79">
        <v>1</v>
      </c>
      <c r="F122" s="78" t="s">
        <v>264</v>
      </c>
      <c r="G122" s="78" t="e">
        <f>IF(C122=0,LEFT(A122,1),"0")</f>
        <v>#REF!</v>
      </c>
      <c r="H122" s="78" t="e">
        <f>IF(G122="0","",IF(G121="1","",VLOOKUP(G122,B98:C107,2,FALSE)))</f>
        <v>#REF!</v>
      </c>
      <c r="I122" s="78" t="s">
        <v>276</v>
      </c>
      <c r="K122" s="78" t="e">
        <f>RIGHT(R103,O122)</f>
        <v>#REF!</v>
      </c>
      <c r="L122" s="78"/>
      <c r="M122" s="79" t="e">
        <f>+O122-N122</f>
        <v>#REF!</v>
      </c>
      <c r="N122" s="79" t="e">
        <f>LEN(K122)</f>
        <v>#REF!</v>
      </c>
      <c r="O122" s="79">
        <v>1</v>
      </c>
      <c r="P122" s="78" t="s">
        <v>264</v>
      </c>
      <c r="Q122" s="78" t="e">
        <f>IF(M122=0,LEFT(K122,1),"0")</f>
        <v>#REF!</v>
      </c>
      <c r="R122" s="78" t="e">
        <f>IF(Q122="0","",IF(Q121="1","",VLOOKUP(Q122,L98:M107,2,FALSE)))</f>
        <v>#REF!</v>
      </c>
      <c r="S122" s="78" t="s">
        <v>276</v>
      </c>
      <c r="U122" s="78" t="e">
        <f>RIGHT(AB103,Y122)</f>
        <v>#REF!</v>
      </c>
      <c r="V122" s="78"/>
      <c r="W122" s="79" t="e">
        <f>+Y122-X122</f>
        <v>#REF!</v>
      </c>
      <c r="X122" s="79" t="e">
        <f>LEN(U122)</f>
        <v>#REF!</v>
      </c>
      <c r="Y122" s="79">
        <v>1</v>
      </c>
      <c r="Z122" s="78" t="s">
        <v>264</v>
      </c>
      <c r="AA122" s="78" t="e">
        <f>IF(W122=0,LEFT(U122,1),"0")</f>
        <v>#REF!</v>
      </c>
      <c r="AB122" s="78" t="e">
        <f>IF(AA122="0","",IF(AA121="1","",VLOOKUP(AA122,V98:W107,2,FALSE)))</f>
        <v>#REF!</v>
      </c>
      <c r="AC122" s="78" t="s">
        <v>276</v>
      </c>
    </row>
    <row r="123" spans="1:29">
      <c r="A123" s="78"/>
      <c r="B123" s="78"/>
      <c r="C123" s="78"/>
      <c r="D123" s="78"/>
      <c r="E123" s="78"/>
      <c r="F123" s="78" t="s">
        <v>270</v>
      </c>
      <c r="G123" s="78" t="e">
        <f>IF(G124&gt;=2,LEFT(A121,2)," ")</f>
        <v>#REF!</v>
      </c>
      <c r="H123" s="78"/>
      <c r="I123" s="78"/>
      <c r="K123" s="78"/>
      <c r="L123" s="78"/>
      <c r="M123" s="78"/>
      <c r="N123" s="78"/>
      <c r="O123" s="78"/>
      <c r="P123" s="78" t="s">
        <v>270</v>
      </c>
      <c r="Q123" s="78" t="e">
        <f>IF(Q124&gt;=2,LEFT(K121,2)," ")</f>
        <v>#REF!</v>
      </c>
      <c r="R123" s="78"/>
      <c r="S123" s="78"/>
      <c r="U123" s="78"/>
      <c r="V123" s="78"/>
      <c r="W123" s="78"/>
      <c r="X123" s="78"/>
      <c r="Y123" s="78"/>
      <c r="Z123" s="78" t="s">
        <v>270</v>
      </c>
      <c r="AA123" s="78" t="e">
        <f>IF(AA124&gt;=2,LEFT(U121,2)," ")</f>
        <v>#REF!</v>
      </c>
      <c r="AB123" s="78"/>
      <c r="AC123" s="78"/>
    </row>
    <row r="124" spans="1:29">
      <c r="A124" s="78"/>
      <c r="B124" s="78"/>
      <c r="C124" s="78"/>
      <c r="D124" s="78"/>
      <c r="E124" s="78"/>
      <c r="F124" s="78" t="s">
        <v>277</v>
      </c>
      <c r="G124" s="78" t="e">
        <f>LEN(H103)</f>
        <v>#REF!</v>
      </c>
      <c r="H124" s="78"/>
      <c r="I124" s="78"/>
      <c r="K124" s="78"/>
      <c r="L124" s="78"/>
      <c r="M124" s="78"/>
      <c r="N124" s="78"/>
      <c r="O124" s="78"/>
      <c r="P124" s="78" t="s">
        <v>277</v>
      </c>
      <c r="Q124" s="78" t="e">
        <f>LEN(R103)</f>
        <v>#REF!</v>
      </c>
      <c r="R124" s="78"/>
      <c r="S124" s="78"/>
      <c r="U124" s="78"/>
      <c r="V124" s="78"/>
      <c r="W124" s="78"/>
      <c r="X124" s="78"/>
      <c r="Y124" s="78"/>
      <c r="Z124" s="78" t="s">
        <v>277</v>
      </c>
      <c r="AA124" s="78" t="e">
        <f>LEN(AB103)</f>
        <v>#REF!</v>
      </c>
      <c r="AB124" s="78"/>
      <c r="AC124" s="78"/>
    </row>
    <row r="125" spans="1:29">
      <c r="A125" s="78" t="s">
        <v>278</v>
      </c>
      <c r="B125" s="78" t="e">
        <f>CONCATENATE(H112,I112,H113,I113,H114,I114,H116,I116,H117,I117,H118,I118,H120,I120,H121,I121,H122,I122)</f>
        <v>#REF!</v>
      </c>
      <c r="C125" s="78"/>
      <c r="D125" s="78"/>
      <c r="E125" s="78"/>
      <c r="F125" s="78"/>
      <c r="G125" s="78"/>
      <c r="H125" s="78"/>
      <c r="I125" s="78"/>
      <c r="K125" s="78" t="s">
        <v>278</v>
      </c>
      <c r="L125" s="78" t="e">
        <f>CONCATENATE(R112,S112,R113,S113,R114,S114,R116,S116,R117,S117,R118,S118,R120,S120,R121,S121,R122,S122)</f>
        <v>#REF!</v>
      </c>
      <c r="M125" s="78"/>
      <c r="N125" s="78"/>
      <c r="O125" s="78"/>
      <c r="P125" s="78"/>
      <c r="Q125" s="78"/>
      <c r="R125" s="78"/>
      <c r="S125" s="78"/>
      <c r="U125" s="78" t="s">
        <v>278</v>
      </c>
      <c r="V125" s="78" t="e">
        <f>CONCATENATE(AB112,AC112,AB113,AC113,AB114,AC114,AB116,AC116,AB117,AC117,AB118,AC118,AB120,AC120,AB121,AC121,AB122,AC122)</f>
        <v>#REF!</v>
      </c>
      <c r="W125" s="78"/>
      <c r="X125" s="78"/>
      <c r="Y125" s="78"/>
      <c r="Z125" s="78"/>
      <c r="AA125" s="78"/>
      <c r="AB125" s="78"/>
      <c r="AC125" s="78"/>
    </row>
    <row r="126" spans="1:29">
      <c r="A126" s="78" t="s">
        <v>279</v>
      </c>
      <c r="B126" s="80" t="e">
        <f>TRIM(B125)</f>
        <v>#REF!</v>
      </c>
      <c r="C126" s="81"/>
      <c r="D126" s="81"/>
      <c r="E126" s="81"/>
      <c r="F126" s="81"/>
      <c r="G126" s="81"/>
      <c r="H126" s="81"/>
      <c r="I126" s="81"/>
      <c r="K126" s="78" t="s">
        <v>279</v>
      </c>
      <c r="L126" s="80" t="e">
        <f>TRIM(L125)</f>
        <v>#REF!</v>
      </c>
      <c r="M126" s="81"/>
      <c r="N126" s="81"/>
      <c r="O126" s="81"/>
      <c r="P126" s="81"/>
      <c r="Q126" s="81"/>
      <c r="R126" s="81"/>
      <c r="S126" s="81"/>
      <c r="U126" s="78" t="s">
        <v>279</v>
      </c>
      <c r="V126" s="80" t="e">
        <f>TRIM(V125)</f>
        <v>#REF!</v>
      </c>
      <c r="W126" s="81"/>
      <c r="X126" s="81"/>
      <c r="Y126" s="81"/>
      <c r="Z126" s="81"/>
      <c r="AA126" s="81"/>
      <c r="AB126" s="81"/>
      <c r="AC126" s="81"/>
    </row>
    <row r="128" spans="1:29">
      <c r="U128" s="82"/>
      <c r="V128" s="82"/>
      <c r="W128" s="82"/>
      <c r="X128" s="82"/>
      <c r="Y128" s="82"/>
      <c r="Z128" s="82"/>
      <c r="AA128" s="82"/>
      <c r="AB128" s="82"/>
      <c r="AC128" s="82"/>
    </row>
    <row r="129" spans="1:29" ht="15.75" thickBot="1">
      <c r="A129" s="24"/>
      <c r="B129" s="24"/>
      <c r="C129" s="24" t="s">
        <v>216</v>
      </c>
      <c r="D129" s="24"/>
      <c r="E129" s="24"/>
      <c r="F129" s="24" t="s">
        <v>217</v>
      </c>
      <c r="G129" s="24"/>
      <c r="H129" s="24"/>
      <c r="I129" s="24"/>
      <c r="K129" s="24"/>
      <c r="L129" s="24"/>
      <c r="M129" s="24" t="s">
        <v>216</v>
      </c>
      <c r="N129" s="24"/>
      <c r="O129" s="24"/>
      <c r="P129" s="24" t="s">
        <v>217</v>
      </c>
      <c r="Q129" s="24"/>
      <c r="R129" s="24"/>
      <c r="S129" s="24"/>
      <c r="U129" s="82"/>
      <c r="V129" s="82"/>
      <c r="W129" s="82" t="s">
        <v>216</v>
      </c>
      <c r="X129" s="82"/>
      <c r="Y129" s="82"/>
      <c r="Z129" s="82" t="s">
        <v>217</v>
      </c>
      <c r="AA129" s="82"/>
      <c r="AB129" s="82"/>
      <c r="AC129" s="82"/>
    </row>
    <row r="130" spans="1:29">
      <c r="A130" s="24"/>
      <c r="B130" s="69" t="s">
        <v>218</v>
      </c>
      <c r="C130" s="70" t="s">
        <v>219</v>
      </c>
      <c r="D130" s="24"/>
      <c r="E130" s="69" t="s">
        <v>220</v>
      </c>
      <c r="F130" s="70" t="s">
        <v>221</v>
      </c>
      <c r="G130" s="24"/>
      <c r="H130" s="24"/>
      <c r="I130" s="24"/>
      <c r="K130" s="24"/>
      <c r="L130" s="69" t="s">
        <v>218</v>
      </c>
      <c r="M130" s="70" t="s">
        <v>219</v>
      </c>
      <c r="N130" s="24"/>
      <c r="O130" s="69" t="s">
        <v>220</v>
      </c>
      <c r="P130" s="70" t="s">
        <v>221</v>
      </c>
      <c r="Q130" s="24"/>
      <c r="R130" s="24"/>
      <c r="S130" s="24"/>
      <c r="U130" s="82"/>
      <c r="V130" s="83" t="s">
        <v>218</v>
      </c>
      <c r="W130" s="84" t="s">
        <v>219</v>
      </c>
      <c r="X130" s="82"/>
      <c r="Y130" s="83" t="s">
        <v>220</v>
      </c>
      <c r="Z130" s="84" t="s">
        <v>221</v>
      </c>
      <c r="AA130" s="82"/>
      <c r="AB130" s="82"/>
      <c r="AC130" s="82"/>
    </row>
    <row r="131" spans="1:29">
      <c r="A131" s="24"/>
      <c r="B131" s="71" t="s">
        <v>222</v>
      </c>
      <c r="C131" s="72" t="s">
        <v>223</v>
      </c>
      <c r="D131" s="24"/>
      <c r="E131" s="71" t="s">
        <v>224</v>
      </c>
      <c r="F131" s="72" t="s">
        <v>225</v>
      </c>
      <c r="G131" s="24"/>
      <c r="H131" s="24"/>
      <c r="I131" s="24"/>
      <c r="K131" s="24"/>
      <c r="L131" s="71" t="s">
        <v>222</v>
      </c>
      <c r="M131" s="72" t="s">
        <v>223</v>
      </c>
      <c r="N131" s="24"/>
      <c r="O131" s="71" t="s">
        <v>224</v>
      </c>
      <c r="P131" s="72" t="s">
        <v>225</v>
      </c>
      <c r="Q131" s="24"/>
      <c r="R131" s="24"/>
      <c r="S131" s="24"/>
      <c r="U131" s="82"/>
      <c r="V131" s="85" t="s">
        <v>222</v>
      </c>
      <c r="W131" s="86" t="s">
        <v>223</v>
      </c>
      <c r="X131" s="82"/>
      <c r="Y131" s="85" t="s">
        <v>224</v>
      </c>
      <c r="Z131" s="86" t="s">
        <v>225</v>
      </c>
      <c r="AA131" s="82"/>
      <c r="AB131" s="82"/>
      <c r="AC131" s="82"/>
    </row>
    <row r="132" spans="1:29">
      <c r="A132" s="24"/>
      <c r="B132" s="71" t="s">
        <v>226</v>
      </c>
      <c r="C132" s="72" t="s">
        <v>227</v>
      </c>
      <c r="D132" s="24"/>
      <c r="E132" s="71" t="s">
        <v>228</v>
      </c>
      <c r="F132" s="72" t="s">
        <v>229</v>
      </c>
      <c r="G132" s="24"/>
      <c r="H132" s="24"/>
      <c r="I132" s="24"/>
      <c r="K132" s="24"/>
      <c r="L132" s="71" t="s">
        <v>226</v>
      </c>
      <c r="M132" s="72" t="s">
        <v>227</v>
      </c>
      <c r="N132" s="24"/>
      <c r="O132" s="71" t="s">
        <v>228</v>
      </c>
      <c r="P132" s="72" t="s">
        <v>229</v>
      </c>
      <c r="Q132" s="24"/>
      <c r="R132" s="24"/>
      <c r="S132" s="24"/>
      <c r="U132" s="82"/>
      <c r="V132" s="85" t="s">
        <v>226</v>
      </c>
      <c r="W132" s="86" t="s">
        <v>227</v>
      </c>
      <c r="X132" s="82"/>
      <c r="Y132" s="85" t="s">
        <v>228</v>
      </c>
      <c r="Z132" s="86" t="s">
        <v>229</v>
      </c>
      <c r="AA132" s="82"/>
      <c r="AB132" s="82"/>
      <c r="AC132" s="82"/>
    </row>
    <row r="133" spans="1:29" ht="15.75" thickBot="1">
      <c r="A133" s="24"/>
      <c r="B133" s="71" t="s">
        <v>230</v>
      </c>
      <c r="C133" s="72" t="s">
        <v>231</v>
      </c>
      <c r="D133" s="24"/>
      <c r="E133" s="71" t="s">
        <v>232</v>
      </c>
      <c r="F133" s="72" t="s">
        <v>233</v>
      </c>
      <c r="G133" s="24"/>
      <c r="H133" s="24"/>
      <c r="I133" s="24"/>
      <c r="K133" s="24"/>
      <c r="L133" s="71" t="s">
        <v>230</v>
      </c>
      <c r="M133" s="72" t="s">
        <v>231</v>
      </c>
      <c r="N133" s="24"/>
      <c r="O133" s="71" t="s">
        <v>232</v>
      </c>
      <c r="P133" s="72" t="s">
        <v>233</v>
      </c>
      <c r="Q133" s="24"/>
      <c r="R133" s="24"/>
      <c r="S133" s="24"/>
      <c r="U133" s="82"/>
      <c r="V133" s="85" t="s">
        <v>230</v>
      </c>
      <c r="W133" s="86" t="s">
        <v>231</v>
      </c>
      <c r="X133" s="82"/>
      <c r="Y133" s="85" t="s">
        <v>232</v>
      </c>
      <c r="Z133" s="86" t="s">
        <v>233</v>
      </c>
      <c r="AA133" s="82"/>
      <c r="AB133" s="82"/>
      <c r="AC133" s="82"/>
    </row>
    <row r="134" spans="1:29">
      <c r="A134" s="24"/>
      <c r="B134" s="71" t="s">
        <v>234</v>
      </c>
      <c r="C134" s="72" t="s">
        <v>235</v>
      </c>
      <c r="D134" s="24"/>
      <c r="E134" s="71" t="s">
        <v>236</v>
      </c>
      <c r="F134" s="72" t="s">
        <v>237</v>
      </c>
      <c r="G134" s="24"/>
      <c r="H134" s="73"/>
      <c r="I134" s="24"/>
      <c r="K134" s="24"/>
      <c r="L134" s="71" t="s">
        <v>234</v>
      </c>
      <c r="M134" s="72" t="s">
        <v>235</v>
      </c>
      <c r="N134" s="24"/>
      <c r="O134" s="71" t="s">
        <v>236</v>
      </c>
      <c r="P134" s="72" t="s">
        <v>237</v>
      </c>
      <c r="Q134" s="24"/>
      <c r="R134" s="73"/>
      <c r="S134" s="24"/>
      <c r="U134" s="82"/>
      <c r="V134" s="85" t="s">
        <v>234</v>
      </c>
      <c r="W134" s="86" t="s">
        <v>235</v>
      </c>
      <c r="X134" s="82"/>
      <c r="Y134" s="85" t="s">
        <v>236</v>
      </c>
      <c r="Z134" s="86" t="s">
        <v>237</v>
      </c>
      <c r="AA134" s="82"/>
      <c r="AB134" s="87"/>
      <c r="AC134" s="82"/>
    </row>
    <row r="135" spans="1:29">
      <c r="A135" s="24"/>
      <c r="B135" s="71" t="s">
        <v>238</v>
      </c>
      <c r="C135" s="72" t="s">
        <v>239</v>
      </c>
      <c r="D135" s="24"/>
      <c r="E135" s="71" t="s">
        <v>240</v>
      </c>
      <c r="F135" s="72" t="s">
        <v>241</v>
      </c>
      <c r="G135" s="24"/>
      <c r="H135" s="74" t="e">
        <f>#REF!</f>
        <v>#REF!</v>
      </c>
      <c r="I135" s="24"/>
      <c r="K135" s="24"/>
      <c r="L135" s="71" t="s">
        <v>238</v>
      </c>
      <c r="M135" s="72" t="s">
        <v>239</v>
      </c>
      <c r="N135" s="24"/>
      <c r="O135" s="71" t="s">
        <v>240</v>
      </c>
      <c r="P135" s="72" t="s">
        <v>241</v>
      </c>
      <c r="Q135" s="24"/>
      <c r="R135" s="74" t="e">
        <f>#REF!</f>
        <v>#REF!</v>
      </c>
      <c r="S135" s="24"/>
      <c r="U135" s="82"/>
      <c r="V135" s="85" t="s">
        <v>238</v>
      </c>
      <c r="W135" s="86" t="s">
        <v>239</v>
      </c>
      <c r="X135" s="82"/>
      <c r="Y135" s="85" t="s">
        <v>240</v>
      </c>
      <c r="Z135" s="86" t="s">
        <v>241</v>
      </c>
      <c r="AA135" s="82"/>
      <c r="AB135" s="88" t="e">
        <f>#REF!</f>
        <v>#REF!</v>
      </c>
      <c r="AC135" s="82"/>
    </row>
    <row r="136" spans="1:29" ht="15.75" thickBot="1">
      <c r="A136" s="24"/>
      <c r="B136" s="71" t="s">
        <v>242</v>
      </c>
      <c r="C136" s="72" t="s">
        <v>243</v>
      </c>
      <c r="D136" s="24"/>
      <c r="E136" s="71" t="s">
        <v>244</v>
      </c>
      <c r="F136" s="72" t="s">
        <v>245</v>
      </c>
      <c r="G136" s="24"/>
      <c r="H136" s="75"/>
      <c r="I136" s="24"/>
      <c r="K136" s="24"/>
      <c r="L136" s="71" t="s">
        <v>242</v>
      </c>
      <c r="M136" s="72" t="s">
        <v>243</v>
      </c>
      <c r="N136" s="24"/>
      <c r="O136" s="71" t="s">
        <v>244</v>
      </c>
      <c r="P136" s="72" t="s">
        <v>245</v>
      </c>
      <c r="Q136" s="24"/>
      <c r="R136" s="75"/>
      <c r="S136" s="24"/>
      <c r="U136" s="82"/>
      <c r="V136" s="85" t="s">
        <v>242</v>
      </c>
      <c r="W136" s="86" t="s">
        <v>243</v>
      </c>
      <c r="X136" s="82"/>
      <c r="Y136" s="85" t="s">
        <v>244</v>
      </c>
      <c r="Z136" s="86" t="s">
        <v>245</v>
      </c>
      <c r="AA136" s="82"/>
      <c r="AB136" s="89"/>
      <c r="AC136" s="82"/>
    </row>
    <row r="137" spans="1:29">
      <c r="A137" s="24"/>
      <c r="B137" s="71" t="s">
        <v>246</v>
      </c>
      <c r="C137" s="72" t="s">
        <v>247</v>
      </c>
      <c r="D137" s="24"/>
      <c r="E137" s="71" t="s">
        <v>248</v>
      </c>
      <c r="F137" s="72" t="s">
        <v>249</v>
      </c>
      <c r="G137" s="24"/>
      <c r="H137" s="24"/>
      <c r="I137" s="24"/>
      <c r="K137" s="24"/>
      <c r="L137" s="71" t="s">
        <v>246</v>
      </c>
      <c r="M137" s="72" t="s">
        <v>247</v>
      </c>
      <c r="N137" s="24"/>
      <c r="O137" s="71" t="s">
        <v>248</v>
      </c>
      <c r="P137" s="72" t="s">
        <v>249</v>
      </c>
      <c r="Q137" s="24"/>
      <c r="R137" s="24"/>
      <c r="S137" s="24"/>
      <c r="U137" s="82"/>
      <c r="V137" s="85" t="s">
        <v>246</v>
      </c>
      <c r="W137" s="86" t="s">
        <v>247</v>
      </c>
      <c r="X137" s="82"/>
      <c r="Y137" s="85" t="s">
        <v>248</v>
      </c>
      <c r="Z137" s="86" t="s">
        <v>249</v>
      </c>
      <c r="AA137" s="82"/>
      <c r="AB137" s="82"/>
      <c r="AC137" s="82"/>
    </row>
    <row r="138" spans="1:29">
      <c r="A138" s="24"/>
      <c r="B138" s="71" t="s">
        <v>250</v>
      </c>
      <c r="C138" s="72" t="s">
        <v>251</v>
      </c>
      <c r="D138" s="24"/>
      <c r="E138" s="71" t="s">
        <v>252</v>
      </c>
      <c r="F138" s="72" t="s">
        <v>253</v>
      </c>
      <c r="G138" s="24"/>
      <c r="H138" s="24"/>
      <c r="I138" s="24"/>
      <c r="K138" s="24"/>
      <c r="L138" s="71" t="s">
        <v>250</v>
      </c>
      <c r="M138" s="72" t="s">
        <v>251</v>
      </c>
      <c r="N138" s="24"/>
      <c r="O138" s="71" t="s">
        <v>252</v>
      </c>
      <c r="P138" s="72" t="s">
        <v>253</v>
      </c>
      <c r="Q138" s="24"/>
      <c r="R138" s="24"/>
      <c r="S138" s="24"/>
      <c r="U138" s="82"/>
      <c r="V138" s="85" t="s">
        <v>250</v>
      </c>
      <c r="W138" s="86" t="s">
        <v>251</v>
      </c>
      <c r="X138" s="82"/>
      <c r="Y138" s="85" t="s">
        <v>252</v>
      </c>
      <c r="Z138" s="86" t="s">
        <v>253</v>
      </c>
      <c r="AA138" s="82"/>
      <c r="AB138" s="82"/>
      <c r="AC138" s="82"/>
    </row>
    <row r="139" spans="1:29">
      <c r="A139" s="24"/>
      <c r="B139" s="71" t="s">
        <v>254</v>
      </c>
      <c r="C139" s="72" t="s">
        <v>255</v>
      </c>
      <c r="D139" s="24"/>
      <c r="E139" s="71" t="s">
        <v>256</v>
      </c>
      <c r="F139" s="72" t="s">
        <v>257</v>
      </c>
      <c r="G139" s="24"/>
      <c r="H139" s="24"/>
      <c r="I139" s="24"/>
      <c r="K139" s="24"/>
      <c r="L139" s="71" t="s">
        <v>254</v>
      </c>
      <c r="M139" s="72" t="s">
        <v>255</v>
      </c>
      <c r="N139" s="24"/>
      <c r="O139" s="71" t="s">
        <v>256</v>
      </c>
      <c r="P139" s="72" t="s">
        <v>257</v>
      </c>
      <c r="Q139" s="24"/>
      <c r="R139" s="24"/>
      <c r="S139" s="24"/>
      <c r="U139" s="82"/>
      <c r="V139" s="85" t="s">
        <v>254</v>
      </c>
      <c r="W139" s="86" t="s">
        <v>255</v>
      </c>
      <c r="X139" s="82"/>
      <c r="Y139" s="85" t="s">
        <v>256</v>
      </c>
      <c r="Z139" s="86" t="s">
        <v>257</v>
      </c>
      <c r="AA139" s="82"/>
      <c r="AB139" s="82"/>
      <c r="AC139" s="82"/>
    </row>
    <row r="140" spans="1:29" ht="15.75" thickBot="1">
      <c r="A140" s="24"/>
      <c r="B140" s="76" t="s">
        <v>219</v>
      </c>
      <c r="C140" s="77" t="s">
        <v>219</v>
      </c>
      <c r="D140" s="24"/>
      <c r="E140" s="76"/>
      <c r="F140" s="77"/>
      <c r="G140" s="24"/>
      <c r="H140" s="24"/>
      <c r="I140" s="24"/>
      <c r="K140" s="24"/>
      <c r="L140" s="76" t="s">
        <v>219</v>
      </c>
      <c r="M140" s="77" t="s">
        <v>219</v>
      </c>
      <c r="N140" s="24"/>
      <c r="O140" s="76"/>
      <c r="P140" s="77"/>
      <c r="Q140" s="24"/>
      <c r="R140" s="24"/>
      <c r="S140" s="24"/>
      <c r="U140" s="82"/>
      <c r="V140" s="90" t="s">
        <v>219</v>
      </c>
      <c r="W140" s="91" t="s">
        <v>219</v>
      </c>
      <c r="X140" s="82"/>
      <c r="Y140" s="90"/>
      <c r="Z140" s="91"/>
      <c r="AA140" s="82"/>
      <c r="AB140" s="82"/>
      <c r="AC140" s="82"/>
    </row>
    <row r="141" spans="1:29">
      <c r="A141" s="24"/>
      <c r="B141" s="24"/>
      <c r="C141" s="24"/>
      <c r="D141" s="24"/>
      <c r="E141" s="24"/>
      <c r="F141" s="24"/>
      <c r="G141" s="24"/>
      <c r="H141" s="24"/>
      <c r="I141" s="24"/>
      <c r="K141" s="24"/>
      <c r="L141" s="24"/>
      <c r="M141" s="24"/>
      <c r="N141" s="24"/>
      <c r="O141" s="24"/>
      <c r="P141" s="24"/>
      <c r="Q141" s="24"/>
      <c r="R141" s="24"/>
      <c r="S141" s="24"/>
      <c r="U141" s="82"/>
      <c r="V141" s="82"/>
      <c r="W141" s="82"/>
      <c r="X141" s="82"/>
      <c r="Y141" s="82"/>
      <c r="Z141" s="82"/>
      <c r="AA141" s="82"/>
      <c r="AB141" s="82"/>
      <c r="AC141" s="82"/>
    </row>
    <row r="142" spans="1:29">
      <c r="A142" s="78" t="s">
        <v>258</v>
      </c>
      <c r="B142" s="78"/>
      <c r="C142" s="78" t="s">
        <v>259</v>
      </c>
      <c r="D142" s="78" t="s">
        <v>260</v>
      </c>
      <c r="E142" s="78" t="s">
        <v>260</v>
      </c>
      <c r="F142" s="79" t="s">
        <v>261</v>
      </c>
      <c r="G142" s="79" t="s">
        <v>262</v>
      </c>
      <c r="H142" s="79" t="s">
        <v>263</v>
      </c>
      <c r="I142" s="78" t="s">
        <v>264</v>
      </c>
      <c r="K142" s="78" t="s">
        <v>258</v>
      </c>
      <c r="L142" s="78"/>
      <c r="M142" s="78" t="s">
        <v>259</v>
      </c>
      <c r="N142" s="78" t="s">
        <v>260</v>
      </c>
      <c r="O142" s="78" t="s">
        <v>260</v>
      </c>
      <c r="P142" s="79" t="s">
        <v>261</v>
      </c>
      <c r="Q142" s="79" t="s">
        <v>262</v>
      </c>
      <c r="R142" s="79" t="s">
        <v>263</v>
      </c>
      <c r="S142" s="78" t="s">
        <v>264</v>
      </c>
      <c r="U142" s="92" t="s">
        <v>258</v>
      </c>
      <c r="V142" s="92"/>
      <c r="W142" s="92" t="s">
        <v>259</v>
      </c>
      <c r="X142" s="92" t="s">
        <v>260</v>
      </c>
      <c r="Y142" s="92" t="s">
        <v>260</v>
      </c>
      <c r="Z142" s="93" t="s">
        <v>261</v>
      </c>
      <c r="AA142" s="93" t="s">
        <v>262</v>
      </c>
      <c r="AB142" s="93" t="s">
        <v>263</v>
      </c>
      <c r="AC142" s="92" t="s">
        <v>264</v>
      </c>
    </row>
    <row r="143" spans="1:29">
      <c r="A143" s="78"/>
      <c r="B143" s="78"/>
      <c r="C143" s="78" t="s">
        <v>265</v>
      </c>
      <c r="D143" s="78" t="s">
        <v>258</v>
      </c>
      <c r="E143" s="78" t="s">
        <v>266</v>
      </c>
      <c r="F143" s="78"/>
      <c r="G143" s="78"/>
      <c r="H143" s="78"/>
      <c r="I143" s="78"/>
      <c r="K143" s="78"/>
      <c r="L143" s="78"/>
      <c r="M143" s="78" t="s">
        <v>265</v>
      </c>
      <c r="N143" s="78" t="s">
        <v>258</v>
      </c>
      <c r="O143" s="78" t="s">
        <v>266</v>
      </c>
      <c r="P143" s="78"/>
      <c r="Q143" s="78"/>
      <c r="R143" s="78"/>
      <c r="S143" s="78"/>
      <c r="U143" s="92"/>
      <c r="V143" s="92"/>
      <c r="W143" s="92" t="s">
        <v>265</v>
      </c>
      <c r="X143" s="92" t="s">
        <v>258</v>
      </c>
      <c r="Y143" s="92" t="s">
        <v>266</v>
      </c>
      <c r="Z143" s="92"/>
      <c r="AA143" s="92"/>
      <c r="AB143" s="92"/>
      <c r="AC143" s="92"/>
    </row>
    <row r="144" spans="1:29">
      <c r="A144" s="78" t="e">
        <f>RIGHT(H135,E144)</f>
        <v>#REF!</v>
      </c>
      <c r="B144" s="78"/>
      <c r="C144" s="79" t="e">
        <f>+E144-D144</f>
        <v>#REF!</v>
      </c>
      <c r="D144" s="79" t="e">
        <f>LEN(A144)</f>
        <v>#REF!</v>
      </c>
      <c r="E144" s="79">
        <v>9</v>
      </c>
      <c r="F144" s="78" t="s">
        <v>267</v>
      </c>
      <c r="G144" s="78" t="e">
        <f>IF(C144=0,LEFT(A144,1),"0")</f>
        <v>#REF!</v>
      </c>
      <c r="H144" s="78" t="e">
        <f>IF(G144="1","SE",VLOOKUP(G144,B130:C139,2,FALSE))</f>
        <v>#REF!</v>
      </c>
      <c r="I144" s="78" t="e">
        <f>IF(G144="0",""," RATUS ")</f>
        <v>#REF!</v>
      </c>
      <c r="K144" s="78" t="e">
        <f>RIGHT(R135,O144)</f>
        <v>#REF!</v>
      </c>
      <c r="L144" s="78"/>
      <c r="M144" s="79" t="e">
        <f>+O144-N144</f>
        <v>#REF!</v>
      </c>
      <c r="N144" s="79" t="e">
        <f>LEN(K144)</f>
        <v>#REF!</v>
      </c>
      <c r="O144" s="79">
        <v>9</v>
      </c>
      <c r="P144" s="78" t="s">
        <v>267</v>
      </c>
      <c r="Q144" s="78" t="e">
        <f>IF(M144=0,LEFT(K144,1),"0")</f>
        <v>#REF!</v>
      </c>
      <c r="R144" s="78" t="e">
        <f>IF(Q144="1","SE",VLOOKUP(Q144,L130:M139,2,FALSE))</f>
        <v>#REF!</v>
      </c>
      <c r="S144" s="78" t="e">
        <f>IF(Q144="0",""," RATUS ")</f>
        <v>#REF!</v>
      </c>
      <c r="U144" s="92" t="e">
        <f>RIGHT(AB135,Y144)</f>
        <v>#REF!</v>
      </c>
      <c r="V144" s="92"/>
      <c r="W144" s="93" t="e">
        <f>+Y144-X144</f>
        <v>#REF!</v>
      </c>
      <c r="X144" s="93" t="e">
        <f>LEN(U144)</f>
        <v>#REF!</v>
      </c>
      <c r="Y144" s="93">
        <v>9</v>
      </c>
      <c r="Z144" s="92" t="s">
        <v>267</v>
      </c>
      <c r="AA144" s="92" t="e">
        <f>IF(W144=0,LEFT(U144,1),"0")</f>
        <v>#REF!</v>
      </c>
      <c r="AB144" s="92" t="e">
        <f>IF(AA144="1","SE",VLOOKUP(AA144,V130:W139,2,FALSE))</f>
        <v>#REF!</v>
      </c>
      <c r="AC144" s="92" t="e">
        <f>IF(AA144="0",""," RATUS ")</f>
        <v>#REF!</v>
      </c>
    </row>
    <row r="145" spans="1:29">
      <c r="A145" s="78" t="e">
        <f>RIGHT(H135,E145)</f>
        <v>#REF!</v>
      </c>
      <c r="B145" s="78"/>
      <c r="C145" s="79" t="e">
        <f>+E145-D145</f>
        <v>#REF!</v>
      </c>
      <c r="D145" s="79" t="e">
        <f>LEN(A145)</f>
        <v>#REF!</v>
      </c>
      <c r="E145" s="79">
        <v>8</v>
      </c>
      <c r="F145" s="78" t="s">
        <v>268</v>
      </c>
      <c r="G145" s="78" t="e">
        <f>IF(C145=0,LEFT(A145,1),"0")</f>
        <v>#REF!</v>
      </c>
      <c r="H145" s="78" t="e">
        <f>IF(AND(G147&lt;"20",G147&gt;="10"),VLOOKUP(G147,E130:F139,2,FALSE),VLOOKUP(G145,B130:C139,2,FALSE))</f>
        <v>#REF!</v>
      </c>
      <c r="I145" s="78" t="e">
        <f>IF(G147&gt;="20"," PULUH ","")</f>
        <v>#REF!</v>
      </c>
      <c r="K145" s="78" t="e">
        <f>RIGHT(R135,O145)</f>
        <v>#REF!</v>
      </c>
      <c r="L145" s="78"/>
      <c r="M145" s="79" t="e">
        <f>+O145-N145</f>
        <v>#REF!</v>
      </c>
      <c r="N145" s="79" t="e">
        <f>LEN(K145)</f>
        <v>#REF!</v>
      </c>
      <c r="O145" s="79">
        <v>8</v>
      </c>
      <c r="P145" s="78" t="s">
        <v>268</v>
      </c>
      <c r="Q145" s="78" t="e">
        <f>IF(M145=0,LEFT(K145,1),"0")</f>
        <v>#REF!</v>
      </c>
      <c r="R145" s="78" t="e">
        <f>IF(AND(Q147&lt;"20",Q147&gt;="10"),VLOOKUP(Q147,O130:P139,2,FALSE),VLOOKUP(Q145,L130:M139,2,FALSE))</f>
        <v>#REF!</v>
      </c>
      <c r="S145" s="78" t="e">
        <f>IF(Q147&gt;="20"," PULUH ","")</f>
        <v>#REF!</v>
      </c>
      <c r="U145" s="92" t="e">
        <f>RIGHT(AB135,Y145)</f>
        <v>#REF!</v>
      </c>
      <c r="V145" s="92"/>
      <c r="W145" s="93" t="e">
        <f>+Y145-X145</f>
        <v>#REF!</v>
      </c>
      <c r="X145" s="93" t="e">
        <f>LEN(U145)</f>
        <v>#REF!</v>
      </c>
      <c r="Y145" s="93">
        <v>8</v>
      </c>
      <c r="Z145" s="92" t="s">
        <v>268</v>
      </c>
      <c r="AA145" s="92" t="e">
        <f>IF(W145=0,LEFT(U145,1),"0")</f>
        <v>#REF!</v>
      </c>
      <c r="AB145" s="92" t="e">
        <f>IF(AND(AA147&lt;"20",AA147&gt;="10"),VLOOKUP(AA147,Y130:Z139,2,FALSE),VLOOKUP(AA145,V130:W139,2,FALSE))</f>
        <v>#REF!</v>
      </c>
      <c r="AC145" s="92" t="e">
        <f>IF(AA147&gt;="20"," PULUH ","")</f>
        <v>#REF!</v>
      </c>
    </row>
    <row r="146" spans="1:29">
      <c r="A146" s="78" t="e">
        <f>RIGHT(H135,E146)</f>
        <v>#REF!</v>
      </c>
      <c r="B146" s="78"/>
      <c r="C146" s="79" t="e">
        <f>+E146-D146</f>
        <v>#REF!</v>
      </c>
      <c r="D146" s="79" t="e">
        <f>LEN(A146)</f>
        <v>#REF!</v>
      </c>
      <c r="E146" s="79">
        <v>7</v>
      </c>
      <c r="F146" s="78" t="s">
        <v>269</v>
      </c>
      <c r="G146" s="78" t="e">
        <f>IF(C146=0,LEFT(A146,1),"0")</f>
        <v>#REF!</v>
      </c>
      <c r="H146" s="78" t="e">
        <f>IF(AND(G147&lt;"20",G147&gt;="10"),"",VLOOKUP(G146,B130:C139,2,FALSE))</f>
        <v>#REF!</v>
      </c>
      <c r="I146" s="78" t="e">
        <f>IF(G156&gt;=7," JUTA ","")</f>
        <v>#REF!</v>
      </c>
      <c r="K146" s="78" t="e">
        <f>RIGHT(R135,O146)</f>
        <v>#REF!</v>
      </c>
      <c r="L146" s="78"/>
      <c r="M146" s="79" t="e">
        <f>+O146-N146</f>
        <v>#REF!</v>
      </c>
      <c r="N146" s="79" t="e">
        <f>LEN(K146)</f>
        <v>#REF!</v>
      </c>
      <c r="O146" s="79">
        <v>7</v>
      </c>
      <c r="P146" s="78" t="s">
        <v>269</v>
      </c>
      <c r="Q146" s="78" t="e">
        <f>IF(M146=0,LEFT(K146,1),"0")</f>
        <v>#REF!</v>
      </c>
      <c r="R146" s="78" t="e">
        <f>IF(AND(Q147&lt;"20",Q147&gt;="10"),"",VLOOKUP(Q146,L130:M139,2,FALSE))</f>
        <v>#REF!</v>
      </c>
      <c r="S146" s="78" t="e">
        <f>IF(Q156&gt;=7," JUTA ","")</f>
        <v>#REF!</v>
      </c>
      <c r="U146" s="92" t="e">
        <f>RIGHT(AB135,Y146)</f>
        <v>#REF!</v>
      </c>
      <c r="V146" s="92"/>
      <c r="W146" s="93" t="e">
        <f>+Y146-X146</f>
        <v>#REF!</v>
      </c>
      <c r="X146" s="93" t="e">
        <f>LEN(U146)</f>
        <v>#REF!</v>
      </c>
      <c r="Y146" s="93">
        <v>7</v>
      </c>
      <c r="Z146" s="92" t="s">
        <v>269</v>
      </c>
      <c r="AA146" s="92" t="e">
        <f>IF(W146=0,LEFT(U146,1),"0")</f>
        <v>#REF!</v>
      </c>
      <c r="AB146" s="92" t="e">
        <f>IF(AND(AA147&lt;"20",AA147&gt;="10"),"",VLOOKUP(AA146,V130:W139,2,FALSE))</f>
        <v>#REF!</v>
      </c>
      <c r="AC146" s="92" t="e">
        <f>IF(AA156&gt;=7," JUTA ","")</f>
        <v>#REF!</v>
      </c>
    </row>
    <row r="147" spans="1:29">
      <c r="A147" s="78"/>
      <c r="B147" s="78"/>
      <c r="C147" s="79"/>
      <c r="D147" s="79"/>
      <c r="E147" s="79"/>
      <c r="F147" s="78" t="s">
        <v>270</v>
      </c>
      <c r="G147" s="78" t="e">
        <f>IF(G156&gt;=8,LEFT(A145,2),"0")</f>
        <v>#REF!</v>
      </c>
      <c r="H147" s="78"/>
      <c r="I147" s="78"/>
      <c r="K147" s="78"/>
      <c r="L147" s="78"/>
      <c r="M147" s="79"/>
      <c r="N147" s="79"/>
      <c r="O147" s="79"/>
      <c r="P147" s="78" t="s">
        <v>270</v>
      </c>
      <c r="Q147" s="78" t="e">
        <f>IF(Q156&gt;=8,LEFT(K145,2),"0")</f>
        <v>#REF!</v>
      </c>
      <c r="R147" s="78"/>
      <c r="S147" s="78"/>
      <c r="U147" s="92"/>
      <c r="V147" s="92"/>
      <c r="W147" s="93"/>
      <c r="X147" s="93"/>
      <c r="Y147" s="93"/>
      <c r="Z147" s="92" t="s">
        <v>270</v>
      </c>
      <c r="AA147" s="92" t="e">
        <f>IF(AA156&gt;=8,LEFT(U145,2),"0")</f>
        <v>#REF!</v>
      </c>
      <c r="AB147" s="92"/>
      <c r="AC147" s="92"/>
    </row>
    <row r="148" spans="1:29">
      <c r="A148" s="78" t="e">
        <f>RIGHT(H135,E148)</f>
        <v>#REF!</v>
      </c>
      <c r="B148" s="78"/>
      <c r="C148" s="79" t="e">
        <f>+E148-D148</f>
        <v>#REF!</v>
      </c>
      <c r="D148" s="79" t="e">
        <f>LEN(A148)</f>
        <v>#REF!</v>
      </c>
      <c r="E148" s="79">
        <v>6</v>
      </c>
      <c r="F148" s="78" t="s">
        <v>271</v>
      </c>
      <c r="G148" s="78" t="e">
        <f>IF(C148=0,LEFT(A148,1),"0")</f>
        <v>#REF!</v>
      </c>
      <c r="H148" s="78" t="e">
        <f>IF(G148="1","SE",VLOOKUP(G148,B130:C139,2,FALSE))</f>
        <v>#REF!</v>
      </c>
      <c r="I148" s="78" t="e">
        <f>IF(H148=" ",""," RATUS ")</f>
        <v>#REF!</v>
      </c>
      <c r="K148" s="78" t="e">
        <f>RIGHT(R135,O148)</f>
        <v>#REF!</v>
      </c>
      <c r="L148" s="78"/>
      <c r="M148" s="79" t="e">
        <f>+O148-N148</f>
        <v>#REF!</v>
      </c>
      <c r="N148" s="79" t="e">
        <f>LEN(K148)</f>
        <v>#REF!</v>
      </c>
      <c r="O148" s="79">
        <v>6</v>
      </c>
      <c r="P148" s="78" t="s">
        <v>271</v>
      </c>
      <c r="Q148" s="78" t="e">
        <f>IF(M148=0,LEFT(K148,1),"0")</f>
        <v>#REF!</v>
      </c>
      <c r="R148" s="78" t="e">
        <f>IF(Q148="1","SE",VLOOKUP(Q148,L130:M139,2,FALSE))</f>
        <v>#REF!</v>
      </c>
      <c r="S148" s="78" t="e">
        <f>IF(R148=" ",""," RATUS ")</f>
        <v>#REF!</v>
      </c>
      <c r="U148" s="92" t="e">
        <f>RIGHT(AB135,Y148)</f>
        <v>#REF!</v>
      </c>
      <c r="V148" s="92"/>
      <c r="W148" s="93" t="e">
        <f>+Y148-X148</f>
        <v>#REF!</v>
      </c>
      <c r="X148" s="93" t="e">
        <f>LEN(U148)</f>
        <v>#REF!</v>
      </c>
      <c r="Y148" s="93">
        <v>6</v>
      </c>
      <c r="Z148" s="92" t="s">
        <v>271</v>
      </c>
      <c r="AA148" s="92" t="e">
        <f>IF(W148=0,LEFT(U148,1),"0")</f>
        <v>#REF!</v>
      </c>
      <c r="AB148" s="92" t="e">
        <f>IF(AA148="1","SE",VLOOKUP(AA148,V130:W139,2,FALSE))</f>
        <v>#REF!</v>
      </c>
      <c r="AC148" s="92" t="e">
        <f>IF(AB148=" ",""," RATUS ")</f>
        <v>#REF!</v>
      </c>
    </row>
    <row r="149" spans="1:29">
      <c r="A149" s="78" t="e">
        <f>RIGHT(H135,E149)</f>
        <v>#REF!</v>
      </c>
      <c r="B149" s="78"/>
      <c r="C149" s="79" t="e">
        <f>+E149-D149</f>
        <v>#REF!</v>
      </c>
      <c r="D149" s="79" t="e">
        <f>LEN(A149)</f>
        <v>#REF!</v>
      </c>
      <c r="E149" s="79">
        <v>5</v>
      </c>
      <c r="F149" s="78" t="s">
        <v>272</v>
      </c>
      <c r="G149" s="78" t="e">
        <f>IF(C149=0,LEFT(A149,1),"0")</f>
        <v>#REF!</v>
      </c>
      <c r="H149" s="78" t="e">
        <f>IF(AND(G151&lt;"20",G151&gt;="10"),VLOOKUP(G151,E130:F139,2,FALSE),VLOOKUP(G149,B130:C139,2,FALSE))</f>
        <v>#REF!</v>
      </c>
      <c r="I149" s="78" t="e">
        <f>IF(G151&gt;="20"," PULUH "," ")</f>
        <v>#REF!</v>
      </c>
      <c r="K149" s="78" t="e">
        <f>RIGHT(R135,O149)</f>
        <v>#REF!</v>
      </c>
      <c r="L149" s="78"/>
      <c r="M149" s="79" t="e">
        <f>+O149-N149</f>
        <v>#REF!</v>
      </c>
      <c r="N149" s="79" t="e">
        <f>LEN(K149)</f>
        <v>#REF!</v>
      </c>
      <c r="O149" s="79">
        <v>5</v>
      </c>
      <c r="P149" s="78" t="s">
        <v>272</v>
      </c>
      <c r="Q149" s="78" t="e">
        <f>IF(M149=0,LEFT(K149,1),"0")</f>
        <v>#REF!</v>
      </c>
      <c r="R149" s="78" t="e">
        <f>IF(AND(Q151&lt;"20",Q151&gt;="10"),VLOOKUP(Q151,O130:P139,2,FALSE),VLOOKUP(Q149,L130:M139,2,FALSE))</f>
        <v>#REF!</v>
      </c>
      <c r="S149" s="78" t="e">
        <f>IF(Q151&gt;="20"," PULUH "," ")</f>
        <v>#REF!</v>
      </c>
      <c r="U149" s="92" t="e">
        <f>RIGHT(AB135,Y149)</f>
        <v>#REF!</v>
      </c>
      <c r="V149" s="92"/>
      <c r="W149" s="93" t="e">
        <f>+Y149-X149</f>
        <v>#REF!</v>
      </c>
      <c r="X149" s="93" t="e">
        <f>LEN(U149)</f>
        <v>#REF!</v>
      </c>
      <c r="Y149" s="93">
        <v>5</v>
      </c>
      <c r="Z149" s="92" t="s">
        <v>272</v>
      </c>
      <c r="AA149" s="92" t="e">
        <f>IF(W149=0,LEFT(U149,1),"0")</f>
        <v>#REF!</v>
      </c>
      <c r="AB149" s="92" t="e">
        <f>IF(AND(AA151&lt;"20",AA151&gt;="10"),VLOOKUP(AA151,Y130:Z139,2,FALSE),VLOOKUP(AA149,V130:W139,2,FALSE))</f>
        <v>#REF!</v>
      </c>
      <c r="AC149" s="92" t="e">
        <f>IF(AA151&gt;="20"," PULUH "," ")</f>
        <v>#REF!</v>
      </c>
    </row>
    <row r="150" spans="1:29">
      <c r="A150" s="78" t="e">
        <f>RIGHT(H135,E150)</f>
        <v>#REF!</v>
      </c>
      <c r="B150" s="78"/>
      <c r="C150" s="79" t="e">
        <f>+E150-D150</f>
        <v>#REF!</v>
      </c>
      <c r="D150" s="79" t="e">
        <f>LEN(A150)</f>
        <v>#REF!</v>
      </c>
      <c r="E150" s="79">
        <v>4</v>
      </c>
      <c r="F150" s="78" t="s">
        <v>273</v>
      </c>
      <c r="G150" s="78" t="e">
        <f>IF(C150=0,LEFT(A150,1),"0")</f>
        <v>#REF!</v>
      </c>
      <c r="H150" s="78" t="e">
        <f>IF(AND(G151&lt;"20",G151&gt;="10"),"",IF(AND(G150="1",G156=4),"SE",VLOOKUP(G150,B130:C139,2,FALSE)))</f>
        <v>#REF!</v>
      </c>
      <c r="I150" s="78" t="e">
        <f>IF(AND(AND(G148="0",G149="0",G150="0"))," "," RIBU ")</f>
        <v>#REF!</v>
      </c>
      <c r="K150" s="78" t="e">
        <f>RIGHT(R135,O150)</f>
        <v>#REF!</v>
      </c>
      <c r="L150" s="78"/>
      <c r="M150" s="79" t="e">
        <f>+O150-N150</f>
        <v>#REF!</v>
      </c>
      <c r="N150" s="79" t="e">
        <f>LEN(K150)</f>
        <v>#REF!</v>
      </c>
      <c r="O150" s="79">
        <v>4</v>
      </c>
      <c r="P150" s="78" t="s">
        <v>273</v>
      </c>
      <c r="Q150" s="78" t="e">
        <f>IF(M150=0,LEFT(K150,1),"0")</f>
        <v>#REF!</v>
      </c>
      <c r="R150" s="78" t="e">
        <f>IF(AND(Q151&lt;"20",Q151&gt;="10"),"",IF(AND(Q150="1",Q156=4),"SE",VLOOKUP(Q150,L130:M139,2,FALSE)))</f>
        <v>#REF!</v>
      </c>
      <c r="S150" s="78" t="e">
        <f>IF(AND(AND(Q148="0",Q149="0",Q150="0"))," "," RIBU ")</f>
        <v>#REF!</v>
      </c>
      <c r="U150" s="92" t="e">
        <f>RIGHT(AB135,Y150)</f>
        <v>#REF!</v>
      </c>
      <c r="V150" s="92"/>
      <c r="W150" s="93" t="e">
        <f>+Y150-X150</f>
        <v>#REF!</v>
      </c>
      <c r="X150" s="93" t="e">
        <f>LEN(U150)</f>
        <v>#REF!</v>
      </c>
      <c r="Y150" s="93">
        <v>4</v>
      </c>
      <c r="Z150" s="92" t="s">
        <v>273</v>
      </c>
      <c r="AA150" s="92" t="e">
        <f>IF(W150=0,LEFT(U150,1),"0")</f>
        <v>#REF!</v>
      </c>
      <c r="AB150" s="92" t="e">
        <f>IF(AND(AA151&lt;"20",AA151&gt;="10"),"",IF(AND(AA150="1",AA156=4),"SE",VLOOKUP(AA150,V130:W139,2,FALSE)))</f>
        <v>#REF!</v>
      </c>
      <c r="AC150" s="92" t="e">
        <f>IF(AND(AND(AA148="0",AA149="0",AA150="0"))," "," RIBU ")</f>
        <v>#REF!</v>
      </c>
    </row>
    <row r="151" spans="1:29">
      <c r="A151" s="78"/>
      <c r="B151" s="78"/>
      <c r="C151" s="79"/>
      <c r="D151" s="79"/>
      <c r="E151" s="79"/>
      <c r="F151" s="78" t="s">
        <v>270</v>
      </c>
      <c r="G151" s="78" t="e">
        <f>IF(G156&gt;=5,LEFT(A149,2),"0")</f>
        <v>#REF!</v>
      </c>
      <c r="H151" s="78"/>
      <c r="I151" s="78"/>
      <c r="K151" s="78"/>
      <c r="L151" s="78"/>
      <c r="M151" s="79"/>
      <c r="N151" s="79"/>
      <c r="O151" s="79"/>
      <c r="P151" s="78" t="s">
        <v>270</v>
      </c>
      <c r="Q151" s="78" t="e">
        <f>IF(Q156&gt;=5,LEFT(K149,2),"0")</f>
        <v>#REF!</v>
      </c>
      <c r="R151" s="78"/>
      <c r="S151" s="78"/>
      <c r="U151" s="92"/>
      <c r="V151" s="92"/>
      <c r="W151" s="93"/>
      <c r="X151" s="93"/>
      <c r="Y151" s="93"/>
      <c r="Z151" s="92" t="s">
        <v>270</v>
      </c>
      <c r="AA151" s="92" t="e">
        <f>IF(AA156&gt;=5,LEFT(U149,2),"0")</f>
        <v>#REF!</v>
      </c>
      <c r="AB151" s="92"/>
      <c r="AC151" s="92"/>
    </row>
    <row r="152" spans="1:29">
      <c r="A152" s="78" t="e">
        <f>RIGHT(H135,E152)</f>
        <v>#REF!</v>
      </c>
      <c r="B152" s="78"/>
      <c r="C152" s="79" t="e">
        <f>+E152-D152</f>
        <v>#REF!</v>
      </c>
      <c r="D152" s="79" t="e">
        <f>LEN(A152)</f>
        <v>#REF!</v>
      </c>
      <c r="E152" s="79">
        <v>3</v>
      </c>
      <c r="F152" s="78" t="s">
        <v>274</v>
      </c>
      <c r="G152" s="78" t="e">
        <f>IF(C152=0,LEFT(A152,1),"0")</f>
        <v>#REF!</v>
      </c>
      <c r="H152" s="78" t="e">
        <f>IF(G152="1"," SE",VLOOKUP(G152,B130:C139,2,FALSE))</f>
        <v>#REF!</v>
      </c>
      <c r="I152" s="78" t="e">
        <f>IF(H152=" ",""," RATUS ")</f>
        <v>#REF!</v>
      </c>
      <c r="K152" s="78" t="e">
        <f>RIGHT(R135,O152)</f>
        <v>#REF!</v>
      </c>
      <c r="L152" s="78"/>
      <c r="M152" s="79" t="e">
        <f>+O152-N152</f>
        <v>#REF!</v>
      </c>
      <c r="N152" s="79" t="e">
        <f>LEN(K152)</f>
        <v>#REF!</v>
      </c>
      <c r="O152" s="79">
        <v>3</v>
      </c>
      <c r="P152" s="78" t="s">
        <v>274</v>
      </c>
      <c r="Q152" s="78" t="e">
        <f>IF(M152=0,LEFT(K152,1),"0")</f>
        <v>#REF!</v>
      </c>
      <c r="R152" s="78" t="e">
        <f>IF(Q152="1"," SE",VLOOKUP(Q152,L130:M139,2,FALSE))</f>
        <v>#REF!</v>
      </c>
      <c r="S152" s="78" t="e">
        <f>IF(R152=" ",""," RATUS ")</f>
        <v>#REF!</v>
      </c>
      <c r="U152" s="92" t="e">
        <f>RIGHT(AB135,Y152)</f>
        <v>#REF!</v>
      </c>
      <c r="V152" s="92"/>
      <c r="W152" s="93" t="e">
        <f>+Y152-X152</f>
        <v>#REF!</v>
      </c>
      <c r="X152" s="93" t="e">
        <f>LEN(U152)</f>
        <v>#REF!</v>
      </c>
      <c r="Y152" s="93">
        <v>3</v>
      </c>
      <c r="Z152" s="92" t="s">
        <v>274</v>
      </c>
      <c r="AA152" s="92" t="e">
        <f>IF(W152=0,LEFT(U152,1),"0")</f>
        <v>#REF!</v>
      </c>
      <c r="AB152" s="92" t="e">
        <f>IF(AA152="1"," SE",VLOOKUP(AA152,V130:W139,2,FALSE))</f>
        <v>#REF!</v>
      </c>
      <c r="AC152" s="92" t="e">
        <f>IF(AB152=" ",""," RATUS ")</f>
        <v>#REF!</v>
      </c>
    </row>
    <row r="153" spans="1:29">
      <c r="A153" s="78" t="e">
        <f>RIGHT(H135,E153)</f>
        <v>#REF!</v>
      </c>
      <c r="B153" s="78"/>
      <c r="C153" s="79" t="e">
        <f>+E153-D153</f>
        <v>#REF!</v>
      </c>
      <c r="D153" s="79" t="e">
        <f>LEN(A153)</f>
        <v>#REF!</v>
      </c>
      <c r="E153" s="79">
        <v>2</v>
      </c>
      <c r="F153" s="78" t="s">
        <v>275</v>
      </c>
      <c r="G153" s="78" t="e">
        <f>IF(C153=0,LEFT(A153,1),"0")</f>
        <v>#REF!</v>
      </c>
      <c r="H153" s="78" t="e">
        <f>IF(AND(G155&lt;"20",G155&gt;="10"),VLOOKUP(G155,E130:F139,2,FALSE),VLOOKUP(G153,B130:C139,2,FALSE))</f>
        <v>#REF!</v>
      </c>
      <c r="I153" s="78" t="e">
        <f>IF(G155&gt;="20"," PULUH ","")</f>
        <v>#REF!</v>
      </c>
      <c r="K153" s="78" t="e">
        <f>RIGHT(R135,O153)</f>
        <v>#REF!</v>
      </c>
      <c r="L153" s="78"/>
      <c r="M153" s="79" t="e">
        <f>+O153-N153</f>
        <v>#REF!</v>
      </c>
      <c r="N153" s="79" t="e">
        <f>LEN(K153)</f>
        <v>#REF!</v>
      </c>
      <c r="O153" s="79">
        <v>2</v>
      </c>
      <c r="P153" s="78" t="s">
        <v>275</v>
      </c>
      <c r="Q153" s="78" t="e">
        <f>IF(M153=0,LEFT(K153,1),"0")</f>
        <v>#REF!</v>
      </c>
      <c r="R153" s="78" t="e">
        <f>IF(AND(Q155&lt;"20",Q155&gt;="10"),VLOOKUP(Q155,O130:P139,2,FALSE),VLOOKUP(Q153,L130:M139,2,FALSE))</f>
        <v>#REF!</v>
      </c>
      <c r="S153" s="78" t="e">
        <f>IF(Q155&gt;="20"," PULUH ","")</f>
        <v>#REF!</v>
      </c>
      <c r="U153" s="92" t="e">
        <f>RIGHT(AB135,Y153)</f>
        <v>#REF!</v>
      </c>
      <c r="V153" s="92"/>
      <c r="W153" s="93" t="e">
        <f>+Y153-X153</f>
        <v>#REF!</v>
      </c>
      <c r="X153" s="93" t="e">
        <f>LEN(U153)</f>
        <v>#REF!</v>
      </c>
      <c r="Y153" s="93">
        <v>2</v>
      </c>
      <c r="Z153" s="92" t="s">
        <v>275</v>
      </c>
      <c r="AA153" s="92" t="e">
        <f>IF(W153=0,LEFT(U153,1),"0")</f>
        <v>#REF!</v>
      </c>
      <c r="AB153" s="92" t="e">
        <f>IF(AND(AA155&lt;"20",AA155&gt;="10"),VLOOKUP(AA155,Y130:Z139,2,FALSE),VLOOKUP(AA153,V130:W139,2,FALSE))</f>
        <v>#REF!</v>
      </c>
      <c r="AC153" s="92" t="e">
        <f>IF(AA155&gt;="20"," PULUH ","")</f>
        <v>#REF!</v>
      </c>
    </row>
    <row r="154" spans="1:29">
      <c r="A154" s="78" t="e">
        <f>RIGHT(H135,E154)</f>
        <v>#REF!</v>
      </c>
      <c r="B154" s="78"/>
      <c r="C154" s="79" t="e">
        <f>+E154-D154</f>
        <v>#REF!</v>
      </c>
      <c r="D154" s="79" t="e">
        <f>LEN(A154)</f>
        <v>#REF!</v>
      </c>
      <c r="E154" s="79">
        <v>1</v>
      </c>
      <c r="F154" s="78" t="s">
        <v>264</v>
      </c>
      <c r="G154" s="78" t="e">
        <f>IF(C154=0,LEFT(A154,1),"0")</f>
        <v>#REF!</v>
      </c>
      <c r="H154" s="78" t="e">
        <f>IF(G154="0","",IF(G153="1","",VLOOKUP(G154,B130:C139,2,FALSE)))</f>
        <v>#REF!</v>
      </c>
      <c r="I154" s="78" t="s">
        <v>276</v>
      </c>
      <c r="K154" s="78" t="e">
        <f>RIGHT(R135,O154)</f>
        <v>#REF!</v>
      </c>
      <c r="L154" s="78"/>
      <c r="M154" s="79" t="e">
        <f>+O154-N154</f>
        <v>#REF!</v>
      </c>
      <c r="N154" s="79" t="e">
        <f>LEN(K154)</f>
        <v>#REF!</v>
      </c>
      <c r="O154" s="79">
        <v>1</v>
      </c>
      <c r="P154" s="78" t="s">
        <v>264</v>
      </c>
      <c r="Q154" s="78" t="e">
        <f>IF(M154=0,LEFT(K154,1),"0")</f>
        <v>#REF!</v>
      </c>
      <c r="R154" s="78" t="e">
        <f>IF(Q154="0","",IF(Q153="1","",VLOOKUP(Q154,L130:M139,2,FALSE)))</f>
        <v>#REF!</v>
      </c>
      <c r="S154" s="78" t="s">
        <v>276</v>
      </c>
      <c r="U154" s="92" t="e">
        <f>RIGHT(AB135,Y154)</f>
        <v>#REF!</v>
      </c>
      <c r="V154" s="92"/>
      <c r="W154" s="93" t="e">
        <f>+Y154-X154</f>
        <v>#REF!</v>
      </c>
      <c r="X154" s="93" t="e">
        <f>LEN(U154)</f>
        <v>#REF!</v>
      </c>
      <c r="Y154" s="93">
        <v>1</v>
      </c>
      <c r="Z154" s="92" t="s">
        <v>264</v>
      </c>
      <c r="AA154" s="92" t="e">
        <f>IF(W154=0,LEFT(U154,1),"0")</f>
        <v>#REF!</v>
      </c>
      <c r="AB154" s="92" t="e">
        <f>IF(AA154="0","",IF(AA153="1","",VLOOKUP(AA154,V130:W139,2,FALSE)))</f>
        <v>#REF!</v>
      </c>
      <c r="AC154" s="92" t="s">
        <v>276</v>
      </c>
    </row>
    <row r="155" spans="1:29">
      <c r="A155" s="78"/>
      <c r="B155" s="78"/>
      <c r="C155" s="78"/>
      <c r="D155" s="78"/>
      <c r="E155" s="78"/>
      <c r="F155" s="78" t="s">
        <v>270</v>
      </c>
      <c r="G155" s="78" t="e">
        <f>IF(G156&gt;=2,LEFT(A153,2)," ")</f>
        <v>#REF!</v>
      </c>
      <c r="H155" s="78"/>
      <c r="I155" s="78"/>
      <c r="K155" s="78"/>
      <c r="L155" s="78"/>
      <c r="M155" s="78"/>
      <c r="N155" s="78"/>
      <c r="O155" s="78"/>
      <c r="P155" s="78" t="s">
        <v>270</v>
      </c>
      <c r="Q155" s="78" t="e">
        <f>IF(Q156&gt;=2,LEFT(K153,2)," ")</f>
        <v>#REF!</v>
      </c>
      <c r="R155" s="78"/>
      <c r="S155" s="78"/>
      <c r="U155" s="92"/>
      <c r="V155" s="92"/>
      <c r="W155" s="92"/>
      <c r="X155" s="92"/>
      <c r="Y155" s="92"/>
      <c r="Z155" s="92" t="s">
        <v>270</v>
      </c>
      <c r="AA155" s="92" t="e">
        <f>IF(AA156&gt;=2,LEFT(U153,2)," ")</f>
        <v>#REF!</v>
      </c>
      <c r="AB155" s="92"/>
      <c r="AC155" s="92"/>
    </row>
    <row r="156" spans="1:29">
      <c r="A156" s="78"/>
      <c r="B156" s="78"/>
      <c r="C156" s="78"/>
      <c r="D156" s="78"/>
      <c r="E156" s="78"/>
      <c r="F156" s="78" t="s">
        <v>277</v>
      </c>
      <c r="G156" s="78" t="e">
        <f>LEN(H135)</f>
        <v>#REF!</v>
      </c>
      <c r="H156" s="78"/>
      <c r="I156" s="78"/>
      <c r="K156" s="78"/>
      <c r="L156" s="78"/>
      <c r="M156" s="78"/>
      <c r="N156" s="78"/>
      <c r="O156" s="78"/>
      <c r="P156" s="78" t="s">
        <v>277</v>
      </c>
      <c r="Q156" s="78" t="e">
        <f>LEN(R135)</f>
        <v>#REF!</v>
      </c>
      <c r="R156" s="78"/>
      <c r="S156" s="78"/>
      <c r="U156" s="92"/>
      <c r="V156" s="92"/>
      <c r="W156" s="92"/>
      <c r="X156" s="92"/>
      <c r="Y156" s="92"/>
      <c r="Z156" s="92" t="s">
        <v>277</v>
      </c>
      <c r="AA156" s="92" t="e">
        <f>LEN(AB135)</f>
        <v>#REF!</v>
      </c>
      <c r="AB156" s="92"/>
      <c r="AC156" s="92"/>
    </row>
    <row r="157" spans="1:29">
      <c r="A157" s="78" t="s">
        <v>278</v>
      </c>
      <c r="B157" s="78" t="e">
        <f>CONCATENATE(H144,I144,H145,I145,H146,I146,H148,I148,H149,I149,H150,I150,H152,I152,H153,I153,H154,I154)</f>
        <v>#REF!</v>
      </c>
      <c r="C157" s="78"/>
      <c r="D157" s="78"/>
      <c r="E157" s="78"/>
      <c r="F157" s="78"/>
      <c r="G157" s="78"/>
      <c r="H157" s="78"/>
      <c r="I157" s="78"/>
      <c r="K157" s="78" t="s">
        <v>278</v>
      </c>
      <c r="L157" s="78" t="e">
        <f>CONCATENATE(R144,S144,R145,S145,R146,S146,R148,S148,R149,S149,R150,S150,R152,S152,R153,S153,R154,S154)</f>
        <v>#REF!</v>
      </c>
      <c r="M157" s="78"/>
      <c r="N157" s="78"/>
      <c r="O157" s="78"/>
      <c r="P157" s="78"/>
      <c r="Q157" s="78"/>
      <c r="R157" s="78"/>
      <c r="S157" s="78"/>
      <c r="U157" s="92" t="s">
        <v>278</v>
      </c>
      <c r="V157" s="92" t="e">
        <f>CONCATENATE(AB144,AC144,AB145,AC145,AB146,AC146,AB148,AC148,AB149,AC149,AB150,AC150,AB152,AC152,AB153,AC153,AB154,AC154)</f>
        <v>#REF!</v>
      </c>
      <c r="W157" s="92"/>
      <c r="X157" s="92"/>
      <c r="Y157" s="92"/>
      <c r="Z157" s="92"/>
      <c r="AA157" s="92"/>
      <c r="AB157" s="92"/>
      <c r="AC157" s="92"/>
    </row>
    <row r="158" spans="1:29">
      <c r="A158" s="78" t="s">
        <v>279</v>
      </c>
      <c r="B158" s="80" t="e">
        <f>TRIM(B157)</f>
        <v>#REF!</v>
      </c>
      <c r="C158" s="81"/>
      <c r="D158" s="81"/>
      <c r="E158" s="81"/>
      <c r="F158" s="81"/>
      <c r="G158" s="81"/>
      <c r="H158" s="81"/>
      <c r="I158" s="81"/>
      <c r="K158" s="78" t="s">
        <v>279</v>
      </c>
      <c r="L158" s="80" t="e">
        <f>TRIM(L157)</f>
        <v>#REF!</v>
      </c>
      <c r="M158" s="81"/>
      <c r="N158" s="81"/>
      <c r="O158" s="81"/>
      <c r="P158" s="81"/>
      <c r="Q158" s="81"/>
      <c r="R158" s="81"/>
      <c r="S158" s="81"/>
      <c r="U158" s="92" t="s">
        <v>279</v>
      </c>
      <c r="V158" s="94" t="e">
        <f>TRIM(V157)</f>
        <v>#REF!</v>
      </c>
      <c r="W158" s="95"/>
      <c r="X158" s="95"/>
      <c r="Y158" s="95"/>
      <c r="Z158" s="95"/>
      <c r="AA158" s="95"/>
      <c r="AB158" s="95"/>
      <c r="AC158" s="95"/>
    </row>
    <row r="161" spans="1:29" ht="15.75" thickBot="1">
      <c r="A161" s="24"/>
      <c r="B161" s="24"/>
      <c r="C161" s="24" t="s">
        <v>216</v>
      </c>
      <c r="D161" s="24"/>
      <c r="E161" s="24"/>
      <c r="F161" s="24" t="s">
        <v>217</v>
      </c>
      <c r="G161" s="24"/>
      <c r="H161" s="24"/>
      <c r="I161" s="24"/>
      <c r="K161" s="24"/>
      <c r="L161" s="24"/>
      <c r="M161" s="24" t="s">
        <v>216</v>
      </c>
      <c r="N161" s="24"/>
      <c r="O161" s="24"/>
      <c r="P161" s="24" t="s">
        <v>217</v>
      </c>
      <c r="Q161" s="24"/>
      <c r="R161" s="24"/>
      <c r="S161" s="24"/>
      <c r="U161" s="24"/>
      <c r="V161" s="24"/>
      <c r="W161" s="24" t="s">
        <v>216</v>
      </c>
      <c r="X161" s="24"/>
      <c r="Y161" s="24"/>
      <c r="Z161" s="24" t="s">
        <v>217</v>
      </c>
      <c r="AA161" s="24"/>
      <c r="AB161" s="24"/>
      <c r="AC161" s="24"/>
    </row>
    <row r="162" spans="1:29">
      <c r="A162" s="24"/>
      <c r="B162" s="69" t="s">
        <v>218</v>
      </c>
      <c r="C162" s="70" t="s">
        <v>219</v>
      </c>
      <c r="D162" s="24"/>
      <c r="E162" s="69" t="s">
        <v>220</v>
      </c>
      <c r="F162" s="70" t="s">
        <v>221</v>
      </c>
      <c r="G162" s="24"/>
      <c r="H162" s="24"/>
      <c r="I162" s="24"/>
      <c r="K162" s="24"/>
      <c r="L162" s="69" t="s">
        <v>218</v>
      </c>
      <c r="M162" s="70" t="s">
        <v>219</v>
      </c>
      <c r="N162" s="24"/>
      <c r="O162" s="69" t="s">
        <v>220</v>
      </c>
      <c r="P162" s="70" t="s">
        <v>221</v>
      </c>
      <c r="Q162" s="24"/>
      <c r="R162" s="24"/>
      <c r="S162" s="24"/>
      <c r="U162" s="24"/>
      <c r="V162" s="69" t="s">
        <v>218</v>
      </c>
      <c r="W162" s="70" t="s">
        <v>219</v>
      </c>
      <c r="X162" s="24"/>
      <c r="Y162" s="69" t="s">
        <v>220</v>
      </c>
      <c r="Z162" s="70" t="s">
        <v>221</v>
      </c>
      <c r="AA162" s="24"/>
      <c r="AB162" s="24"/>
      <c r="AC162" s="24"/>
    </row>
    <row r="163" spans="1:29">
      <c r="A163" s="24"/>
      <c r="B163" s="71" t="s">
        <v>222</v>
      </c>
      <c r="C163" s="72" t="s">
        <v>223</v>
      </c>
      <c r="D163" s="24"/>
      <c r="E163" s="71" t="s">
        <v>224</v>
      </c>
      <c r="F163" s="72" t="s">
        <v>225</v>
      </c>
      <c r="G163" s="24"/>
      <c r="H163" s="24"/>
      <c r="I163" s="24"/>
      <c r="K163" s="24"/>
      <c r="L163" s="71" t="s">
        <v>222</v>
      </c>
      <c r="M163" s="72" t="s">
        <v>223</v>
      </c>
      <c r="N163" s="24"/>
      <c r="O163" s="71" t="s">
        <v>224</v>
      </c>
      <c r="P163" s="72" t="s">
        <v>225</v>
      </c>
      <c r="Q163" s="24"/>
      <c r="R163" s="24"/>
      <c r="S163" s="24"/>
      <c r="U163" s="24"/>
      <c r="V163" s="71" t="s">
        <v>222</v>
      </c>
      <c r="W163" s="72" t="s">
        <v>223</v>
      </c>
      <c r="X163" s="24"/>
      <c r="Y163" s="71" t="s">
        <v>224</v>
      </c>
      <c r="Z163" s="72" t="s">
        <v>225</v>
      </c>
      <c r="AA163" s="24"/>
      <c r="AB163" s="24"/>
      <c r="AC163" s="24"/>
    </row>
    <row r="164" spans="1:29">
      <c r="A164" s="24"/>
      <c r="B164" s="71" t="s">
        <v>226</v>
      </c>
      <c r="C164" s="72" t="s">
        <v>227</v>
      </c>
      <c r="D164" s="24"/>
      <c r="E164" s="71" t="s">
        <v>228</v>
      </c>
      <c r="F164" s="72" t="s">
        <v>229</v>
      </c>
      <c r="G164" s="24"/>
      <c r="H164" s="24"/>
      <c r="I164" s="24"/>
      <c r="K164" s="24"/>
      <c r="L164" s="71" t="s">
        <v>226</v>
      </c>
      <c r="M164" s="72" t="s">
        <v>227</v>
      </c>
      <c r="N164" s="24"/>
      <c r="O164" s="71" t="s">
        <v>228</v>
      </c>
      <c r="P164" s="72" t="s">
        <v>229</v>
      </c>
      <c r="Q164" s="24"/>
      <c r="R164" s="24"/>
      <c r="S164" s="24"/>
      <c r="U164" s="24"/>
      <c r="V164" s="71" t="s">
        <v>226</v>
      </c>
      <c r="W164" s="72" t="s">
        <v>227</v>
      </c>
      <c r="X164" s="24"/>
      <c r="Y164" s="71" t="s">
        <v>228</v>
      </c>
      <c r="Z164" s="72" t="s">
        <v>229</v>
      </c>
      <c r="AA164" s="24"/>
      <c r="AB164" s="24"/>
      <c r="AC164" s="24"/>
    </row>
    <row r="165" spans="1:29" ht="15.75" thickBot="1">
      <c r="A165" s="24"/>
      <c r="B165" s="71" t="s">
        <v>230</v>
      </c>
      <c r="C165" s="72" t="s">
        <v>231</v>
      </c>
      <c r="D165" s="24"/>
      <c r="E165" s="71" t="s">
        <v>232</v>
      </c>
      <c r="F165" s="72" t="s">
        <v>233</v>
      </c>
      <c r="G165" s="24"/>
      <c r="H165" s="24"/>
      <c r="I165" s="24"/>
      <c r="K165" s="24"/>
      <c r="L165" s="71" t="s">
        <v>230</v>
      </c>
      <c r="M165" s="72" t="s">
        <v>231</v>
      </c>
      <c r="N165" s="24"/>
      <c r="O165" s="71" t="s">
        <v>232</v>
      </c>
      <c r="P165" s="72" t="s">
        <v>233</v>
      </c>
      <c r="Q165" s="24"/>
      <c r="R165" s="24"/>
      <c r="S165" s="24"/>
      <c r="U165" s="24"/>
      <c r="V165" s="71" t="s">
        <v>230</v>
      </c>
      <c r="W165" s="72" t="s">
        <v>231</v>
      </c>
      <c r="X165" s="24"/>
      <c r="Y165" s="71" t="s">
        <v>232</v>
      </c>
      <c r="Z165" s="72" t="s">
        <v>233</v>
      </c>
      <c r="AA165" s="24"/>
      <c r="AB165" s="24"/>
      <c r="AC165" s="24"/>
    </row>
    <row r="166" spans="1:29">
      <c r="A166" s="24"/>
      <c r="B166" s="71" t="s">
        <v>234</v>
      </c>
      <c r="C166" s="72" t="s">
        <v>235</v>
      </c>
      <c r="D166" s="24"/>
      <c r="E166" s="71" t="s">
        <v>236</v>
      </c>
      <c r="F166" s="72" t="s">
        <v>237</v>
      </c>
      <c r="G166" s="24"/>
      <c r="H166" s="73"/>
      <c r="I166" s="24"/>
      <c r="K166" s="24"/>
      <c r="L166" s="71" t="s">
        <v>234</v>
      </c>
      <c r="M166" s="72" t="s">
        <v>235</v>
      </c>
      <c r="N166" s="24"/>
      <c r="O166" s="71" t="s">
        <v>236</v>
      </c>
      <c r="P166" s="72" t="s">
        <v>237</v>
      </c>
      <c r="Q166" s="24"/>
      <c r="R166" s="73"/>
      <c r="S166" s="24"/>
      <c r="U166" s="24"/>
      <c r="V166" s="71" t="s">
        <v>234</v>
      </c>
      <c r="W166" s="72" t="s">
        <v>235</v>
      </c>
      <c r="X166" s="24"/>
      <c r="Y166" s="71" t="s">
        <v>236</v>
      </c>
      <c r="Z166" s="72" t="s">
        <v>237</v>
      </c>
      <c r="AA166" s="24"/>
      <c r="AB166" s="73"/>
      <c r="AC166" s="24"/>
    </row>
    <row r="167" spans="1:29">
      <c r="A167" s="24"/>
      <c r="B167" s="71" t="s">
        <v>238</v>
      </c>
      <c r="C167" s="72" t="s">
        <v>239</v>
      </c>
      <c r="D167" s="24"/>
      <c r="E167" s="71" t="s">
        <v>240</v>
      </c>
      <c r="F167" s="72" t="s">
        <v>241</v>
      </c>
      <c r="G167" s="24"/>
      <c r="H167" s="74" t="e">
        <f>#REF!</f>
        <v>#REF!</v>
      </c>
      <c r="I167" s="24"/>
      <c r="K167" s="24"/>
      <c r="L167" s="71" t="s">
        <v>238</v>
      </c>
      <c r="M167" s="72" t="s">
        <v>239</v>
      </c>
      <c r="N167" s="24"/>
      <c r="O167" s="71" t="s">
        <v>240</v>
      </c>
      <c r="P167" s="72" t="s">
        <v>241</v>
      </c>
      <c r="Q167" s="24"/>
      <c r="R167" s="74" t="e">
        <f>#REF!</f>
        <v>#REF!</v>
      </c>
      <c r="S167" s="24"/>
      <c r="U167" s="24"/>
      <c r="V167" s="71" t="s">
        <v>238</v>
      </c>
      <c r="W167" s="72" t="s">
        <v>239</v>
      </c>
      <c r="X167" s="24"/>
      <c r="Y167" s="71" t="s">
        <v>240</v>
      </c>
      <c r="Z167" s="72" t="s">
        <v>241</v>
      </c>
      <c r="AA167" s="24"/>
      <c r="AB167" s="74" t="e">
        <f>#REF!</f>
        <v>#REF!</v>
      </c>
      <c r="AC167" s="24"/>
    </row>
    <row r="168" spans="1:29" ht="15.75" thickBot="1">
      <c r="A168" s="24"/>
      <c r="B168" s="71" t="s">
        <v>242</v>
      </c>
      <c r="C168" s="72" t="s">
        <v>243</v>
      </c>
      <c r="D168" s="24"/>
      <c r="E168" s="71" t="s">
        <v>244</v>
      </c>
      <c r="F168" s="72" t="s">
        <v>245</v>
      </c>
      <c r="G168" s="24"/>
      <c r="H168" s="75"/>
      <c r="I168" s="24"/>
      <c r="K168" s="24"/>
      <c r="L168" s="71" t="s">
        <v>242</v>
      </c>
      <c r="M168" s="72" t="s">
        <v>243</v>
      </c>
      <c r="N168" s="24"/>
      <c r="O168" s="71" t="s">
        <v>244</v>
      </c>
      <c r="P168" s="72" t="s">
        <v>245</v>
      </c>
      <c r="Q168" s="24"/>
      <c r="R168" s="75"/>
      <c r="S168" s="24"/>
      <c r="U168" s="24"/>
      <c r="V168" s="71" t="s">
        <v>242</v>
      </c>
      <c r="W168" s="72" t="s">
        <v>243</v>
      </c>
      <c r="X168" s="24"/>
      <c r="Y168" s="71" t="s">
        <v>244</v>
      </c>
      <c r="Z168" s="72" t="s">
        <v>245</v>
      </c>
      <c r="AA168" s="24"/>
      <c r="AB168" s="75"/>
      <c r="AC168" s="24"/>
    </row>
    <row r="169" spans="1:29">
      <c r="A169" s="24"/>
      <c r="B169" s="71" t="s">
        <v>246</v>
      </c>
      <c r="C169" s="72" t="s">
        <v>247</v>
      </c>
      <c r="D169" s="24"/>
      <c r="E169" s="71" t="s">
        <v>248</v>
      </c>
      <c r="F169" s="72" t="s">
        <v>249</v>
      </c>
      <c r="G169" s="24"/>
      <c r="H169" s="24"/>
      <c r="I169" s="24"/>
      <c r="K169" s="24"/>
      <c r="L169" s="71" t="s">
        <v>246</v>
      </c>
      <c r="M169" s="72" t="s">
        <v>247</v>
      </c>
      <c r="N169" s="24"/>
      <c r="O169" s="71" t="s">
        <v>248</v>
      </c>
      <c r="P169" s="72" t="s">
        <v>249</v>
      </c>
      <c r="Q169" s="24"/>
      <c r="R169" s="24"/>
      <c r="S169" s="24"/>
      <c r="U169" s="24"/>
      <c r="V169" s="71" t="s">
        <v>246</v>
      </c>
      <c r="W169" s="72" t="s">
        <v>247</v>
      </c>
      <c r="X169" s="24"/>
      <c r="Y169" s="71" t="s">
        <v>248</v>
      </c>
      <c r="Z169" s="72" t="s">
        <v>249</v>
      </c>
      <c r="AA169" s="24"/>
      <c r="AB169" s="24"/>
      <c r="AC169" s="24"/>
    </row>
    <row r="170" spans="1:29">
      <c r="A170" s="24"/>
      <c r="B170" s="71" t="s">
        <v>250</v>
      </c>
      <c r="C170" s="72" t="s">
        <v>251</v>
      </c>
      <c r="D170" s="24"/>
      <c r="E170" s="71" t="s">
        <v>252</v>
      </c>
      <c r="F170" s="72" t="s">
        <v>253</v>
      </c>
      <c r="G170" s="24"/>
      <c r="H170" s="24"/>
      <c r="I170" s="24"/>
      <c r="K170" s="24"/>
      <c r="L170" s="71" t="s">
        <v>250</v>
      </c>
      <c r="M170" s="72" t="s">
        <v>251</v>
      </c>
      <c r="N170" s="24"/>
      <c r="O170" s="71" t="s">
        <v>252</v>
      </c>
      <c r="P170" s="72" t="s">
        <v>253</v>
      </c>
      <c r="Q170" s="24"/>
      <c r="R170" s="24"/>
      <c r="S170" s="24"/>
      <c r="U170" s="24"/>
      <c r="V170" s="71" t="s">
        <v>250</v>
      </c>
      <c r="W170" s="72" t="s">
        <v>251</v>
      </c>
      <c r="X170" s="24"/>
      <c r="Y170" s="71" t="s">
        <v>252</v>
      </c>
      <c r="Z170" s="72" t="s">
        <v>253</v>
      </c>
      <c r="AA170" s="24"/>
      <c r="AB170" s="24"/>
      <c r="AC170" s="24"/>
    </row>
    <row r="171" spans="1:29">
      <c r="A171" s="24"/>
      <c r="B171" s="71" t="s">
        <v>254</v>
      </c>
      <c r="C171" s="72" t="s">
        <v>255</v>
      </c>
      <c r="D171" s="24"/>
      <c r="E171" s="71" t="s">
        <v>256</v>
      </c>
      <c r="F171" s="72" t="s">
        <v>257</v>
      </c>
      <c r="G171" s="24"/>
      <c r="H171" s="24"/>
      <c r="I171" s="24"/>
      <c r="K171" s="24"/>
      <c r="L171" s="71" t="s">
        <v>254</v>
      </c>
      <c r="M171" s="72" t="s">
        <v>255</v>
      </c>
      <c r="N171" s="24"/>
      <c r="O171" s="71" t="s">
        <v>256</v>
      </c>
      <c r="P171" s="72" t="s">
        <v>257</v>
      </c>
      <c r="Q171" s="24"/>
      <c r="R171" s="24"/>
      <c r="S171" s="24"/>
      <c r="U171" s="24"/>
      <c r="V171" s="71" t="s">
        <v>254</v>
      </c>
      <c r="W171" s="72" t="s">
        <v>255</v>
      </c>
      <c r="X171" s="24"/>
      <c r="Y171" s="71" t="s">
        <v>256</v>
      </c>
      <c r="Z171" s="72" t="s">
        <v>257</v>
      </c>
      <c r="AA171" s="24"/>
      <c r="AB171" s="24"/>
      <c r="AC171" s="24"/>
    </row>
    <row r="172" spans="1:29" ht="15.75" thickBot="1">
      <c r="A172" s="24"/>
      <c r="B172" s="76" t="s">
        <v>219</v>
      </c>
      <c r="C172" s="77" t="s">
        <v>219</v>
      </c>
      <c r="D172" s="24"/>
      <c r="E172" s="76"/>
      <c r="F172" s="77"/>
      <c r="G172" s="24"/>
      <c r="H172" s="24"/>
      <c r="I172" s="24"/>
      <c r="K172" s="24"/>
      <c r="L172" s="76" t="s">
        <v>219</v>
      </c>
      <c r="M172" s="77" t="s">
        <v>219</v>
      </c>
      <c r="N172" s="24"/>
      <c r="O172" s="76"/>
      <c r="P172" s="77"/>
      <c r="Q172" s="24"/>
      <c r="R172" s="24"/>
      <c r="S172" s="24"/>
      <c r="U172" s="24"/>
      <c r="V172" s="76" t="s">
        <v>219</v>
      </c>
      <c r="W172" s="77" t="s">
        <v>219</v>
      </c>
      <c r="X172" s="24"/>
      <c r="Y172" s="76"/>
      <c r="Z172" s="77"/>
      <c r="AA172" s="24"/>
      <c r="AB172" s="24"/>
      <c r="AC172" s="24"/>
    </row>
    <row r="173" spans="1:29">
      <c r="A173" s="24"/>
      <c r="B173" s="24"/>
      <c r="C173" s="24"/>
      <c r="D173" s="24"/>
      <c r="E173" s="24"/>
      <c r="F173" s="24"/>
      <c r="G173" s="24"/>
      <c r="H173" s="24"/>
      <c r="I173" s="24"/>
      <c r="K173" s="24"/>
      <c r="L173" s="24"/>
      <c r="M173" s="24"/>
      <c r="N173" s="24"/>
      <c r="O173" s="24"/>
      <c r="P173" s="24"/>
      <c r="Q173" s="24"/>
      <c r="R173" s="24"/>
      <c r="S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>
      <c r="A174" s="78" t="s">
        <v>258</v>
      </c>
      <c r="B174" s="78"/>
      <c r="C174" s="78" t="s">
        <v>259</v>
      </c>
      <c r="D174" s="78" t="s">
        <v>260</v>
      </c>
      <c r="E174" s="78" t="s">
        <v>260</v>
      </c>
      <c r="F174" s="79" t="s">
        <v>261</v>
      </c>
      <c r="G174" s="79" t="s">
        <v>262</v>
      </c>
      <c r="H174" s="79" t="s">
        <v>263</v>
      </c>
      <c r="I174" s="78" t="s">
        <v>264</v>
      </c>
      <c r="K174" s="78" t="s">
        <v>258</v>
      </c>
      <c r="L174" s="78"/>
      <c r="M174" s="78" t="s">
        <v>259</v>
      </c>
      <c r="N174" s="78" t="s">
        <v>260</v>
      </c>
      <c r="O174" s="78" t="s">
        <v>260</v>
      </c>
      <c r="P174" s="79" t="s">
        <v>261</v>
      </c>
      <c r="Q174" s="79" t="s">
        <v>262</v>
      </c>
      <c r="R174" s="79" t="s">
        <v>263</v>
      </c>
      <c r="S174" s="78" t="s">
        <v>264</v>
      </c>
      <c r="U174" s="78" t="s">
        <v>258</v>
      </c>
      <c r="V174" s="78"/>
      <c r="W174" s="78" t="s">
        <v>259</v>
      </c>
      <c r="X174" s="78" t="s">
        <v>260</v>
      </c>
      <c r="Y174" s="78" t="s">
        <v>260</v>
      </c>
      <c r="Z174" s="79" t="s">
        <v>261</v>
      </c>
      <c r="AA174" s="79" t="s">
        <v>262</v>
      </c>
      <c r="AB174" s="79" t="s">
        <v>263</v>
      </c>
      <c r="AC174" s="78" t="s">
        <v>264</v>
      </c>
    </row>
    <row r="175" spans="1:29">
      <c r="A175" s="78"/>
      <c r="B175" s="78"/>
      <c r="C175" s="78" t="s">
        <v>265</v>
      </c>
      <c r="D175" s="78" t="s">
        <v>258</v>
      </c>
      <c r="E175" s="78" t="s">
        <v>266</v>
      </c>
      <c r="F175" s="78"/>
      <c r="G175" s="78"/>
      <c r="H175" s="78"/>
      <c r="I175" s="78"/>
      <c r="K175" s="78"/>
      <c r="L175" s="78"/>
      <c r="M175" s="78" t="s">
        <v>265</v>
      </c>
      <c r="N175" s="78" t="s">
        <v>258</v>
      </c>
      <c r="O175" s="78" t="s">
        <v>266</v>
      </c>
      <c r="P175" s="78"/>
      <c r="Q175" s="78"/>
      <c r="R175" s="78"/>
      <c r="S175" s="78"/>
      <c r="U175" s="78"/>
      <c r="V175" s="78"/>
      <c r="W175" s="78" t="s">
        <v>265</v>
      </c>
      <c r="X175" s="78" t="s">
        <v>258</v>
      </c>
      <c r="Y175" s="78" t="s">
        <v>266</v>
      </c>
      <c r="Z175" s="78"/>
      <c r="AA175" s="78"/>
      <c r="AB175" s="78"/>
      <c r="AC175" s="78"/>
    </row>
    <row r="176" spans="1:29">
      <c r="A176" s="78" t="e">
        <f>RIGHT(H167,E176)</f>
        <v>#REF!</v>
      </c>
      <c r="B176" s="78"/>
      <c r="C176" s="79" t="e">
        <f>+E176-D176</f>
        <v>#REF!</v>
      </c>
      <c r="D176" s="79" t="e">
        <f>LEN(A176)</f>
        <v>#REF!</v>
      </c>
      <c r="E176" s="79">
        <v>9</v>
      </c>
      <c r="F176" s="78" t="s">
        <v>267</v>
      </c>
      <c r="G176" s="78" t="e">
        <f>IF(C176=0,LEFT(A176,1),"0")</f>
        <v>#REF!</v>
      </c>
      <c r="H176" s="78" t="e">
        <f>IF(G176="1","SE",VLOOKUP(G176,B162:C171,2,FALSE))</f>
        <v>#REF!</v>
      </c>
      <c r="I176" s="78" t="e">
        <f>IF(G176="0",""," RATUS ")</f>
        <v>#REF!</v>
      </c>
      <c r="K176" s="78" t="e">
        <f>RIGHT(R167,O176)</f>
        <v>#REF!</v>
      </c>
      <c r="L176" s="78"/>
      <c r="M176" s="79" t="e">
        <f>+O176-N176</f>
        <v>#REF!</v>
      </c>
      <c r="N176" s="79" t="e">
        <f>LEN(K176)</f>
        <v>#REF!</v>
      </c>
      <c r="O176" s="79">
        <v>9</v>
      </c>
      <c r="P176" s="78" t="s">
        <v>267</v>
      </c>
      <c r="Q176" s="78" t="e">
        <f>IF(M176=0,LEFT(K176,1),"0")</f>
        <v>#REF!</v>
      </c>
      <c r="R176" s="78" t="e">
        <f>IF(Q176="1","SE",VLOOKUP(Q176,L162:M171,2,FALSE))</f>
        <v>#REF!</v>
      </c>
      <c r="S176" s="78" t="e">
        <f>IF(Q176="0",""," RATUS ")</f>
        <v>#REF!</v>
      </c>
      <c r="U176" s="78" t="e">
        <f>RIGHT(AB167,Y176)</f>
        <v>#REF!</v>
      </c>
      <c r="V176" s="78"/>
      <c r="W176" s="79" t="e">
        <f>+Y176-X176</f>
        <v>#REF!</v>
      </c>
      <c r="X176" s="79" t="e">
        <f>LEN(U176)</f>
        <v>#REF!</v>
      </c>
      <c r="Y176" s="79">
        <v>9</v>
      </c>
      <c r="Z176" s="78" t="s">
        <v>267</v>
      </c>
      <c r="AA176" s="78" t="e">
        <f>IF(W176=0,LEFT(U176,1),"0")</f>
        <v>#REF!</v>
      </c>
      <c r="AB176" s="78" t="e">
        <f>IF(AA176="1","SE",VLOOKUP(AA176,V162:W171,2,FALSE))</f>
        <v>#REF!</v>
      </c>
      <c r="AC176" s="78" t="e">
        <f>IF(AA176="0",""," RATUS ")</f>
        <v>#REF!</v>
      </c>
    </row>
    <row r="177" spans="1:29">
      <c r="A177" s="78" t="e">
        <f>RIGHT(H167,E177)</f>
        <v>#REF!</v>
      </c>
      <c r="B177" s="78"/>
      <c r="C177" s="79" t="e">
        <f>+E177-D177</f>
        <v>#REF!</v>
      </c>
      <c r="D177" s="79" t="e">
        <f>LEN(A177)</f>
        <v>#REF!</v>
      </c>
      <c r="E177" s="79">
        <v>8</v>
      </c>
      <c r="F177" s="78" t="s">
        <v>268</v>
      </c>
      <c r="G177" s="78" t="e">
        <f>IF(C177=0,LEFT(A177,1),"0")</f>
        <v>#REF!</v>
      </c>
      <c r="H177" s="78" t="e">
        <f>IF(AND(G179&lt;"20",G179&gt;="10"),VLOOKUP(G179,E162:F171,2,FALSE),VLOOKUP(G177,B162:C171,2,FALSE))</f>
        <v>#REF!</v>
      </c>
      <c r="I177" s="78" t="e">
        <f>IF(G179&gt;="20"," PULUH ","")</f>
        <v>#REF!</v>
      </c>
      <c r="K177" s="78" t="e">
        <f>RIGHT(R167,O177)</f>
        <v>#REF!</v>
      </c>
      <c r="L177" s="78"/>
      <c r="M177" s="79" t="e">
        <f>+O177-N177</f>
        <v>#REF!</v>
      </c>
      <c r="N177" s="79" t="e">
        <f>LEN(K177)</f>
        <v>#REF!</v>
      </c>
      <c r="O177" s="79">
        <v>8</v>
      </c>
      <c r="P177" s="78" t="s">
        <v>268</v>
      </c>
      <c r="Q177" s="78" t="e">
        <f>IF(M177=0,LEFT(K177,1),"0")</f>
        <v>#REF!</v>
      </c>
      <c r="R177" s="78" t="e">
        <f>IF(AND(Q179&lt;"20",Q179&gt;="10"),VLOOKUP(Q179,O162:P171,2,FALSE),VLOOKUP(Q177,L162:M171,2,FALSE))</f>
        <v>#REF!</v>
      </c>
      <c r="S177" s="78" t="e">
        <f>IF(Q179&gt;="20"," PULUH ","")</f>
        <v>#REF!</v>
      </c>
      <c r="U177" s="78" t="e">
        <f>RIGHT(AB167,Y177)</f>
        <v>#REF!</v>
      </c>
      <c r="V177" s="78"/>
      <c r="W177" s="79" t="e">
        <f>+Y177-X177</f>
        <v>#REF!</v>
      </c>
      <c r="X177" s="79" t="e">
        <f>LEN(U177)</f>
        <v>#REF!</v>
      </c>
      <c r="Y177" s="79">
        <v>8</v>
      </c>
      <c r="Z177" s="78" t="s">
        <v>268</v>
      </c>
      <c r="AA177" s="78" t="e">
        <f>IF(W177=0,LEFT(U177,1),"0")</f>
        <v>#REF!</v>
      </c>
      <c r="AB177" s="78" t="e">
        <f>IF(AND(AA179&lt;"20",AA179&gt;="10"),VLOOKUP(AA179,Y162:Z171,2,FALSE),VLOOKUP(AA177,V162:W171,2,FALSE))</f>
        <v>#REF!</v>
      </c>
      <c r="AC177" s="78" t="e">
        <f>IF(AA179&gt;="20"," PULUH ","")</f>
        <v>#REF!</v>
      </c>
    </row>
    <row r="178" spans="1:29">
      <c r="A178" s="78" t="e">
        <f>RIGHT(H167,E178)</f>
        <v>#REF!</v>
      </c>
      <c r="B178" s="78"/>
      <c r="C178" s="79" t="e">
        <f>+E178-D178</f>
        <v>#REF!</v>
      </c>
      <c r="D178" s="79" t="e">
        <f>LEN(A178)</f>
        <v>#REF!</v>
      </c>
      <c r="E178" s="79">
        <v>7</v>
      </c>
      <c r="F178" s="78" t="s">
        <v>269</v>
      </c>
      <c r="G178" s="78" t="e">
        <f>IF(C178=0,LEFT(A178,1),"0")</f>
        <v>#REF!</v>
      </c>
      <c r="H178" s="78" t="e">
        <f>IF(AND(G179&lt;"20",G179&gt;="10"),"",VLOOKUP(G178,B162:C171,2,FALSE))</f>
        <v>#REF!</v>
      </c>
      <c r="I178" s="78" t="e">
        <f>IF(G188&gt;=7," JUTA ","")</f>
        <v>#REF!</v>
      </c>
      <c r="K178" s="78" t="e">
        <f>RIGHT(R167,O178)</f>
        <v>#REF!</v>
      </c>
      <c r="L178" s="78"/>
      <c r="M178" s="79" t="e">
        <f>+O178-N178</f>
        <v>#REF!</v>
      </c>
      <c r="N178" s="79" t="e">
        <f>LEN(K178)</f>
        <v>#REF!</v>
      </c>
      <c r="O178" s="79">
        <v>7</v>
      </c>
      <c r="P178" s="78" t="s">
        <v>269</v>
      </c>
      <c r="Q178" s="78" t="e">
        <f>IF(M178=0,LEFT(K178,1),"0")</f>
        <v>#REF!</v>
      </c>
      <c r="R178" s="78" t="e">
        <f>IF(AND(Q179&lt;"20",Q179&gt;="10"),"",VLOOKUP(Q178,L162:M171,2,FALSE))</f>
        <v>#REF!</v>
      </c>
      <c r="S178" s="78" t="e">
        <f>IF(Q188&gt;=7," JUTA ","")</f>
        <v>#REF!</v>
      </c>
      <c r="U178" s="78" t="e">
        <f>RIGHT(AB167,Y178)</f>
        <v>#REF!</v>
      </c>
      <c r="V178" s="78"/>
      <c r="W178" s="79" t="e">
        <f>+Y178-X178</f>
        <v>#REF!</v>
      </c>
      <c r="X178" s="79" t="e">
        <f>LEN(U178)</f>
        <v>#REF!</v>
      </c>
      <c r="Y178" s="79">
        <v>7</v>
      </c>
      <c r="Z178" s="78" t="s">
        <v>269</v>
      </c>
      <c r="AA178" s="78" t="e">
        <f>IF(W178=0,LEFT(U178,1),"0")</f>
        <v>#REF!</v>
      </c>
      <c r="AB178" s="78" t="e">
        <f>IF(AND(AA179&lt;"20",AA179&gt;="10"),"",VLOOKUP(AA178,V162:W171,2,FALSE))</f>
        <v>#REF!</v>
      </c>
      <c r="AC178" s="78" t="e">
        <f>IF(AA188&gt;=7," JUTA ","")</f>
        <v>#REF!</v>
      </c>
    </row>
    <row r="179" spans="1:29">
      <c r="A179" s="78"/>
      <c r="B179" s="78"/>
      <c r="C179" s="79"/>
      <c r="D179" s="79"/>
      <c r="E179" s="79"/>
      <c r="F179" s="78" t="s">
        <v>270</v>
      </c>
      <c r="G179" s="78" t="e">
        <f>IF(G188&gt;=8,LEFT(A177,2),"0")</f>
        <v>#REF!</v>
      </c>
      <c r="H179" s="78"/>
      <c r="I179" s="78"/>
      <c r="K179" s="78"/>
      <c r="L179" s="78"/>
      <c r="M179" s="79"/>
      <c r="N179" s="79"/>
      <c r="O179" s="79"/>
      <c r="P179" s="78" t="s">
        <v>270</v>
      </c>
      <c r="Q179" s="78" t="e">
        <f>IF(Q188&gt;=8,LEFT(K177,2),"0")</f>
        <v>#REF!</v>
      </c>
      <c r="R179" s="78"/>
      <c r="S179" s="78"/>
      <c r="U179" s="78"/>
      <c r="V179" s="78"/>
      <c r="W179" s="79"/>
      <c r="X179" s="79"/>
      <c r="Y179" s="79"/>
      <c r="Z179" s="78" t="s">
        <v>270</v>
      </c>
      <c r="AA179" s="78" t="e">
        <f>IF(AA188&gt;=8,LEFT(U177,2),"0")</f>
        <v>#REF!</v>
      </c>
      <c r="AB179" s="78"/>
      <c r="AC179" s="78"/>
    </row>
    <row r="180" spans="1:29">
      <c r="A180" s="78" t="e">
        <f>RIGHT(H167,E180)</f>
        <v>#REF!</v>
      </c>
      <c r="B180" s="78"/>
      <c r="C180" s="79" t="e">
        <f>+E180-D180</f>
        <v>#REF!</v>
      </c>
      <c r="D180" s="79" t="e">
        <f>LEN(A180)</f>
        <v>#REF!</v>
      </c>
      <c r="E180" s="79">
        <v>6</v>
      </c>
      <c r="F180" s="78" t="s">
        <v>271</v>
      </c>
      <c r="G180" s="78" t="e">
        <f>IF(C180=0,LEFT(A180,1),"0")</f>
        <v>#REF!</v>
      </c>
      <c r="H180" s="78" t="e">
        <f>IF(G180="1","SE",VLOOKUP(G180,B162:C171,2,FALSE))</f>
        <v>#REF!</v>
      </c>
      <c r="I180" s="78" t="e">
        <f>IF(H180=" ",""," RATUS ")</f>
        <v>#REF!</v>
      </c>
      <c r="K180" s="78" t="e">
        <f>RIGHT(R167,O180)</f>
        <v>#REF!</v>
      </c>
      <c r="L180" s="78"/>
      <c r="M180" s="79" t="e">
        <f>+O180-N180</f>
        <v>#REF!</v>
      </c>
      <c r="N180" s="79" t="e">
        <f>LEN(K180)</f>
        <v>#REF!</v>
      </c>
      <c r="O180" s="79">
        <v>6</v>
      </c>
      <c r="P180" s="78" t="s">
        <v>271</v>
      </c>
      <c r="Q180" s="78" t="e">
        <f>IF(M180=0,LEFT(K180,1),"0")</f>
        <v>#REF!</v>
      </c>
      <c r="R180" s="78" t="e">
        <f>IF(Q180="1","SE",VLOOKUP(Q180,L162:M171,2,FALSE))</f>
        <v>#REF!</v>
      </c>
      <c r="S180" s="78" t="e">
        <f>IF(R180=" ",""," RATUS ")</f>
        <v>#REF!</v>
      </c>
      <c r="U180" s="78" t="e">
        <f>RIGHT(AB167,Y180)</f>
        <v>#REF!</v>
      </c>
      <c r="V180" s="78"/>
      <c r="W180" s="79" t="e">
        <f>+Y180-X180</f>
        <v>#REF!</v>
      </c>
      <c r="X180" s="79" t="e">
        <f>LEN(U180)</f>
        <v>#REF!</v>
      </c>
      <c r="Y180" s="79">
        <v>6</v>
      </c>
      <c r="Z180" s="78" t="s">
        <v>271</v>
      </c>
      <c r="AA180" s="78" t="e">
        <f>IF(W180=0,LEFT(U180,1),"0")</f>
        <v>#REF!</v>
      </c>
      <c r="AB180" s="78" t="e">
        <f>IF(AA180="1","SE",VLOOKUP(AA180,V162:W171,2,FALSE))</f>
        <v>#REF!</v>
      </c>
      <c r="AC180" s="78" t="e">
        <f>IF(AB180=" ",""," RATUS ")</f>
        <v>#REF!</v>
      </c>
    </row>
    <row r="181" spans="1:29">
      <c r="A181" s="78" t="e">
        <f>RIGHT(H167,E181)</f>
        <v>#REF!</v>
      </c>
      <c r="B181" s="78"/>
      <c r="C181" s="79" t="e">
        <f>+E181-D181</f>
        <v>#REF!</v>
      </c>
      <c r="D181" s="79" t="e">
        <f>LEN(A181)</f>
        <v>#REF!</v>
      </c>
      <c r="E181" s="79">
        <v>5</v>
      </c>
      <c r="F181" s="78" t="s">
        <v>272</v>
      </c>
      <c r="G181" s="78" t="e">
        <f>IF(C181=0,LEFT(A181,1),"0")</f>
        <v>#REF!</v>
      </c>
      <c r="H181" s="78" t="e">
        <f>IF(AND(G183&lt;"20",G183&gt;="10"),VLOOKUP(G183,E162:F171,2,FALSE),VLOOKUP(G181,B162:C171,2,FALSE))</f>
        <v>#REF!</v>
      </c>
      <c r="I181" s="78" t="e">
        <f>IF(G183&gt;="20"," PULUH "," ")</f>
        <v>#REF!</v>
      </c>
      <c r="K181" s="78" t="e">
        <f>RIGHT(R167,O181)</f>
        <v>#REF!</v>
      </c>
      <c r="L181" s="78"/>
      <c r="M181" s="79" t="e">
        <f>+O181-N181</f>
        <v>#REF!</v>
      </c>
      <c r="N181" s="79" t="e">
        <f>LEN(K181)</f>
        <v>#REF!</v>
      </c>
      <c r="O181" s="79">
        <v>5</v>
      </c>
      <c r="P181" s="78" t="s">
        <v>272</v>
      </c>
      <c r="Q181" s="78" t="e">
        <f>IF(M181=0,LEFT(K181,1),"0")</f>
        <v>#REF!</v>
      </c>
      <c r="R181" s="78" t="e">
        <f>IF(AND(Q183&lt;"20",Q183&gt;="10"),VLOOKUP(Q183,O162:P171,2,FALSE),VLOOKUP(Q181,L162:M171,2,FALSE))</f>
        <v>#REF!</v>
      </c>
      <c r="S181" s="78" t="e">
        <f>IF(Q183&gt;="20"," PULUH "," ")</f>
        <v>#REF!</v>
      </c>
      <c r="U181" s="78" t="e">
        <f>RIGHT(AB167,Y181)</f>
        <v>#REF!</v>
      </c>
      <c r="V181" s="78"/>
      <c r="W181" s="79" t="e">
        <f>+Y181-X181</f>
        <v>#REF!</v>
      </c>
      <c r="X181" s="79" t="e">
        <f>LEN(U181)</f>
        <v>#REF!</v>
      </c>
      <c r="Y181" s="79">
        <v>5</v>
      </c>
      <c r="Z181" s="78" t="s">
        <v>272</v>
      </c>
      <c r="AA181" s="78" t="e">
        <f>IF(W181=0,LEFT(U181,1),"0")</f>
        <v>#REF!</v>
      </c>
      <c r="AB181" s="78" t="e">
        <f>IF(AND(AA183&lt;"20",AA183&gt;="10"),VLOOKUP(AA183,Y162:Z171,2,FALSE),VLOOKUP(AA181,V162:W171,2,FALSE))</f>
        <v>#REF!</v>
      </c>
      <c r="AC181" s="78" t="e">
        <f>IF(AA183&gt;="20"," PULUH "," ")</f>
        <v>#REF!</v>
      </c>
    </row>
    <row r="182" spans="1:29">
      <c r="A182" s="78" t="e">
        <f>RIGHT(H167,E182)</f>
        <v>#REF!</v>
      </c>
      <c r="B182" s="78"/>
      <c r="C182" s="79" t="e">
        <f>+E182-D182</f>
        <v>#REF!</v>
      </c>
      <c r="D182" s="79" t="e">
        <f>LEN(A182)</f>
        <v>#REF!</v>
      </c>
      <c r="E182" s="79">
        <v>4</v>
      </c>
      <c r="F182" s="78" t="s">
        <v>273</v>
      </c>
      <c r="G182" s="78" t="e">
        <f>IF(C182=0,LEFT(A182,1),"0")</f>
        <v>#REF!</v>
      </c>
      <c r="H182" s="78" t="e">
        <f>IF(AND(G183&lt;"20",G183&gt;="10"),"",IF(AND(G182="1",G188=4),"SE",VLOOKUP(G182,B162:C171,2,FALSE)))</f>
        <v>#REF!</v>
      </c>
      <c r="I182" s="78" t="e">
        <f>IF(AND(AND(G180="0",G181="0",G182="0"))," "," RIBU ")</f>
        <v>#REF!</v>
      </c>
      <c r="K182" s="78" t="e">
        <f>RIGHT(R167,O182)</f>
        <v>#REF!</v>
      </c>
      <c r="L182" s="78"/>
      <c r="M182" s="79" t="e">
        <f>+O182-N182</f>
        <v>#REF!</v>
      </c>
      <c r="N182" s="79" t="e">
        <f>LEN(K182)</f>
        <v>#REF!</v>
      </c>
      <c r="O182" s="79">
        <v>4</v>
      </c>
      <c r="P182" s="78" t="s">
        <v>273</v>
      </c>
      <c r="Q182" s="78" t="e">
        <f>IF(M182=0,LEFT(K182,1),"0")</f>
        <v>#REF!</v>
      </c>
      <c r="R182" s="78" t="e">
        <f>IF(AND(Q183&lt;"20",Q183&gt;="10"),"",IF(AND(Q182="1",Q188=4),"SE",VLOOKUP(Q182,L162:M171,2,FALSE)))</f>
        <v>#REF!</v>
      </c>
      <c r="S182" s="78" t="e">
        <f>IF(AND(AND(Q180="0",Q181="0",Q182="0"))," "," RIBU ")</f>
        <v>#REF!</v>
      </c>
      <c r="U182" s="78" t="e">
        <f>RIGHT(AB167,Y182)</f>
        <v>#REF!</v>
      </c>
      <c r="V182" s="78"/>
      <c r="W182" s="79" t="e">
        <f>+Y182-X182</f>
        <v>#REF!</v>
      </c>
      <c r="X182" s="79" t="e">
        <f>LEN(U182)</f>
        <v>#REF!</v>
      </c>
      <c r="Y182" s="79">
        <v>4</v>
      </c>
      <c r="Z182" s="78" t="s">
        <v>273</v>
      </c>
      <c r="AA182" s="78" t="e">
        <f>IF(W182=0,LEFT(U182,1),"0")</f>
        <v>#REF!</v>
      </c>
      <c r="AB182" s="78" t="e">
        <f>IF(AND(AA183&lt;"20",AA183&gt;="10"),"",IF(AND(AA182="1",AA188=4),"SE",VLOOKUP(AA182,V162:W171,2,FALSE)))</f>
        <v>#REF!</v>
      </c>
      <c r="AC182" s="78" t="e">
        <f>IF(AND(AND(AA180="0",AA181="0",AA182="0"))," "," RIBU ")</f>
        <v>#REF!</v>
      </c>
    </row>
    <row r="183" spans="1:29">
      <c r="A183" s="78"/>
      <c r="B183" s="78"/>
      <c r="C183" s="79"/>
      <c r="D183" s="79"/>
      <c r="E183" s="79"/>
      <c r="F183" s="78" t="s">
        <v>270</v>
      </c>
      <c r="G183" s="78" t="e">
        <f>IF(G188&gt;=5,LEFT(A181,2),"0")</f>
        <v>#REF!</v>
      </c>
      <c r="H183" s="78"/>
      <c r="I183" s="78"/>
      <c r="K183" s="78"/>
      <c r="L183" s="78"/>
      <c r="M183" s="79"/>
      <c r="N183" s="79"/>
      <c r="O183" s="79"/>
      <c r="P183" s="78" t="s">
        <v>270</v>
      </c>
      <c r="Q183" s="78" t="e">
        <f>IF(Q188&gt;=5,LEFT(K181,2),"0")</f>
        <v>#REF!</v>
      </c>
      <c r="R183" s="78"/>
      <c r="S183" s="78"/>
      <c r="U183" s="78"/>
      <c r="V183" s="78"/>
      <c r="W183" s="79"/>
      <c r="X183" s="79"/>
      <c r="Y183" s="79"/>
      <c r="Z183" s="78" t="s">
        <v>270</v>
      </c>
      <c r="AA183" s="78" t="e">
        <f>IF(AA188&gt;=5,LEFT(U181,2),"0")</f>
        <v>#REF!</v>
      </c>
      <c r="AB183" s="78"/>
      <c r="AC183" s="78"/>
    </row>
    <row r="184" spans="1:29">
      <c r="A184" s="78" t="e">
        <f>RIGHT(H167,E184)</f>
        <v>#REF!</v>
      </c>
      <c r="B184" s="78"/>
      <c r="C184" s="79" t="e">
        <f>+E184-D184</f>
        <v>#REF!</v>
      </c>
      <c r="D184" s="79" t="e">
        <f>LEN(A184)</f>
        <v>#REF!</v>
      </c>
      <c r="E184" s="79">
        <v>3</v>
      </c>
      <c r="F184" s="78" t="s">
        <v>274</v>
      </c>
      <c r="G184" s="78" t="e">
        <f>IF(C184=0,LEFT(A184,1),"0")</f>
        <v>#REF!</v>
      </c>
      <c r="H184" s="78" t="e">
        <f>IF(G184="1"," SE",VLOOKUP(G184,B162:C171,2,FALSE))</f>
        <v>#REF!</v>
      </c>
      <c r="I184" s="78" t="e">
        <f>IF(H184=" ",""," RATUS ")</f>
        <v>#REF!</v>
      </c>
      <c r="K184" s="78" t="e">
        <f>RIGHT(R167,O184)</f>
        <v>#REF!</v>
      </c>
      <c r="L184" s="78"/>
      <c r="M184" s="79" t="e">
        <f>+O184-N184</f>
        <v>#REF!</v>
      </c>
      <c r="N184" s="79" t="e">
        <f>LEN(K184)</f>
        <v>#REF!</v>
      </c>
      <c r="O184" s="79">
        <v>3</v>
      </c>
      <c r="P184" s="78" t="s">
        <v>274</v>
      </c>
      <c r="Q184" s="78" t="e">
        <f>IF(M184=0,LEFT(K184,1),"0")</f>
        <v>#REF!</v>
      </c>
      <c r="R184" s="78" t="e">
        <f>IF(Q184="1"," SE",VLOOKUP(Q184,L162:M171,2,FALSE))</f>
        <v>#REF!</v>
      </c>
      <c r="S184" s="78" t="e">
        <f>IF(R184=" ",""," RATUS ")</f>
        <v>#REF!</v>
      </c>
      <c r="U184" s="78" t="e">
        <f>RIGHT(AB167,Y184)</f>
        <v>#REF!</v>
      </c>
      <c r="V184" s="78"/>
      <c r="W184" s="79" t="e">
        <f>+Y184-X184</f>
        <v>#REF!</v>
      </c>
      <c r="X184" s="79" t="e">
        <f>LEN(U184)</f>
        <v>#REF!</v>
      </c>
      <c r="Y184" s="79">
        <v>3</v>
      </c>
      <c r="Z184" s="78" t="s">
        <v>274</v>
      </c>
      <c r="AA184" s="78" t="e">
        <f>IF(W184=0,LEFT(U184,1),"0")</f>
        <v>#REF!</v>
      </c>
      <c r="AB184" s="78" t="e">
        <f>IF(AA184="1"," SE",VLOOKUP(AA184,V162:W171,2,FALSE))</f>
        <v>#REF!</v>
      </c>
      <c r="AC184" s="78" t="e">
        <f>IF(AB184=" ",""," RATUS ")</f>
        <v>#REF!</v>
      </c>
    </row>
    <row r="185" spans="1:29">
      <c r="A185" s="78" t="e">
        <f>RIGHT(H167,E185)</f>
        <v>#REF!</v>
      </c>
      <c r="B185" s="78"/>
      <c r="C185" s="79" t="e">
        <f>+E185-D185</f>
        <v>#REF!</v>
      </c>
      <c r="D185" s="79" t="e">
        <f>LEN(A185)</f>
        <v>#REF!</v>
      </c>
      <c r="E185" s="79">
        <v>2</v>
      </c>
      <c r="F185" s="78" t="s">
        <v>275</v>
      </c>
      <c r="G185" s="78" t="e">
        <f>IF(C185=0,LEFT(A185,1),"0")</f>
        <v>#REF!</v>
      </c>
      <c r="H185" s="78" t="e">
        <f>IF(AND(G187&lt;"20",G187&gt;="10"),VLOOKUP(G187,E162:F171,2,FALSE),VLOOKUP(G185,B162:C171,2,FALSE))</f>
        <v>#REF!</v>
      </c>
      <c r="I185" s="78" t="e">
        <f>IF(G187&gt;="20"," PULUH ","")</f>
        <v>#REF!</v>
      </c>
      <c r="K185" s="78" t="e">
        <f>RIGHT(R167,O185)</f>
        <v>#REF!</v>
      </c>
      <c r="L185" s="78"/>
      <c r="M185" s="79" t="e">
        <f>+O185-N185</f>
        <v>#REF!</v>
      </c>
      <c r="N185" s="79" t="e">
        <f>LEN(K185)</f>
        <v>#REF!</v>
      </c>
      <c r="O185" s="79">
        <v>2</v>
      </c>
      <c r="P185" s="78" t="s">
        <v>275</v>
      </c>
      <c r="Q185" s="78" t="e">
        <f>IF(M185=0,LEFT(K185,1),"0")</f>
        <v>#REF!</v>
      </c>
      <c r="R185" s="78" t="e">
        <f>IF(AND(Q187&lt;"20",Q187&gt;="10"),VLOOKUP(Q187,O162:P171,2,FALSE),VLOOKUP(Q185,L162:M171,2,FALSE))</f>
        <v>#REF!</v>
      </c>
      <c r="S185" s="78" t="e">
        <f>IF(Q187&gt;="20"," PULUH ","")</f>
        <v>#REF!</v>
      </c>
      <c r="U185" s="78" t="e">
        <f>RIGHT(AB167,Y185)</f>
        <v>#REF!</v>
      </c>
      <c r="V185" s="78"/>
      <c r="W185" s="79" t="e">
        <f>+Y185-X185</f>
        <v>#REF!</v>
      </c>
      <c r="X185" s="79" t="e">
        <f>LEN(U185)</f>
        <v>#REF!</v>
      </c>
      <c r="Y185" s="79">
        <v>2</v>
      </c>
      <c r="Z185" s="78" t="s">
        <v>275</v>
      </c>
      <c r="AA185" s="78" t="e">
        <f>IF(W185=0,LEFT(U185,1),"0")</f>
        <v>#REF!</v>
      </c>
      <c r="AB185" s="78" t="e">
        <f>IF(AND(AA187&lt;"20",AA187&gt;="10"),VLOOKUP(AA187,Y162:Z171,2,FALSE),VLOOKUP(AA185,V162:W171,2,FALSE))</f>
        <v>#REF!</v>
      </c>
      <c r="AC185" s="78" t="e">
        <f>IF(AA187&gt;="20"," PULUH ","")</f>
        <v>#REF!</v>
      </c>
    </row>
    <row r="186" spans="1:29">
      <c r="A186" s="78" t="e">
        <f>RIGHT(H167,E186)</f>
        <v>#REF!</v>
      </c>
      <c r="B186" s="78"/>
      <c r="C186" s="79" t="e">
        <f>+E186-D186</f>
        <v>#REF!</v>
      </c>
      <c r="D186" s="79" t="e">
        <f>LEN(A186)</f>
        <v>#REF!</v>
      </c>
      <c r="E186" s="79">
        <v>1</v>
      </c>
      <c r="F186" s="78" t="s">
        <v>264</v>
      </c>
      <c r="G186" s="78" t="e">
        <f>IF(C186=0,LEFT(A186,1),"0")</f>
        <v>#REF!</v>
      </c>
      <c r="H186" s="78" t="e">
        <f>IF(G186="0","",IF(G185="1","",VLOOKUP(G186,B162:C171,2,FALSE)))</f>
        <v>#REF!</v>
      </c>
      <c r="I186" s="78" t="s">
        <v>276</v>
      </c>
      <c r="K186" s="78" t="e">
        <f>RIGHT(R167,O186)</f>
        <v>#REF!</v>
      </c>
      <c r="L186" s="78"/>
      <c r="M186" s="79" t="e">
        <f>+O186-N186</f>
        <v>#REF!</v>
      </c>
      <c r="N186" s="79" t="e">
        <f>LEN(K186)</f>
        <v>#REF!</v>
      </c>
      <c r="O186" s="79">
        <v>1</v>
      </c>
      <c r="P186" s="78" t="s">
        <v>264</v>
      </c>
      <c r="Q186" s="78" t="e">
        <f>IF(M186=0,LEFT(K186,1),"0")</f>
        <v>#REF!</v>
      </c>
      <c r="R186" s="78" t="e">
        <f>IF(Q186="0","",IF(Q185="1","",VLOOKUP(Q186,L162:M171,2,FALSE)))</f>
        <v>#REF!</v>
      </c>
      <c r="S186" s="78" t="s">
        <v>276</v>
      </c>
      <c r="U186" s="78" t="e">
        <f>RIGHT(AB167,Y186)</f>
        <v>#REF!</v>
      </c>
      <c r="V186" s="78"/>
      <c r="W186" s="79" t="e">
        <f>+Y186-X186</f>
        <v>#REF!</v>
      </c>
      <c r="X186" s="79" t="e">
        <f>LEN(U186)</f>
        <v>#REF!</v>
      </c>
      <c r="Y186" s="79">
        <v>1</v>
      </c>
      <c r="Z186" s="78" t="s">
        <v>264</v>
      </c>
      <c r="AA186" s="78" t="e">
        <f>IF(W186=0,LEFT(U186,1),"0")</f>
        <v>#REF!</v>
      </c>
      <c r="AB186" s="78" t="e">
        <f>IF(AA186="0","",IF(AA185="1","",VLOOKUP(AA186,V162:W171,2,FALSE)))</f>
        <v>#REF!</v>
      </c>
      <c r="AC186" s="78" t="s">
        <v>276</v>
      </c>
    </row>
    <row r="187" spans="1:29">
      <c r="A187" s="78"/>
      <c r="B187" s="78"/>
      <c r="C187" s="78"/>
      <c r="D187" s="78"/>
      <c r="E187" s="78"/>
      <c r="F187" s="78" t="s">
        <v>270</v>
      </c>
      <c r="G187" s="78" t="e">
        <f>IF(G188&gt;=2,LEFT(A185,2)," ")</f>
        <v>#REF!</v>
      </c>
      <c r="H187" s="78"/>
      <c r="I187" s="78"/>
      <c r="K187" s="78"/>
      <c r="L187" s="78"/>
      <c r="M187" s="78"/>
      <c r="N187" s="78"/>
      <c r="O187" s="78"/>
      <c r="P187" s="78" t="s">
        <v>270</v>
      </c>
      <c r="Q187" s="78" t="e">
        <f>IF(Q188&gt;=2,LEFT(K185,2)," ")</f>
        <v>#REF!</v>
      </c>
      <c r="R187" s="78"/>
      <c r="S187" s="78"/>
      <c r="U187" s="78"/>
      <c r="V187" s="78"/>
      <c r="W187" s="78"/>
      <c r="X187" s="78"/>
      <c r="Y187" s="78"/>
      <c r="Z187" s="78" t="s">
        <v>270</v>
      </c>
      <c r="AA187" s="78" t="e">
        <f>IF(AA188&gt;=2,LEFT(U185,2)," ")</f>
        <v>#REF!</v>
      </c>
      <c r="AB187" s="78"/>
      <c r="AC187" s="78"/>
    </row>
    <row r="188" spans="1:29">
      <c r="A188" s="78"/>
      <c r="B188" s="78"/>
      <c r="C188" s="78"/>
      <c r="D188" s="78"/>
      <c r="E188" s="78"/>
      <c r="F188" s="78" t="s">
        <v>277</v>
      </c>
      <c r="G188" s="78" t="e">
        <f>LEN(H167)</f>
        <v>#REF!</v>
      </c>
      <c r="H188" s="78"/>
      <c r="I188" s="78"/>
      <c r="K188" s="78"/>
      <c r="L188" s="78"/>
      <c r="M188" s="78"/>
      <c r="N188" s="78"/>
      <c r="O188" s="78"/>
      <c r="P188" s="78" t="s">
        <v>277</v>
      </c>
      <c r="Q188" s="78" t="e">
        <f>LEN(R167)</f>
        <v>#REF!</v>
      </c>
      <c r="R188" s="78"/>
      <c r="S188" s="78"/>
      <c r="U188" s="78"/>
      <c r="V188" s="78"/>
      <c r="W188" s="78"/>
      <c r="X188" s="78"/>
      <c r="Y188" s="78"/>
      <c r="Z188" s="78" t="s">
        <v>277</v>
      </c>
      <c r="AA188" s="78" t="e">
        <f>LEN(AB167)</f>
        <v>#REF!</v>
      </c>
      <c r="AB188" s="78"/>
      <c r="AC188" s="78"/>
    </row>
    <row r="189" spans="1:29">
      <c r="A189" s="78" t="s">
        <v>278</v>
      </c>
      <c r="B189" s="78" t="e">
        <f>CONCATENATE(H176,I176,H177,I177,H178,I178,H180,I180,H181,I181,H182,I182,H184,I184,H185,I185,H186,I186)</f>
        <v>#REF!</v>
      </c>
      <c r="C189" s="78"/>
      <c r="D189" s="78"/>
      <c r="E189" s="78"/>
      <c r="F189" s="78"/>
      <c r="G189" s="78"/>
      <c r="H189" s="78"/>
      <c r="I189" s="78"/>
      <c r="K189" s="78" t="s">
        <v>278</v>
      </c>
      <c r="L189" s="78" t="e">
        <f>CONCATENATE(R176,S176,R177,S177,R178,S178,R180,S180,R181,S181,R182,S182,R184,S184,R185,S185,R186,S186)</f>
        <v>#REF!</v>
      </c>
      <c r="M189" s="78"/>
      <c r="N189" s="78"/>
      <c r="O189" s="78"/>
      <c r="P189" s="78"/>
      <c r="Q189" s="78"/>
      <c r="R189" s="78"/>
      <c r="S189" s="78"/>
      <c r="U189" s="78" t="s">
        <v>278</v>
      </c>
      <c r="V189" s="78" t="e">
        <f>CONCATENATE(AB176,AC176,AB177,AC177,AB178,AC178,AB180,AC180,AB181,AC181,AB182,AC182,AB184,AC184,AB185,AC185,AB186,AC186)</f>
        <v>#REF!</v>
      </c>
      <c r="W189" s="78"/>
      <c r="X189" s="78"/>
      <c r="Y189" s="78"/>
      <c r="Z189" s="78"/>
      <c r="AA189" s="78"/>
      <c r="AB189" s="78"/>
      <c r="AC189" s="78"/>
    </row>
    <row r="190" spans="1:29">
      <c r="A190" s="78" t="s">
        <v>279</v>
      </c>
      <c r="B190" s="80" t="e">
        <f>TRIM(B189)</f>
        <v>#REF!</v>
      </c>
      <c r="C190" s="81"/>
      <c r="D190" s="81"/>
      <c r="E190" s="81"/>
      <c r="F190" s="81"/>
      <c r="G190" s="81"/>
      <c r="H190" s="81"/>
      <c r="I190" s="81"/>
      <c r="K190" s="78" t="s">
        <v>279</v>
      </c>
      <c r="L190" s="80" t="e">
        <f>TRIM(L189)</f>
        <v>#REF!</v>
      </c>
      <c r="M190" s="81"/>
      <c r="N190" s="81"/>
      <c r="O190" s="81"/>
      <c r="P190" s="81"/>
      <c r="Q190" s="81"/>
      <c r="R190" s="81"/>
      <c r="S190" s="81"/>
      <c r="U190" s="78" t="s">
        <v>279</v>
      </c>
      <c r="V190" s="80" t="e">
        <f>TRIM(V189)</f>
        <v>#REF!</v>
      </c>
      <c r="W190" s="81"/>
      <c r="X190" s="81"/>
      <c r="Y190" s="81"/>
      <c r="Z190" s="81"/>
      <c r="AA190" s="81"/>
      <c r="AB190" s="81"/>
      <c r="AC190" s="81"/>
    </row>
    <row r="193" spans="1:29" ht="15.75" thickBot="1">
      <c r="A193" s="24"/>
      <c r="B193" s="24"/>
      <c r="C193" s="24" t="s">
        <v>216</v>
      </c>
      <c r="D193" s="24"/>
      <c r="E193" s="24"/>
      <c r="F193" s="24" t="s">
        <v>217</v>
      </c>
      <c r="G193" s="24"/>
      <c r="H193" s="24"/>
      <c r="I193" s="24"/>
      <c r="K193" s="24"/>
      <c r="L193" s="24"/>
      <c r="M193" s="24" t="s">
        <v>216</v>
      </c>
      <c r="N193" s="24"/>
      <c r="O193" s="24"/>
      <c r="P193" s="24" t="s">
        <v>217</v>
      </c>
      <c r="Q193" s="24"/>
      <c r="R193" s="24"/>
      <c r="S193" s="24"/>
      <c r="U193" s="24"/>
      <c r="V193" s="24"/>
      <c r="W193" s="24" t="s">
        <v>216</v>
      </c>
      <c r="X193" s="24"/>
      <c r="Y193" s="24"/>
      <c r="Z193" s="24" t="s">
        <v>217</v>
      </c>
      <c r="AA193" s="24"/>
      <c r="AB193" s="24"/>
      <c r="AC193" s="24"/>
    </row>
    <row r="194" spans="1:29">
      <c r="A194" s="24"/>
      <c r="B194" s="69" t="s">
        <v>218</v>
      </c>
      <c r="C194" s="70" t="s">
        <v>219</v>
      </c>
      <c r="D194" s="24"/>
      <c r="E194" s="69" t="s">
        <v>220</v>
      </c>
      <c r="F194" s="70" t="s">
        <v>221</v>
      </c>
      <c r="G194" s="24"/>
      <c r="H194" s="24"/>
      <c r="I194" s="24"/>
      <c r="K194" s="24"/>
      <c r="L194" s="69" t="s">
        <v>218</v>
      </c>
      <c r="M194" s="70" t="s">
        <v>219</v>
      </c>
      <c r="N194" s="24"/>
      <c r="O194" s="69" t="s">
        <v>220</v>
      </c>
      <c r="P194" s="70" t="s">
        <v>221</v>
      </c>
      <c r="Q194" s="24"/>
      <c r="R194" s="24"/>
      <c r="S194" s="24"/>
      <c r="U194" s="24"/>
      <c r="V194" s="69" t="s">
        <v>218</v>
      </c>
      <c r="W194" s="70" t="s">
        <v>219</v>
      </c>
      <c r="X194" s="24"/>
      <c r="Y194" s="69" t="s">
        <v>220</v>
      </c>
      <c r="Z194" s="70" t="s">
        <v>221</v>
      </c>
      <c r="AA194" s="24"/>
      <c r="AB194" s="24"/>
      <c r="AC194" s="24"/>
    </row>
    <row r="195" spans="1:29">
      <c r="A195" s="24"/>
      <c r="B195" s="71" t="s">
        <v>222</v>
      </c>
      <c r="C195" s="72" t="s">
        <v>223</v>
      </c>
      <c r="D195" s="24"/>
      <c r="E195" s="71" t="s">
        <v>224</v>
      </c>
      <c r="F195" s="72" t="s">
        <v>225</v>
      </c>
      <c r="G195" s="24"/>
      <c r="H195" s="24"/>
      <c r="I195" s="24"/>
      <c r="K195" s="24"/>
      <c r="L195" s="71" t="s">
        <v>222</v>
      </c>
      <c r="M195" s="72" t="s">
        <v>223</v>
      </c>
      <c r="N195" s="24"/>
      <c r="O195" s="71" t="s">
        <v>224</v>
      </c>
      <c r="P195" s="72" t="s">
        <v>225</v>
      </c>
      <c r="Q195" s="24"/>
      <c r="R195" s="24"/>
      <c r="S195" s="24"/>
      <c r="U195" s="24"/>
      <c r="V195" s="71" t="s">
        <v>222</v>
      </c>
      <c r="W195" s="72" t="s">
        <v>223</v>
      </c>
      <c r="X195" s="24"/>
      <c r="Y195" s="71" t="s">
        <v>224</v>
      </c>
      <c r="Z195" s="72" t="s">
        <v>225</v>
      </c>
      <c r="AA195" s="24"/>
      <c r="AB195" s="24"/>
      <c r="AC195" s="24"/>
    </row>
    <row r="196" spans="1:29">
      <c r="A196" s="24"/>
      <c r="B196" s="71" t="s">
        <v>226</v>
      </c>
      <c r="C196" s="72" t="s">
        <v>227</v>
      </c>
      <c r="D196" s="24"/>
      <c r="E196" s="71" t="s">
        <v>228</v>
      </c>
      <c r="F196" s="72" t="s">
        <v>229</v>
      </c>
      <c r="G196" s="24"/>
      <c r="H196" s="24"/>
      <c r="I196" s="24"/>
      <c r="K196" s="24"/>
      <c r="L196" s="71" t="s">
        <v>226</v>
      </c>
      <c r="M196" s="72" t="s">
        <v>227</v>
      </c>
      <c r="N196" s="24"/>
      <c r="O196" s="71" t="s">
        <v>228</v>
      </c>
      <c r="P196" s="72" t="s">
        <v>229</v>
      </c>
      <c r="Q196" s="24"/>
      <c r="R196" s="24"/>
      <c r="S196" s="24"/>
      <c r="U196" s="24"/>
      <c r="V196" s="71" t="s">
        <v>226</v>
      </c>
      <c r="W196" s="72" t="s">
        <v>227</v>
      </c>
      <c r="X196" s="24"/>
      <c r="Y196" s="71" t="s">
        <v>228</v>
      </c>
      <c r="Z196" s="72" t="s">
        <v>229</v>
      </c>
      <c r="AA196" s="24"/>
      <c r="AB196" s="24"/>
      <c r="AC196" s="24"/>
    </row>
    <row r="197" spans="1:29" ht="15.75" thickBot="1">
      <c r="A197" s="24"/>
      <c r="B197" s="71" t="s">
        <v>230</v>
      </c>
      <c r="C197" s="72" t="s">
        <v>231</v>
      </c>
      <c r="D197" s="24"/>
      <c r="E197" s="71" t="s">
        <v>232</v>
      </c>
      <c r="F197" s="72" t="s">
        <v>233</v>
      </c>
      <c r="G197" s="24"/>
      <c r="H197" s="24"/>
      <c r="I197" s="24"/>
      <c r="K197" s="24"/>
      <c r="L197" s="71" t="s">
        <v>230</v>
      </c>
      <c r="M197" s="72" t="s">
        <v>231</v>
      </c>
      <c r="N197" s="24"/>
      <c r="O197" s="71" t="s">
        <v>232</v>
      </c>
      <c r="P197" s="72" t="s">
        <v>233</v>
      </c>
      <c r="Q197" s="24"/>
      <c r="R197" s="24"/>
      <c r="S197" s="24"/>
      <c r="U197" s="24"/>
      <c r="V197" s="71" t="s">
        <v>230</v>
      </c>
      <c r="W197" s="72" t="s">
        <v>231</v>
      </c>
      <c r="X197" s="24"/>
      <c r="Y197" s="71" t="s">
        <v>232</v>
      </c>
      <c r="Z197" s="72" t="s">
        <v>233</v>
      </c>
      <c r="AA197" s="24"/>
      <c r="AB197" s="24"/>
      <c r="AC197" s="24"/>
    </row>
    <row r="198" spans="1:29">
      <c r="A198" s="24"/>
      <c r="B198" s="71" t="s">
        <v>234</v>
      </c>
      <c r="C198" s="72" t="s">
        <v>235</v>
      </c>
      <c r="D198" s="24"/>
      <c r="E198" s="71" t="s">
        <v>236</v>
      </c>
      <c r="F198" s="72" t="s">
        <v>237</v>
      </c>
      <c r="G198" s="24"/>
      <c r="H198" s="73"/>
      <c r="I198" s="24"/>
      <c r="K198" s="24"/>
      <c r="L198" s="71" t="s">
        <v>234</v>
      </c>
      <c r="M198" s="72" t="s">
        <v>235</v>
      </c>
      <c r="N198" s="24"/>
      <c r="O198" s="71" t="s">
        <v>236</v>
      </c>
      <c r="P198" s="72" t="s">
        <v>237</v>
      </c>
      <c r="Q198" s="24"/>
      <c r="R198" s="73"/>
      <c r="S198" s="24"/>
      <c r="U198" s="24"/>
      <c r="V198" s="71" t="s">
        <v>234</v>
      </c>
      <c r="W198" s="72" t="s">
        <v>235</v>
      </c>
      <c r="X198" s="24"/>
      <c r="Y198" s="71" t="s">
        <v>236</v>
      </c>
      <c r="Z198" s="72" t="s">
        <v>237</v>
      </c>
      <c r="AA198" s="24"/>
      <c r="AB198" s="73"/>
      <c r="AC198" s="24"/>
    </row>
    <row r="199" spans="1:29">
      <c r="A199" s="24"/>
      <c r="B199" s="71" t="s">
        <v>238</v>
      </c>
      <c r="C199" s="72" t="s">
        <v>239</v>
      </c>
      <c r="D199" s="24"/>
      <c r="E199" s="71" t="s">
        <v>240</v>
      </c>
      <c r="F199" s="72" t="s">
        <v>241</v>
      </c>
      <c r="G199" s="24"/>
      <c r="H199" s="74" t="e">
        <f>#REF!</f>
        <v>#REF!</v>
      </c>
      <c r="I199" s="24"/>
      <c r="K199" s="24"/>
      <c r="L199" s="71" t="s">
        <v>238</v>
      </c>
      <c r="M199" s="72" t="s">
        <v>239</v>
      </c>
      <c r="N199" s="24"/>
      <c r="O199" s="71" t="s">
        <v>240</v>
      </c>
      <c r="P199" s="72" t="s">
        <v>241</v>
      </c>
      <c r="Q199" s="24"/>
      <c r="R199" s="74" t="e">
        <f>#REF!</f>
        <v>#REF!</v>
      </c>
      <c r="S199" s="24"/>
      <c r="U199" s="24"/>
      <c r="V199" s="71" t="s">
        <v>238</v>
      </c>
      <c r="W199" s="72" t="s">
        <v>239</v>
      </c>
      <c r="X199" s="24"/>
      <c r="Y199" s="71" t="s">
        <v>240</v>
      </c>
      <c r="Z199" s="72" t="s">
        <v>241</v>
      </c>
      <c r="AA199" s="24"/>
      <c r="AB199" s="74" t="e">
        <f>#REF!</f>
        <v>#REF!</v>
      </c>
      <c r="AC199" s="24"/>
    </row>
    <row r="200" spans="1:29" ht="15.75" thickBot="1">
      <c r="A200" s="24"/>
      <c r="B200" s="71" t="s">
        <v>242</v>
      </c>
      <c r="C200" s="72" t="s">
        <v>243</v>
      </c>
      <c r="D200" s="24"/>
      <c r="E200" s="71" t="s">
        <v>244</v>
      </c>
      <c r="F200" s="72" t="s">
        <v>245</v>
      </c>
      <c r="G200" s="24"/>
      <c r="H200" s="75"/>
      <c r="I200" s="24"/>
      <c r="K200" s="24"/>
      <c r="L200" s="71" t="s">
        <v>242</v>
      </c>
      <c r="M200" s="72" t="s">
        <v>243</v>
      </c>
      <c r="N200" s="24"/>
      <c r="O200" s="71" t="s">
        <v>244</v>
      </c>
      <c r="P200" s="72" t="s">
        <v>245</v>
      </c>
      <c r="Q200" s="24"/>
      <c r="R200" s="75"/>
      <c r="S200" s="24"/>
      <c r="U200" s="24"/>
      <c r="V200" s="71" t="s">
        <v>242</v>
      </c>
      <c r="W200" s="72" t="s">
        <v>243</v>
      </c>
      <c r="X200" s="24"/>
      <c r="Y200" s="71" t="s">
        <v>244</v>
      </c>
      <c r="Z200" s="72" t="s">
        <v>245</v>
      </c>
      <c r="AA200" s="24"/>
      <c r="AB200" s="75"/>
      <c r="AC200" s="24"/>
    </row>
    <row r="201" spans="1:29">
      <c r="A201" s="24"/>
      <c r="B201" s="71" t="s">
        <v>246</v>
      </c>
      <c r="C201" s="72" t="s">
        <v>247</v>
      </c>
      <c r="D201" s="24"/>
      <c r="E201" s="71" t="s">
        <v>248</v>
      </c>
      <c r="F201" s="72" t="s">
        <v>249</v>
      </c>
      <c r="G201" s="24"/>
      <c r="H201" s="24"/>
      <c r="I201" s="24"/>
      <c r="K201" s="24"/>
      <c r="L201" s="71" t="s">
        <v>246</v>
      </c>
      <c r="M201" s="72" t="s">
        <v>247</v>
      </c>
      <c r="N201" s="24"/>
      <c r="O201" s="71" t="s">
        <v>248</v>
      </c>
      <c r="P201" s="72" t="s">
        <v>249</v>
      </c>
      <c r="Q201" s="24"/>
      <c r="R201" s="24"/>
      <c r="S201" s="24"/>
      <c r="U201" s="24"/>
      <c r="V201" s="71" t="s">
        <v>246</v>
      </c>
      <c r="W201" s="72" t="s">
        <v>247</v>
      </c>
      <c r="X201" s="24"/>
      <c r="Y201" s="71" t="s">
        <v>248</v>
      </c>
      <c r="Z201" s="72" t="s">
        <v>249</v>
      </c>
      <c r="AA201" s="24"/>
      <c r="AB201" s="24"/>
      <c r="AC201" s="24"/>
    </row>
    <row r="202" spans="1:29">
      <c r="A202" s="24"/>
      <c r="B202" s="71" t="s">
        <v>250</v>
      </c>
      <c r="C202" s="72" t="s">
        <v>251</v>
      </c>
      <c r="D202" s="24"/>
      <c r="E202" s="71" t="s">
        <v>252</v>
      </c>
      <c r="F202" s="72" t="s">
        <v>253</v>
      </c>
      <c r="G202" s="24"/>
      <c r="H202" s="24"/>
      <c r="I202" s="24"/>
      <c r="K202" s="24"/>
      <c r="L202" s="71" t="s">
        <v>250</v>
      </c>
      <c r="M202" s="72" t="s">
        <v>251</v>
      </c>
      <c r="N202" s="24"/>
      <c r="O202" s="71" t="s">
        <v>252</v>
      </c>
      <c r="P202" s="72" t="s">
        <v>253</v>
      </c>
      <c r="Q202" s="24"/>
      <c r="R202" s="24"/>
      <c r="S202" s="24"/>
      <c r="U202" s="24"/>
      <c r="V202" s="71" t="s">
        <v>250</v>
      </c>
      <c r="W202" s="72" t="s">
        <v>251</v>
      </c>
      <c r="X202" s="24"/>
      <c r="Y202" s="71" t="s">
        <v>252</v>
      </c>
      <c r="Z202" s="72" t="s">
        <v>253</v>
      </c>
      <c r="AA202" s="24"/>
      <c r="AB202" s="24"/>
      <c r="AC202" s="24"/>
    </row>
    <row r="203" spans="1:29">
      <c r="A203" s="24"/>
      <c r="B203" s="71" t="s">
        <v>254</v>
      </c>
      <c r="C203" s="72" t="s">
        <v>255</v>
      </c>
      <c r="D203" s="24"/>
      <c r="E203" s="71" t="s">
        <v>256</v>
      </c>
      <c r="F203" s="72" t="s">
        <v>257</v>
      </c>
      <c r="G203" s="24"/>
      <c r="H203" s="24"/>
      <c r="I203" s="24"/>
      <c r="K203" s="24"/>
      <c r="L203" s="71" t="s">
        <v>254</v>
      </c>
      <c r="M203" s="72" t="s">
        <v>255</v>
      </c>
      <c r="N203" s="24"/>
      <c r="O203" s="71" t="s">
        <v>256</v>
      </c>
      <c r="P203" s="72" t="s">
        <v>257</v>
      </c>
      <c r="Q203" s="24"/>
      <c r="R203" s="24"/>
      <c r="S203" s="24"/>
      <c r="U203" s="24"/>
      <c r="V203" s="71" t="s">
        <v>254</v>
      </c>
      <c r="W203" s="72" t="s">
        <v>255</v>
      </c>
      <c r="X203" s="24"/>
      <c r="Y203" s="71" t="s">
        <v>256</v>
      </c>
      <c r="Z203" s="72" t="s">
        <v>257</v>
      </c>
      <c r="AA203" s="24"/>
      <c r="AB203" s="24"/>
      <c r="AC203" s="24"/>
    </row>
    <row r="204" spans="1:29" ht="15.75" thickBot="1">
      <c r="A204" s="24"/>
      <c r="B204" s="76" t="s">
        <v>219</v>
      </c>
      <c r="C204" s="77" t="s">
        <v>219</v>
      </c>
      <c r="D204" s="24"/>
      <c r="E204" s="76"/>
      <c r="F204" s="77"/>
      <c r="G204" s="24"/>
      <c r="H204" s="24"/>
      <c r="I204" s="24"/>
      <c r="K204" s="24"/>
      <c r="L204" s="76" t="s">
        <v>219</v>
      </c>
      <c r="M204" s="77" t="s">
        <v>219</v>
      </c>
      <c r="N204" s="24"/>
      <c r="O204" s="76"/>
      <c r="P204" s="77"/>
      <c r="Q204" s="24"/>
      <c r="R204" s="24"/>
      <c r="S204" s="24"/>
      <c r="U204" s="24"/>
      <c r="V204" s="76" t="s">
        <v>219</v>
      </c>
      <c r="W204" s="77" t="s">
        <v>219</v>
      </c>
      <c r="X204" s="24"/>
      <c r="Y204" s="76"/>
      <c r="Z204" s="77"/>
      <c r="AA204" s="24"/>
      <c r="AB204" s="24"/>
      <c r="AC204" s="24"/>
    </row>
    <row r="205" spans="1:29">
      <c r="A205" s="24"/>
      <c r="B205" s="24"/>
      <c r="C205" s="24"/>
      <c r="D205" s="24"/>
      <c r="E205" s="24"/>
      <c r="F205" s="24"/>
      <c r="G205" s="24"/>
      <c r="H205" s="24"/>
      <c r="I205" s="24"/>
      <c r="K205" s="24"/>
      <c r="L205" s="24"/>
      <c r="M205" s="24"/>
      <c r="N205" s="24"/>
      <c r="O205" s="24"/>
      <c r="P205" s="24"/>
      <c r="Q205" s="24"/>
      <c r="R205" s="24"/>
      <c r="S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>
      <c r="A206" s="78" t="s">
        <v>258</v>
      </c>
      <c r="B206" s="78"/>
      <c r="C206" s="78" t="s">
        <v>259</v>
      </c>
      <c r="D206" s="78" t="s">
        <v>260</v>
      </c>
      <c r="E206" s="78" t="s">
        <v>260</v>
      </c>
      <c r="F206" s="79" t="s">
        <v>261</v>
      </c>
      <c r="G206" s="79" t="s">
        <v>262</v>
      </c>
      <c r="H206" s="79" t="s">
        <v>263</v>
      </c>
      <c r="I206" s="78" t="s">
        <v>264</v>
      </c>
      <c r="K206" s="78" t="s">
        <v>258</v>
      </c>
      <c r="L206" s="78"/>
      <c r="M206" s="78" t="s">
        <v>259</v>
      </c>
      <c r="N206" s="78" t="s">
        <v>260</v>
      </c>
      <c r="O206" s="78" t="s">
        <v>260</v>
      </c>
      <c r="P206" s="79" t="s">
        <v>261</v>
      </c>
      <c r="Q206" s="79" t="s">
        <v>262</v>
      </c>
      <c r="R206" s="79" t="s">
        <v>263</v>
      </c>
      <c r="S206" s="78" t="s">
        <v>264</v>
      </c>
      <c r="U206" s="78" t="s">
        <v>258</v>
      </c>
      <c r="V206" s="78"/>
      <c r="W206" s="78" t="s">
        <v>259</v>
      </c>
      <c r="X206" s="78" t="s">
        <v>260</v>
      </c>
      <c r="Y206" s="78" t="s">
        <v>260</v>
      </c>
      <c r="Z206" s="79" t="s">
        <v>261</v>
      </c>
      <c r="AA206" s="79" t="s">
        <v>262</v>
      </c>
      <c r="AB206" s="79" t="s">
        <v>263</v>
      </c>
      <c r="AC206" s="78" t="s">
        <v>264</v>
      </c>
    </row>
    <row r="207" spans="1:29">
      <c r="A207" s="78"/>
      <c r="B207" s="78"/>
      <c r="C207" s="78" t="s">
        <v>265</v>
      </c>
      <c r="D207" s="78" t="s">
        <v>258</v>
      </c>
      <c r="E207" s="78" t="s">
        <v>266</v>
      </c>
      <c r="F207" s="78"/>
      <c r="G207" s="78"/>
      <c r="H207" s="78"/>
      <c r="I207" s="78"/>
      <c r="K207" s="78"/>
      <c r="L207" s="78"/>
      <c r="M207" s="78" t="s">
        <v>265</v>
      </c>
      <c r="N207" s="78" t="s">
        <v>258</v>
      </c>
      <c r="O207" s="78" t="s">
        <v>266</v>
      </c>
      <c r="P207" s="78"/>
      <c r="Q207" s="78"/>
      <c r="R207" s="78"/>
      <c r="S207" s="78"/>
      <c r="U207" s="78"/>
      <c r="V207" s="78"/>
      <c r="W207" s="78" t="s">
        <v>265</v>
      </c>
      <c r="X207" s="78" t="s">
        <v>258</v>
      </c>
      <c r="Y207" s="78" t="s">
        <v>266</v>
      </c>
      <c r="Z207" s="78"/>
      <c r="AA207" s="78"/>
      <c r="AB207" s="78"/>
      <c r="AC207" s="78"/>
    </row>
    <row r="208" spans="1:29">
      <c r="A208" s="78" t="e">
        <f>RIGHT(H199,E208)</f>
        <v>#REF!</v>
      </c>
      <c r="B208" s="78"/>
      <c r="C208" s="79" t="e">
        <f>+E208-D208</f>
        <v>#REF!</v>
      </c>
      <c r="D208" s="79" t="e">
        <f>LEN(A208)</f>
        <v>#REF!</v>
      </c>
      <c r="E208" s="79">
        <v>9</v>
      </c>
      <c r="F208" s="78" t="s">
        <v>267</v>
      </c>
      <c r="G208" s="78" t="e">
        <f>IF(C208=0,LEFT(A208,1),"0")</f>
        <v>#REF!</v>
      </c>
      <c r="H208" s="78" t="e">
        <f>IF(G208="1","SE",VLOOKUP(G208,B194:C203,2,FALSE))</f>
        <v>#REF!</v>
      </c>
      <c r="I208" s="78" t="e">
        <f>IF(G208="0",""," RATUS ")</f>
        <v>#REF!</v>
      </c>
      <c r="K208" s="78" t="e">
        <f>RIGHT(R199,O208)</f>
        <v>#REF!</v>
      </c>
      <c r="L208" s="78"/>
      <c r="M208" s="79" t="e">
        <f>+O208-N208</f>
        <v>#REF!</v>
      </c>
      <c r="N208" s="79" t="e">
        <f>LEN(K208)</f>
        <v>#REF!</v>
      </c>
      <c r="O208" s="79">
        <v>9</v>
      </c>
      <c r="P208" s="78" t="s">
        <v>267</v>
      </c>
      <c r="Q208" s="78" t="e">
        <f>IF(M208=0,LEFT(K208,1),"0")</f>
        <v>#REF!</v>
      </c>
      <c r="R208" s="78" t="e">
        <f>IF(Q208="1","SE",VLOOKUP(Q208,L194:M203,2,FALSE))</f>
        <v>#REF!</v>
      </c>
      <c r="S208" s="78" t="e">
        <f>IF(Q208="0",""," RATUS ")</f>
        <v>#REF!</v>
      </c>
      <c r="U208" s="78" t="e">
        <f>RIGHT(AB199,Y208)</f>
        <v>#REF!</v>
      </c>
      <c r="V208" s="78"/>
      <c r="W208" s="79" t="e">
        <f>+Y208-X208</f>
        <v>#REF!</v>
      </c>
      <c r="X208" s="79" t="e">
        <f>LEN(U208)</f>
        <v>#REF!</v>
      </c>
      <c r="Y208" s="79">
        <v>9</v>
      </c>
      <c r="Z208" s="78" t="s">
        <v>267</v>
      </c>
      <c r="AA208" s="78" t="e">
        <f>IF(W208=0,LEFT(U208,1),"0")</f>
        <v>#REF!</v>
      </c>
      <c r="AB208" s="78" t="e">
        <f>IF(AA208="1","SE",VLOOKUP(AA208,V194:W203,2,FALSE))</f>
        <v>#REF!</v>
      </c>
      <c r="AC208" s="78" t="e">
        <f>IF(AA208="0",""," RATUS ")</f>
        <v>#REF!</v>
      </c>
    </row>
    <row r="209" spans="1:29">
      <c r="A209" s="78" t="e">
        <f>RIGHT(H199,E209)</f>
        <v>#REF!</v>
      </c>
      <c r="B209" s="78"/>
      <c r="C209" s="79" t="e">
        <f>+E209-D209</f>
        <v>#REF!</v>
      </c>
      <c r="D209" s="79" t="e">
        <f>LEN(A209)</f>
        <v>#REF!</v>
      </c>
      <c r="E209" s="79">
        <v>8</v>
      </c>
      <c r="F209" s="78" t="s">
        <v>268</v>
      </c>
      <c r="G209" s="78" t="e">
        <f>IF(C209=0,LEFT(A209,1),"0")</f>
        <v>#REF!</v>
      </c>
      <c r="H209" s="78" t="e">
        <f>IF(AND(G211&lt;"20",G211&gt;="10"),VLOOKUP(G211,E194:F203,2,FALSE),VLOOKUP(G209,B194:C203,2,FALSE))</f>
        <v>#REF!</v>
      </c>
      <c r="I209" s="78" t="e">
        <f>IF(G211&gt;="20"," PULUH ","")</f>
        <v>#REF!</v>
      </c>
      <c r="K209" s="78" t="e">
        <f>RIGHT(R199,O209)</f>
        <v>#REF!</v>
      </c>
      <c r="L209" s="78"/>
      <c r="M209" s="79" t="e">
        <f>+O209-N209</f>
        <v>#REF!</v>
      </c>
      <c r="N209" s="79" t="e">
        <f>LEN(K209)</f>
        <v>#REF!</v>
      </c>
      <c r="O209" s="79">
        <v>8</v>
      </c>
      <c r="P209" s="78" t="s">
        <v>268</v>
      </c>
      <c r="Q209" s="78" t="e">
        <f>IF(M209=0,LEFT(K209,1),"0")</f>
        <v>#REF!</v>
      </c>
      <c r="R209" s="78" t="e">
        <f>IF(AND(Q211&lt;"20",Q211&gt;="10"),VLOOKUP(Q211,O194:P203,2,FALSE),VLOOKUP(Q209,L194:M203,2,FALSE))</f>
        <v>#REF!</v>
      </c>
      <c r="S209" s="78" t="e">
        <f>IF(Q211&gt;="20"," PULUH ","")</f>
        <v>#REF!</v>
      </c>
      <c r="U209" s="78" t="e">
        <f>RIGHT(AB199,Y209)</f>
        <v>#REF!</v>
      </c>
      <c r="V209" s="78"/>
      <c r="W209" s="79" t="e">
        <f>+Y209-X209</f>
        <v>#REF!</v>
      </c>
      <c r="X209" s="79" t="e">
        <f>LEN(U209)</f>
        <v>#REF!</v>
      </c>
      <c r="Y209" s="79">
        <v>8</v>
      </c>
      <c r="Z209" s="78" t="s">
        <v>268</v>
      </c>
      <c r="AA209" s="78" t="e">
        <f>IF(W209=0,LEFT(U209,1),"0")</f>
        <v>#REF!</v>
      </c>
      <c r="AB209" s="78" t="e">
        <f>IF(AND(AA211&lt;"20",AA211&gt;="10"),VLOOKUP(AA211,Y194:Z203,2,FALSE),VLOOKUP(AA209,V194:W203,2,FALSE))</f>
        <v>#REF!</v>
      </c>
      <c r="AC209" s="78" t="e">
        <f>IF(AA211&gt;="20"," PULUH ","")</f>
        <v>#REF!</v>
      </c>
    </row>
    <row r="210" spans="1:29">
      <c r="A210" s="78" t="e">
        <f>RIGHT(H199,E210)</f>
        <v>#REF!</v>
      </c>
      <c r="B210" s="78"/>
      <c r="C210" s="79" t="e">
        <f>+E210-D210</f>
        <v>#REF!</v>
      </c>
      <c r="D210" s="79" t="e">
        <f>LEN(A210)</f>
        <v>#REF!</v>
      </c>
      <c r="E210" s="79">
        <v>7</v>
      </c>
      <c r="F210" s="78" t="s">
        <v>269</v>
      </c>
      <c r="G210" s="78" t="e">
        <f>IF(C210=0,LEFT(A210,1),"0")</f>
        <v>#REF!</v>
      </c>
      <c r="H210" s="78" t="e">
        <f>IF(AND(G211&lt;"20",G211&gt;="10"),"",VLOOKUP(G210,B194:C203,2,FALSE))</f>
        <v>#REF!</v>
      </c>
      <c r="I210" s="78" t="e">
        <f>IF(G220&gt;=7," JUTA ","")</f>
        <v>#REF!</v>
      </c>
      <c r="K210" s="78" t="e">
        <f>RIGHT(R199,O210)</f>
        <v>#REF!</v>
      </c>
      <c r="L210" s="78"/>
      <c r="M210" s="79" t="e">
        <f>+O210-N210</f>
        <v>#REF!</v>
      </c>
      <c r="N210" s="79" t="e">
        <f>LEN(K210)</f>
        <v>#REF!</v>
      </c>
      <c r="O210" s="79">
        <v>7</v>
      </c>
      <c r="P210" s="78" t="s">
        <v>269</v>
      </c>
      <c r="Q210" s="78" t="e">
        <f>IF(M210=0,LEFT(K210,1),"0")</f>
        <v>#REF!</v>
      </c>
      <c r="R210" s="78" t="e">
        <f>IF(AND(Q211&lt;"20",Q211&gt;="10"),"",VLOOKUP(Q210,L194:M203,2,FALSE))</f>
        <v>#REF!</v>
      </c>
      <c r="S210" s="78" t="e">
        <f>IF(Q220&gt;=7," JUTA ","")</f>
        <v>#REF!</v>
      </c>
      <c r="U210" s="78" t="e">
        <f>RIGHT(AB199,Y210)</f>
        <v>#REF!</v>
      </c>
      <c r="V210" s="78"/>
      <c r="W210" s="79" t="e">
        <f>+Y210-X210</f>
        <v>#REF!</v>
      </c>
      <c r="X210" s="79" t="e">
        <f>LEN(U210)</f>
        <v>#REF!</v>
      </c>
      <c r="Y210" s="79">
        <v>7</v>
      </c>
      <c r="Z210" s="78" t="s">
        <v>269</v>
      </c>
      <c r="AA210" s="78" t="e">
        <f>IF(W210=0,LEFT(U210,1),"0")</f>
        <v>#REF!</v>
      </c>
      <c r="AB210" s="78" t="e">
        <f>IF(AND(AA211&lt;"20",AA211&gt;="10"),"",VLOOKUP(AA210,V194:W203,2,FALSE))</f>
        <v>#REF!</v>
      </c>
      <c r="AC210" s="78" t="e">
        <f>IF(AA220&gt;=7," JUTA ","")</f>
        <v>#REF!</v>
      </c>
    </row>
    <row r="211" spans="1:29">
      <c r="A211" s="78"/>
      <c r="B211" s="78"/>
      <c r="C211" s="79"/>
      <c r="D211" s="79"/>
      <c r="E211" s="79"/>
      <c r="F211" s="78" t="s">
        <v>270</v>
      </c>
      <c r="G211" s="78" t="e">
        <f>IF(G220&gt;=8,LEFT(A209,2),"0")</f>
        <v>#REF!</v>
      </c>
      <c r="H211" s="78"/>
      <c r="I211" s="78"/>
      <c r="K211" s="78"/>
      <c r="L211" s="78"/>
      <c r="M211" s="79"/>
      <c r="N211" s="79"/>
      <c r="O211" s="79"/>
      <c r="P211" s="78" t="s">
        <v>270</v>
      </c>
      <c r="Q211" s="78" t="e">
        <f>IF(Q220&gt;=8,LEFT(K209,2),"0")</f>
        <v>#REF!</v>
      </c>
      <c r="R211" s="78"/>
      <c r="S211" s="78"/>
      <c r="U211" s="78"/>
      <c r="V211" s="78"/>
      <c r="W211" s="79"/>
      <c r="X211" s="79"/>
      <c r="Y211" s="79"/>
      <c r="Z211" s="78" t="s">
        <v>270</v>
      </c>
      <c r="AA211" s="78" t="e">
        <f>IF(AA220&gt;=8,LEFT(U209,2),"0")</f>
        <v>#REF!</v>
      </c>
      <c r="AB211" s="78"/>
      <c r="AC211" s="78"/>
    </row>
    <row r="212" spans="1:29">
      <c r="A212" s="78" t="e">
        <f>RIGHT(H199,E212)</f>
        <v>#REF!</v>
      </c>
      <c r="B212" s="78"/>
      <c r="C212" s="79" t="e">
        <f>+E212-D212</f>
        <v>#REF!</v>
      </c>
      <c r="D212" s="79" t="e">
        <f>LEN(A212)</f>
        <v>#REF!</v>
      </c>
      <c r="E212" s="79">
        <v>6</v>
      </c>
      <c r="F212" s="78" t="s">
        <v>271</v>
      </c>
      <c r="G212" s="78" t="e">
        <f>IF(C212=0,LEFT(A212,1),"0")</f>
        <v>#REF!</v>
      </c>
      <c r="H212" s="78" t="e">
        <f>IF(G212="1","SE",VLOOKUP(G212,B194:C203,2,FALSE))</f>
        <v>#REF!</v>
      </c>
      <c r="I212" s="78" t="e">
        <f>IF(H212=" ",""," RATUS ")</f>
        <v>#REF!</v>
      </c>
      <c r="K212" s="78" t="e">
        <f>RIGHT(R199,O212)</f>
        <v>#REF!</v>
      </c>
      <c r="L212" s="78"/>
      <c r="M212" s="79" t="e">
        <f>+O212-N212</f>
        <v>#REF!</v>
      </c>
      <c r="N212" s="79" t="e">
        <f>LEN(K212)</f>
        <v>#REF!</v>
      </c>
      <c r="O212" s="79">
        <v>6</v>
      </c>
      <c r="P212" s="78" t="s">
        <v>271</v>
      </c>
      <c r="Q212" s="78" t="e">
        <f>IF(M212=0,LEFT(K212,1),"0")</f>
        <v>#REF!</v>
      </c>
      <c r="R212" s="78" t="e">
        <f>IF(Q212="1","SE",VLOOKUP(Q212,L194:M203,2,FALSE))</f>
        <v>#REF!</v>
      </c>
      <c r="S212" s="78" t="e">
        <f>IF(R212=" ",""," RATUS ")</f>
        <v>#REF!</v>
      </c>
      <c r="U212" s="78" t="e">
        <f>RIGHT(AB199,Y212)</f>
        <v>#REF!</v>
      </c>
      <c r="V212" s="78"/>
      <c r="W212" s="79" t="e">
        <f>+Y212-X212</f>
        <v>#REF!</v>
      </c>
      <c r="X212" s="79" t="e">
        <f>LEN(U212)</f>
        <v>#REF!</v>
      </c>
      <c r="Y212" s="79">
        <v>6</v>
      </c>
      <c r="Z212" s="78" t="s">
        <v>271</v>
      </c>
      <c r="AA212" s="78" t="e">
        <f>IF(W212=0,LEFT(U212,1),"0")</f>
        <v>#REF!</v>
      </c>
      <c r="AB212" s="78" t="e">
        <f>IF(AA212="1","SE",VLOOKUP(AA212,V194:W203,2,FALSE))</f>
        <v>#REF!</v>
      </c>
      <c r="AC212" s="78" t="e">
        <f>IF(AB212=" ",""," RATUS ")</f>
        <v>#REF!</v>
      </c>
    </row>
    <row r="213" spans="1:29">
      <c r="A213" s="78" t="e">
        <f>RIGHT(H199,E213)</f>
        <v>#REF!</v>
      </c>
      <c r="B213" s="78"/>
      <c r="C213" s="79" t="e">
        <f>+E213-D213</f>
        <v>#REF!</v>
      </c>
      <c r="D213" s="79" t="e">
        <f>LEN(A213)</f>
        <v>#REF!</v>
      </c>
      <c r="E213" s="79">
        <v>5</v>
      </c>
      <c r="F213" s="78" t="s">
        <v>272</v>
      </c>
      <c r="G213" s="78" t="e">
        <f>IF(C213=0,LEFT(A213,1),"0")</f>
        <v>#REF!</v>
      </c>
      <c r="H213" s="78" t="e">
        <f>IF(AND(G215&lt;"20",G215&gt;="10"),VLOOKUP(G215,E194:F203,2,FALSE),VLOOKUP(G213,B194:C203,2,FALSE))</f>
        <v>#REF!</v>
      </c>
      <c r="I213" s="78" t="e">
        <f>IF(G215&gt;="20"," PULUH "," ")</f>
        <v>#REF!</v>
      </c>
      <c r="K213" s="78" t="e">
        <f>RIGHT(R199,O213)</f>
        <v>#REF!</v>
      </c>
      <c r="L213" s="78"/>
      <c r="M213" s="79" t="e">
        <f>+O213-N213</f>
        <v>#REF!</v>
      </c>
      <c r="N213" s="79" t="e">
        <f>LEN(K213)</f>
        <v>#REF!</v>
      </c>
      <c r="O213" s="79">
        <v>5</v>
      </c>
      <c r="P213" s="78" t="s">
        <v>272</v>
      </c>
      <c r="Q213" s="78" t="e">
        <f>IF(M213=0,LEFT(K213,1),"0")</f>
        <v>#REF!</v>
      </c>
      <c r="R213" s="78" t="e">
        <f>IF(AND(Q215&lt;"20",Q215&gt;="10"),VLOOKUP(Q215,O194:P203,2,FALSE),VLOOKUP(Q213,L194:M203,2,FALSE))</f>
        <v>#REF!</v>
      </c>
      <c r="S213" s="78" t="e">
        <f>IF(Q215&gt;="20"," PULUH "," ")</f>
        <v>#REF!</v>
      </c>
      <c r="U213" s="78" t="e">
        <f>RIGHT(AB199,Y213)</f>
        <v>#REF!</v>
      </c>
      <c r="V213" s="78"/>
      <c r="W213" s="79" t="e">
        <f>+Y213-X213</f>
        <v>#REF!</v>
      </c>
      <c r="X213" s="79" t="e">
        <f>LEN(U213)</f>
        <v>#REF!</v>
      </c>
      <c r="Y213" s="79">
        <v>5</v>
      </c>
      <c r="Z213" s="78" t="s">
        <v>272</v>
      </c>
      <c r="AA213" s="78" t="e">
        <f>IF(W213=0,LEFT(U213,1),"0")</f>
        <v>#REF!</v>
      </c>
      <c r="AB213" s="78" t="e">
        <f>IF(AND(AA215&lt;"20",AA215&gt;="10"),VLOOKUP(AA215,Y194:Z203,2,FALSE),VLOOKUP(AA213,V194:W203,2,FALSE))</f>
        <v>#REF!</v>
      </c>
      <c r="AC213" s="78" t="e">
        <f>IF(AA215&gt;="20"," PULUH "," ")</f>
        <v>#REF!</v>
      </c>
    </row>
    <row r="214" spans="1:29">
      <c r="A214" s="78" t="e">
        <f>RIGHT(H199,E214)</f>
        <v>#REF!</v>
      </c>
      <c r="B214" s="78"/>
      <c r="C214" s="79" t="e">
        <f>+E214-D214</f>
        <v>#REF!</v>
      </c>
      <c r="D214" s="79" t="e">
        <f>LEN(A214)</f>
        <v>#REF!</v>
      </c>
      <c r="E214" s="79">
        <v>4</v>
      </c>
      <c r="F214" s="78" t="s">
        <v>273</v>
      </c>
      <c r="G214" s="78" t="e">
        <f>IF(C214=0,LEFT(A214,1),"0")</f>
        <v>#REF!</v>
      </c>
      <c r="H214" s="78" t="e">
        <f>IF(AND(G215&lt;"20",G215&gt;="10"),"",IF(AND(G214="1",G220=4),"SE",VLOOKUP(G214,B194:C203,2,FALSE)))</f>
        <v>#REF!</v>
      </c>
      <c r="I214" s="78" t="e">
        <f>IF(AND(AND(G212="0",G213="0",G214="0"))," "," RIBU ")</f>
        <v>#REF!</v>
      </c>
      <c r="K214" s="78" t="e">
        <f>RIGHT(R199,O214)</f>
        <v>#REF!</v>
      </c>
      <c r="L214" s="78"/>
      <c r="M214" s="79" t="e">
        <f>+O214-N214</f>
        <v>#REF!</v>
      </c>
      <c r="N214" s="79" t="e">
        <f>LEN(K214)</f>
        <v>#REF!</v>
      </c>
      <c r="O214" s="79">
        <v>4</v>
      </c>
      <c r="P214" s="78" t="s">
        <v>273</v>
      </c>
      <c r="Q214" s="78" t="e">
        <f>IF(M214=0,LEFT(K214,1),"0")</f>
        <v>#REF!</v>
      </c>
      <c r="R214" s="78" t="e">
        <f>IF(AND(Q215&lt;"20",Q215&gt;="10"),"",IF(AND(Q214="1",Q220=4),"SE",VLOOKUP(Q214,L194:M203,2,FALSE)))</f>
        <v>#REF!</v>
      </c>
      <c r="S214" s="78" t="e">
        <f>IF(AND(AND(Q212="0",Q213="0",Q214="0"))," "," RIBU ")</f>
        <v>#REF!</v>
      </c>
      <c r="U214" s="78" t="e">
        <f>RIGHT(AB199,Y214)</f>
        <v>#REF!</v>
      </c>
      <c r="V214" s="78"/>
      <c r="W214" s="79" t="e">
        <f>+Y214-X214</f>
        <v>#REF!</v>
      </c>
      <c r="X214" s="79" t="e">
        <f>LEN(U214)</f>
        <v>#REF!</v>
      </c>
      <c r="Y214" s="79">
        <v>4</v>
      </c>
      <c r="Z214" s="78" t="s">
        <v>273</v>
      </c>
      <c r="AA214" s="78" t="e">
        <f>IF(W214=0,LEFT(U214,1),"0")</f>
        <v>#REF!</v>
      </c>
      <c r="AB214" s="78" t="e">
        <f>IF(AND(AA215&lt;"20",AA215&gt;="10"),"",IF(AND(AA214="1",AA220=4),"SE",VLOOKUP(AA214,V194:W203,2,FALSE)))</f>
        <v>#REF!</v>
      </c>
      <c r="AC214" s="78" t="e">
        <f>IF(AND(AND(AA212="0",AA213="0",AA214="0"))," "," RIBU ")</f>
        <v>#REF!</v>
      </c>
    </row>
    <row r="215" spans="1:29">
      <c r="A215" s="78"/>
      <c r="B215" s="78"/>
      <c r="C215" s="79"/>
      <c r="D215" s="79"/>
      <c r="E215" s="79"/>
      <c r="F215" s="78" t="s">
        <v>270</v>
      </c>
      <c r="G215" s="78" t="e">
        <f>IF(G220&gt;=5,LEFT(A213,2),"0")</f>
        <v>#REF!</v>
      </c>
      <c r="H215" s="78"/>
      <c r="I215" s="78"/>
      <c r="K215" s="78"/>
      <c r="L215" s="78"/>
      <c r="M215" s="79"/>
      <c r="N215" s="79"/>
      <c r="O215" s="79"/>
      <c r="P215" s="78" t="s">
        <v>270</v>
      </c>
      <c r="Q215" s="78" t="e">
        <f>IF(Q220&gt;=5,LEFT(K213,2),"0")</f>
        <v>#REF!</v>
      </c>
      <c r="R215" s="78"/>
      <c r="S215" s="78"/>
      <c r="U215" s="78"/>
      <c r="V215" s="78"/>
      <c r="W215" s="79"/>
      <c r="X215" s="79"/>
      <c r="Y215" s="79"/>
      <c r="Z215" s="78" t="s">
        <v>270</v>
      </c>
      <c r="AA215" s="78" t="e">
        <f>IF(AA220&gt;=5,LEFT(U213,2),"0")</f>
        <v>#REF!</v>
      </c>
      <c r="AB215" s="78"/>
      <c r="AC215" s="78"/>
    </row>
    <row r="216" spans="1:29">
      <c r="A216" s="78" t="e">
        <f>RIGHT(H199,E216)</f>
        <v>#REF!</v>
      </c>
      <c r="B216" s="78"/>
      <c r="C216" s="79" t="e">
        <f>+E216-D216</f>
        <v>#REF!</v>
      </c>
      <c r="D216" s="79" t="e">
        <f>LEN(A216)</f>
        <v>#REF!</v>
      </c>
      <c r="E216" s="79">
        <v>3</v>
      </c>
      <c r="F216" s="78" t="s">
        <v>274</v>
      </c>
      <c r="G216" s="78" t="e">
        <f>IF(C216=0,LEFT(A216,1),"0")</f>
        <v>#REF!</v>
      </c>
      <c r="H216" s="78" t="e">
        <f>IF(G216="1"," SE",VLOOKUP(G216,B194:C203,2,FALSE))</f>
        <v>#REF!</v>
      </c>
      <c r="I216" s="78" t="e">
        <f>IF(H216=" ",""," RATUS ")</f>
        <v>#REF!</v>
      </c>
      <c r="K216" s="78" t="e">
        <f>RIGHT(R199,O216)</f>
        <v>#REF!</v>
      </c>
      <c r="L216" s="78"/>
      <c r="M216" s="79" t="e">
        <f>+O216-N216</f>
        <v>#REF!</v>
      </c>
      <c r="N216" s="79" t="e">
        <f>LEN(K216)</f>
        <v>#REF!</v>
      </c>
      <c r="O216" s="79">
        <v>3</v>
      </c>
      <c r="P216" s="78" t="s">
        <v>274</v>
      </c>
      <c r="Q216" s="78" t="e">
        <f>IF(M216=0,LEFT(K216,1),"0")</f>
        <v>#REF!</v>
      </c>
      <c r="R216" s="78" t="e">
        <f>IF(Q216="1"," SE",VLOOKUP(Q216,L194:M203,2,FALSE))</f>
        <v>#REF!</v>
      </c>
      <c r="S216" s="78" t="e">
        <f>IF(R216=" ",""," RATUS ")</f>
        <v>#REF!</v>
      </c>
      <c r="U216" s="78" t="e">
        <f>RIGHT(AB199,Y216)</f>
        <v>#REF!</v>
      </c>
      <c r="V216" s="78"/>
      <c r="W216" s="79" t="e">
        <f>+Y216-X216</f>
        <v>#REF!</v>
      </c>
      <c r="X216" s="79" t="e">
        <f>LEN(U216)</f>
        <v>#REF!</v>
      </c>
      <c r="Y216" s="79">
        <v>3</v>
      </c>
      <c r="Z216" s="78" t="s">
        <v>274</v>
      </c>
      <c r="AA216" s="78" t="e">
        <f>IF(W216=0,LEFT(U216,1),"0")</f>
        <v>#REF!</v>
      </c>
      <c r="AB216" s="78" t="e">
        <f>IF(AA216="1"," SE",VLOOKUP(AA216,V194:W203,2,FALSE))</f>
        <v>#REF!</v>
      </c>
      <c r="AC216" s="78" t="e">
        <f>IF(AB216=" ",""," RATUS ")</f>
        <v>#REF!</v>
      </c>
    </row>
    <row r="217" spans="1:29">
      <c r="A217" s="78" t="e">
        <f>RIGHT(H199,E217)</f>
        <v>#REF!</v>
      </c>
      <c r="B217" s="78"/>
      <c r="C217" s="79" t="e">
        <f>+E217-D217</f>
        <v>#REF!</v>
      </c>
      <c r="D217" s="79" t="e">
        <f>LEN(A217)</f>
        <v>#REF!</v>
      </c>
      <c r="E217" s="79">
        <v>2</v>
      </c>
      <c r="F217" s="78" t="s">
        <v>275</v>
      </c>
      <c r="G217" s="78" t="e">
        <f>IF(C217=0,LEFT(A217,1),"0")</f>
        <v>#REF!</v>
      </c>
      <c r="H217" s="78" t="e">
        <f>IF(AND(G219&lt;"20",G219&gt;="10"),VLOOKUP(G219,E194:F203,2,FALSE),VLOOKUP(G217,B194:C203,2,FALSE))</f>
        <v>#REF!</v>
      </c>
      <c r="I217" s="78" t="e">
        <f>IF(G219&gt;="20"," PULUH ","")</f>
        <v>#REF!</v>
      </c>
      <c r="K217" s="78" t="e">
        <f>RIGHT(R199,O217)</f>
        <v>#REF!</v>
      </c>
      <c r="L217" s="78"/>
      <c r="M217" s="79" t="e">
        <f>+O217-N217</f>
        <v>#REF!</v>
      </c>
      <c r="N217" s="79" t="e">
        <f>LEN(K217)</f>
        <v>#REF!</v>
      </c>
      <c r="O217" s="79">
        <v>2</v>
      </c>
      <c r="P217" s="78" t="s">
        <v>275</v>
      </c>
      <c r="Q217" s="78" t="e">
        <f>IF(M217=0,LEFT(K217,1),"0")</f>
        <v>#REF!</v>
      </c>
      <c r="R217" s="78" t="e">
        <f>IF(AND(Q219&lt;"20",Q219&gt;="10"),VLOOKUP(Q219,O194:P203,2,FALSE),VLOOKUP(Q217,L194:M203,2,FALSE))</f>
        <v>#REF!</v>
      </c>
      <c r="S217" s="78" t="e">
        <f>IF(Q219&gt;="20"," PULUH ","")</f>
        <v>#REF!</v>
      </c>
      <c r="U217" s="78" t="e">
        <f>RIGHT(AB199,Y217)</f>
        <v>#REF!</v>
      </c>
      <c r="V217" s="78"/>
      <c r="W217" s="79" t="e">
        <f>+Y217-X217</f>
        <v>#REF!</v>
      </c>
      <c r="X217" s="79" t="e">
        <f>LEN(U217)</f>
        <v>#REF!</v>
      </c>
      <c r="Y217" s="79">
        <v>2</v>
      </c>
      <c r="Z217" s="78" t="s">
        <v>275</v>
      </c>
      <c r="AA217" s="78" t="e">
        <f>IF(W217=0,LEFT(U217,1),"0")</f>
        <v>#REF!</v>
      </c>
      <c r="AB217" s="78" t="e">
        <f>IF(AND(AA219&lt;"20",AA219&gt;="10"),VLOOKUP(AA219,Y194:Z203,2,FALSE),VLOOKUP(AA217,V194:W203,2,FALSE))</f>
        <v>#REF!</v>
      </c>
      <c r="AC217" s="78" t="e">
        <f>IF(AA219&gt;="20"," PULUH ","")</f>
        <v>#REF!</v>
      </c>
    </row>
    <row r="218" spans="1:29">
      <c r="A218" s="78" t="e">
        <f>RIGHT(H199,E218)</f>
        <v>#REF!</v>
      </c>
      <c r="B218" s="78"/>
      <c r="C218" s="79" t="e">
        <f>+E218-D218</f>
        <v>#REF!</v>
      </c>
      <c r="D218" s="79" t="e">
        <f>LEN(A218)</f>
        <v>#REF!</v>
      </c>
      <c r="E218" s="79">
        <v>1</v>
      </c>
      <c r="F218" s="78" t="s">
        <v>264</v>
      </c>
      <c r="G218" s="78" t="e">
        <f>IF(C218=0,LEFT(A218,1),"0")</f>
        <v>#REF!</v>
      </c>
      <c r="H218" s="78" t="e">
        <f>IF(G218="0","",IF(G217="1","",VLOOKUP(G218,B194:C203,2,FALSE)))</f>
        <v>#REF!</v>
      </c>
      <c r="I218" s="78" t="s">
        <v>276</v>
      </c>
      <c r="K218" s="78" t="e">
        <f>RIGHT(R199,O218)</f>
        <v>#REF!</v>
      </c>
      <c r="L218" s="78"/>
      <c r="M218" s="79" t="e">
        <f>+O218-N218</f>
        <v>#REF!</v>
      </c>
      <c r="N218" s="79" t="e">
        <f>LEN(K218)</f>
        <v>#REF!</v>
      </c>
      <c r="O218" s="79">
        <v>1</v>
      </c>
      <c r="P218" s="78" t="s">
        <v>264</v>
      </c>
      <c r="Q218" s="78" t="e">
        <f>IF(M218=0,LEFT(K218,1),"0")</f>
        <v>#REF!</v>
      </c>
      <c r="R218" s="78" t="e">
        <f>IF(Q218="0","",IF(Q217="1","",VLOOKUP(Q218,L194:M203,2,FALSE)))</f>
        <v>#REF!</v>
      </c>
      <c r="S218" s="78" t="s">
        <v>276</v>
      </c>
      <c r="U218" s="78" t="e">
        <f>RIGHT(AB199,Y218)</f>
        <v>#REF!</v>
      </c>
      <c r="V218" s="78"/>
      <c r="W218" s="79" t="e">
        <f>+Y218-X218</f>
        <v>#REF!</v>
      </c>
      <c r="X218" s="79" t="e">
        <f>LEN(U218)</f>
        <v>#REF!</v>
      </c>
      <c r="Y218" s="79">
        <v>1</v>
      </c>
      <c r="Z218" s="78" t="s">
        <v>264</v>
      </c>
      <c r="AA218" s="78" t="e">
        <f>IF(W218=0,LEFT(U218,1),"0")</f>
        <v>#REF!</v>
      </c>
      <c r="AB218" s="78" t="e">
        <f>IF(AA218="0","",IF(AA217="1","",VLOOKUP(AA218,V194:W203,2,FALSE)))</f>
        <v>#REF!</v>
      </c>
      <c r="AC218" s="78" t="s">
        <v>276</v>
      </c>
    </row>
    <row r="219" spans="1:29">
      <c r="A219" s="78"/>
      <c r="B219" s="78"/>
      <c r="C219" s="78"/>
      <c r="D219" s="78"/>
      <c r="E219" s="78"/>
      <c r="F219" s="78" t="s">
        <v>270</v>
      </c>
      <c r="G219" s="78" t="e">
        <f>IF(G220&gt;=2,LEFT(A217,2)," ")</f>
        <v>#REF!</v>
      </c>
      <c r="H219" s="78"/>
      <c r="I219" s="78"/>
      <c r="K219" s="78"/>
      <c r="L219" s="78"/>
      <c r="M219" s="78"/>
      <c r="N219" s="78"/>
      <c r="O219" s="78"/>
      <c r="P219" s="78" t="s">
        <v>270</v>
      </c>
      <c r="Q219" s="78" t="e">
        <f>IF(Q220&gt;=2,LEFT(K217,2)," ")</f>
        <v>#REF!</v>
      </c>
      <c r="R219" s="78"/>
      <c r="S219" s="78"/>
      <c r="U219" s="78"/>
      <c r="V219" s="78"/>
      <c r="W219" s="78"/>
      <c r="X219" s="78"/>
      <c r="Y219" s="78"/>
      <c r="Z219" s="78" t="s">
        <v>270</v>
      </c>
      <c r="AA219" s="78" t="e">
        <f>IF(AA220&gt;=2,LEFT(U217,2)," ")</f>
        <v>#REF!</v>
      </c>
      <c r="AB219" s="78"/>
      <c r="AC219" s="78"/>
    </row>
    <row r="220" spans="1:29">
      <c r="A220" s="78"/>
      <c r="B220" s="78"/>
      <c r="C220" s="78"/>
      <c r="D220" s="78"/>
      <c r="E220" s="78"/>
      <c r="F220" s="78" t="s">
        <v>277</v>
      </c>
      <c r="G220" s="78" t="e">
        <f>LEN(H199)</f>
        <v>#REF!</v>
      </c>
      <c r="H220" s="78"/>
      <c r="I220" s="78"/>
      <c r="K220" s="78"/>
      <c r="L220" s="78"/>
      <c r="M220" s="78"/>
      <c r="N220" s="78"/>
      <c r="O220" s="78"/>
      <c r="P220" s="78" t="s">
        <v>277</v>
      </c>
      <c r="Q220" s="78" t="e">
        <f>LEN(R199)</f>
        <v>#REF!</v>
      </c>
      <c r="R220" s="78"/>
      <c r="S220" s="78"/>
      <c r="U220" s="78"/>
      <c r="V220" s="78"/>
      <c r="W220" s="78"/>
      <c r="X220" s="78"/>
      <c r="Y220" s="78"/>
      <c r="Z220" s="78" t="s">
        <v>277</v>
      </c>
      <c r="AA220" s="78" t="e">
        <f>LEN(AB199)</f>
        <v>#REF!</v>
      </c>
      <c r="AB220" s="78"/>
      <c r="AC220" s="78"/>
    </row>
    <row r="221" spans="1:29">
      <c r="A221" s="78" t="s">
        <v>278</v>
      </c>
      <c r="B221" s="78" t="e">
        <f>CONCATENATE(H208,I208,H209,I209,H210,I210,H212,I212,H213,I213,H214,I214,H216,I216,H217,I217,H218,I218)</f>
        <v>#REF!</v>
      </c>
      <c r="C221" s="78"/>
      <c r="D221" s="78"/>
      <c r="E221" s="78"/>
      <c r="F221" s="78"/>
      <c r="G221" s="78"/>
      <c r="H221" s="78"/>
      <c r="I221" s="78"/>
      <c r="K221" s="78" t="s">
        <v>278</v>
      </c>
      <c r="L221" s="78" t="e">
        <f>CONCATENATE(R208,S208,R209,S209,R210,S210,R212,S212,R213,S213,R214,S214,R216,S216,R217,S217,R218,S218)</f>
        <v>#REF!</v>
      </c>
      <c r="M221" s="78"/>
      <c r="N221" s="78"/>
      <c r="O221" s="78"/>
      <c r="P221" s="78"/>
      <c r="Q221" s="78"/>
      <c r="R221" s="78"/>
      <c r="S221" s="78"/>
      <c r="U221" s="78" t="s">
        <v>278</v>
      </c>
      <c r="V221" s="78" t="e">
        <f>CONCATENATE(AB208,AC208,AB209,AC209,AB210,AC210,AB212,AC212,AB213,AC213,AB214,AC214,AB216,AC216,AB217,AC217,AB218,AC218)</f>
        <v>#REF!</v>
      </c>
      <c r="W221" s="78"/>
      <c r="X221" s="78"/>
      <c r="Y221" s="78"/>
      <c r="Z221" s="78"/>
      <c r="AA221" s="78"/>
      <c r="AB221" s="78"/>
      <c r="AC221" s="78"/>
    </row>
    <row r="222" spans="1:29">
      <c r="A222" s="78" t="s">
        <v>279</v>
      </c>
      <c r="B222" s="80" t="e">
        <f>TRIM(B221)</f>
        <v>#REF!</v>
      </c>
      <c r="C222" s="81"/>
      <c r="D222" s="81"/>
      <c r="E222" s="81"/>
      <c r="F222" s="81"/>
      <c r="G222" s="81"/>
      <c r="H222" s="81"/>
      <c r="I222" s="81"/>
      <c r="K222" s="78" t="s">
        <v>279</v>
      </c>
      <c r="L222" s="80" t="e">
        <f>TRIM(L221)</f>
        <v>#REF!</v>
      </c>
      <c r="M222" s="81"/>
      <c r="N222" s="81"/>
      <c r="O222" s="81"/>
      <c r="P222" s="81"/>
      <c r="Q222" s="81"/>
      <c r="R222" s="81"/>
      <c r="S222" s="81"/>
      <c r="U222" s="78" t="s">
        <v>279</v>
      </c>
      <c r="V222" s="80" t="e">
        <f>TRIM(V221)</f>
        <v>#REF!</v>
      </c>
      <c r="W222" s="81"/>
      <c r="X222" s="81"/>
      <c r="Y222" s="81"/>
      <c r="Z222" s="81"/>
      <c r="AA222" s="81"/>
      <c r="AB222" s="81"/>
      <c r="AC222" s="81"/>
    </row>
    <row r="225" spans="1:29" ht="15.75" thickBot="1">
      <c r="A225" s="24"/>
      <c r="B225" s="24"/>
      <c r="C225" s="24" t="s">
        <v>216</v>
      </c>
      <c r="D225" s="24"/>
      <c r="E225" s="24"/>
      <c r="F225" s="24" t="s">
        <v>217</v>
      </c>
      <c r="G225" s="24"/>
      <c r="H225" s="24"/>
      <c r="I225" s="24"/>
      <c r="K225" s="24"/>
      <c r="L225" s="24"/>
      <c r="M225" s="24" t="s">
        <v>216</v>
      </c>
      <c r="N225" s="24"/>
      <c r="O225" s="24"/>
      <c r="P225" s="24" t="s">
        <v>217</v>
      </c>
      <c r="Q225" s="24"/>
      <c r="R225" s="24"/>
      <c r="S225" s="24"/>
      <c r="U225" s="24"/>
      <c r="V225" s="24"/>
      <c r="W225" s="24" t="s">
        <v>216</v>
      </c>
      <c r="X225" s="24"/>
      <c r="Y225" s="24"/>
      <c r="Z225" s="24" t="s">
        <v>217</v>
      </c>
      <c r="AA225" s="24"/>
      <c r="AB225" s="24"/>
      <c r="AC225" s="24"/>
    </row>
    <row r="226" spans="1:29">
      <c r="A226" s="24"/>
      <c r="B226" s="69" t="s">
        <v>218</v>
      </c>
      <c r="C226" s="70" t="s">
        <v>219</v>
      </c>
      <c r="D226" s="24"/>
      <c r="E226" s="69" t="s">
        <v>220</v>
      </c>
      <c r="F226" s="70" t="s">
        <v>221</v>
      </c>
      <c r="G226" s="24"/>
      <c r="H226" s="24"/>
      <c r="I226" s="24"/>
      <c r="K226" s="24"/>
      <c r="L226" s="69" t="s">
        <v>218</v>
      </c>
      <c r="M226" s="70" t="s">
        <v>219</v>
      </c>
      <c r="N226" s="24"/>
      <c r="O226" s="69" t="s">
        <v>220</v>
      </c>
      <c r="P226" s="70" t="s">
        <v>221</v>
      </c>
      <c r="Q226" s="24"/>
      <c r="R226" s="24"/>
      <c r="S226" s="24"/>
      <c r="U226" s="24"/>
      <c r="V226" s="69" t="s">
        <v>218</v>
      </c>
      <c r="W226" s="70" t="s">
        <v>219</v>
      </c>
      <c r="X226" s="24"/>
      <c r="Y226" s="69" t="s">
        <v>220</v>
      </c>
      <c r="Z226" s="70" t="s">
        <v>221</v>
      </c>
      <c r="AA226" s="24"/>
      <c r="AB226" s="24"/>
      <c r="AC226" s="24"/>
    </row>
    <row r="227" spans="1:29">
      <c r="A227" s="24"/>
      <c r="B227" s="71" t="s">
        <v>222</v>
      </c>
      <c r="C227" s="72" t="s">
        <v>223</v>
      </c>
      <c r="D227" s="24"/>
      <c r="E227" s="71" t="s">
        <v>224</v>
      </c>
      <c r="F227" s="72" t="s">
        <v>225</v>
      </c>
      <c r="G227" s="24"/>
      <c r="H227" s="24"/>
      <c r="I227" s="24"/>
      <c r="K227" s="24"/>
      <c r="L227" s="71" t="s">
        <v>222</v>
      </c>
      <c r="M227" s="72" t="s">
        <v>223</v>
      </c>
      <c r="N227" s="24"/>
      <c r="O227" s="71" t="s">
        <v>224</v>
      </c>
      <c r="P227" s="72" t="s">
        <v>225</v>
      </c>
      <c r="Q227" s="24"/>
      <c r="R227" s="24"/>
      <c r="S227" s="24"/>
      <c r="U227" s="24"/>
      <c r="V227" s="71" t="s">
        <v>222</v>
      </c>
      <c r="W227" s="72" t="s">
        <v>223</v>
      </c>
      <c r="X227" s="24"/>
      <c r="Y227" s="71" t="s">
        <v>224</v>
      </c>
      <c r="Z227" s="72" t="s">
        <v>225</v>
      </c>
      <c r="AA227" s="24"/>
      <c r="AB227" s="24"/>
      <c r="AC227" s="24"/>
    </row>
    <row r="228" spans="1:29">
      <c r="A228" s="24"/>
      <c r="B228" s="71" t="s">
        <v>226</v>
      </c>
      <c r="C228" s="72" t="s">
        <v>227</v>
      </c>
      <c r="D228" s="24"/>
      <c r="E228" s="71" t="s">
        <v>228</v>
      </c>
      <c r="F228" s="72" t="s">
        <v>229</v>
      </c>
      <c r="G228" s="24"/>
      <c r="H228" s="24"/>
      <c r="I228" s="24"/>
      <c r="K228" s="24"/>
      <c r="L228" s="71" t="s">
        <v>226</v>
      </c>
      <c r="M228" s="72" t="s">
        <v>227</v>
      </c>
      <c r="N228" s="24"/>
      <c r="O228" s="71" t="s">
        <v>228</v>
      </c>
      <c r="P228" s="72" t="s">
        <v>229</v>
      </c>
      <c r="Q228" s="24"/>
      <c r="R228" s="24"/>
      <c r="S228" s="24"/>
      <c r="U228" s="24"/>
      <c r="V228" s="71" t="s">
        <v>226</v>
      </c>
      <c r="W228" s="72" t="s">
        <v>227</v>
      </c>
      <c r="X228" s="24"/>
      <c r="Y228" s="71" t="s">
        <v>228</v>
      </c>
      <c r="Z228" s="72" t="s">
        <v>229</v>
      </c>
      <c r="AA228" s="24"/>
      <c r="AB228" s="24"/>
      <c r="AC228" s="24"/>
    </row>
    <row r="229" spans="1:29" ht="15.75" thickBot="1">
      <c r="A229" s="24"/>
      <c r="B229" s="71" t="s">
        <v>230</v>
      </c>
      <c r="C229" s="72" t="s">
        <v>231</v>
      </c>
      <c r="D229" s="24"/>
      <c r="E229" s="71" t="s">
        <v>232</v>
      </c>
      <c r="F229" s="72" t="s">
        <v>233</v>
      </c>
      <c r="G229" s="24"/>
      <c r="H229" s="24"/>
      <c r="I229" s="24"/>
      <c r="K229" s="24"/>
      <c r="L229" s="71" t="s">
        <v>230</v>
      </c>
      <c r="M229" s="72" t="s">
        <v>231</v>
      </c>
      <c r="N229" s="24"/>
      <c r="O229" s="71" t="s">
        <v>232</v>
      </c>
      <c r="P229" s="72" t="s">
        <v>233</v>
      </c>
      <c r="Q229" s="24"/>
      <c r="R229" s="24"/>
      <c r="S229" s="24"/>
      <c r="U229" s="24"/>
      <c r="V229" s="71" t="s">
        <v>230</v>
      </c>
      <c r="W229" s="72" t="s">
        <v>231</v>
      </c>
      <c r="X229" s="24"/>
      <c r="Y229" s="71" t="s">
        <v>232</v>
      </c>
      <c r="Z229" s="72" t="s">
        <v>233</v>
      </c>
      <c r="AA229" s="24"/>
      <c r="AB229" s="24"/>
      <c r="AC229" s="24"/>
    </row>
    <row r="230" spans="1:29">
      <c r="A230" s="24"/>
      <c r="B230" s="71" t="s">
        <v>234</v>
      </c>
      <c r="C230" s="72" t="s">
        <v>235</v>
      </c>
      <c r="D230" s="24"/>
      <c r="E230" s="71" t="s">
        <v>236</v>
      </c>
      <c r="F230" s="72" t="s">
        <v>237</v>
      </c>
      <c r="G230" s="24"/>
      <c r="H230" s="73"/>
      <c r="I230" s="24"/>
      <c r="K230" s="24"/>
      <c r="L230" s="71" t="s">
        <v>234</v>
      </c>
      <c r="M230" s="72" t="s">
        <v>235</v>
      </c>
      <c r="N230" s="24"/>
      <c r="O230" s="71" t="s">
        <v>236</v>
      </c>
      <c r="P230" s="72" t="s">
        <v>237</v>
      </c>
      <c r="Q230" s="24"/>
      <c r="R230" s="73"/>
      <c r="S230" s="24"/>
      <c r="U230" s="24"/>
      <c r="V230" s="71" t="s">
        <v>234</v>
      </c>
      <c r="W230" s="72" t="s">
        <v>235</v>
      </c>
      <c r="X230" s="24"/>
      <c r="Y230" s="71" t="s">
        <v>236</v>
      </c>
      <c r="Z230" s="72" t="s">
        <v>237</v>
      </c>
      <c r="AA230" s="24"/>
      <c r="AB230" s="73"/>
      <c r="AC230" s="24"/>
    </row>
    <row r="231" spans="1:29">
      <c r="A231" s="24"/>
      <c r="B231" s="71" t="s">
        <v>238</v>
      </c>
      <c r="C231" s="72" t="s">
        <v>239</v>
      </c>
      <c r="D231" s="24"/>
      <c r="E231" s="71" t="s">
        <v>240</v>
      </c>
      <c r="F231" s="72" t="s">
        <v>241</v>
      </c>
      <c r="G231" s="24"/>
      <c r="H231" s="74" t="e">
        <f>#REF!</f>
        <v>#REF!</v>
      </c>
      <c r="I231" s="24"/>
      <c r="K231" s="24"/>
      <c r="L231" s="71" t="s">
        <v>238</v>
      </c>
      <c r="M231" s="72" t="s">
        <v>239</v>
      </c>
      <c r="N231" s="24"/>
      <c r="O231" s="71" t="s">
        <v>240</v>
      </c>
      <c r="P231" s="72" t="s">
        <v>241</v>
      </c>
      <c r="Q231" s="24"/>
      <c r="R231" s="74" t="e">
        <f>#REF!</f>
        <v>#REF!</v>
      </c>
      <c r="S231" s="24"/>
      <c r="U231" s="24"/>
      <c r="V231" s="71" t="s">
        <v>238</v>
      </c>
      <c r="W231" s="72" t="s">
        <v>239</v>
      </c>
      <c r="X231" s="24"/>
      <c r="Y231" s="71" t="s">
        <v>240</v>
      </c>
      <c r="Z231" s="72" t="s">
        <v>241</v>
      </c>
      <c r="AA231" s="24"/>
      <c r="AB231" s="74" t="e">
        <f>#REF!</f>
        <v>#REF!</v>
      </c>
      <c r="AC231" s="24"/>
    </row>
    <row r="232" spans="1:29" ht="15.75" thickBot="1">
      <c r="A232" s="24"/>
      <c r="B232" s="71" t="s">
        <v>242</v>
      </c>
      <c r="C232" s="72" t="s">
        <v>243</v>
      </c>
      <c r="D232" s="24"/>
      <c r="E232" s="71" t="s">
        <v>244</v>
      </c>
      <c r="F232" s="72" t="s">
        <v>245</v>
      </c>
      <c r="G232" s="24"/>
      <c r="H232" s="75"/>
      <c r="I232" s="24"/>
      <c r="K232" s="24"/>
      <c r="L232" s="71" t="s">
        <v>242</v>
      </c>
      <c r="M232" s="72" t="s">
        <v>243</v>
      </c>
      <c r="N232" s="24"/>
      <c r="O232" s="71" t="s">
        <v>244</v>
      </c>
      <c r="P232" s="72" t="s">
        <v>245</v>
      </c>
      <c r="Q232" s="24"/>
      <c r="R232" s="75"/>
      <c r="S232" s="24"/>
      <c r="U232" s="24"/>
      <c r="V232" s="71" t="s">
        <v>242</v>
      </c>
      <c r="W232" s="72" t="s">
        <v>243</v>
      </c>
      <c r="X232" s="24"/>
      <c r="Y232" s="71" t="s">
        <v>244</v>
      </c>
      <c r="Z232" s="72" t="s">
        <v>245</v>
      </c>
      <c r="AA232" s="24"/>
      <c r="AB232" s="75"/>
      <c r="AC232" s="24"/>
    </row>
    <row r="233" spans="1:29">
      <c r="A233" s="24"/>
      <c r="B233" s="71" t="s">
        <v>246</v>
      </c>
      <c r="C233" s="72" t="s">
        <v>247</v>
      </c>
      <c r="D233" s="24"/>
      <c r="E233" s="71" t="s">
        <v>248</v>
      </c>
      <c r="F233" s="72" t="s">
        <v>249</v>
      </c>
      <c r="G233" s="24"/>
      <c r="H233" s="24"/>
      <c r="I233" s="24"/>
      <c r="K233" s="24"/>
      <c r="L233" s="71" t="s">
        <v>246</v>
      </c>
      <c r="M233" s="72" t="s">
        <v>247</v>
      </c>
      <c r="N233" s="24"/>
      <c r="O233" s="71" t="s">
        <v>248</v>
      </c>
      <c r="P233" s="72" t="s">
        <v>249</v>
      </c>
      <c r="Q233" s="24"/>
      <c r="R233" s="24"/>
      <c r="S233" s="24"/>
      <c r="U233" s="24"/>
      <c r="V233" s="71" t="s">
        <v>246</v>
      </c>
      <c r="W233" s="72" t="s">
        <v>247</v>
      </c>
      <c r="X233" s="24"/>
      <c r="Y233" s="71" t="s">
        <v>248</v>
      </c>
      <c r="Z233" s="72" t="s">
        <v>249</v>
      </c>
      <c r="AA233" s="24"/>
      <c r="AB233" s="24"/>
      <c r="AC233" s="24"/>
    </row>
    <row r="234" spans="1:29">
      <c r="A234" s="24"/>
      <c r="B234" s="71" t="s">
        <v>250</v>
      </c>
      <c r="C234" s="72" t="s">
        <v>251</v>
      </c>
      <c r="D234" s="24"/>
      <c r="E234" s="71" t="s">
        <v>252</v>
      </c>
      <c r="F234" s="72" t="s">
        <v>253</v>
      </c>
      <c r="G234" s="24"/>
      <c r="H234" s="24"/>
      <c r="I234" s="24"/>
      <c r="K234" s="24"/>
      <c r="L234" s="71" t="s">
        <v>250</v>
      </c>
      <c r="M234" s="72" t="s">
        <v>251</v>
      </c>
      <c r="N234" s="24"/>
      <c r="O234" s="71" t="s">
        <v>252</v>
      </c>
      <c r="P234" s="72" t="s">
        <v>253</v>
      </c>
      <c r="Q234" s="24"/>
      <c r="R234" s="24"/>
      <c r="S234" s="24"/>
      <c r="U234" s="24"/>
      <c r="V234" s="71" t="s">
        <v>250</v>
      </c>
      <c r="W234" s="72" t="s">
        <v>251</v>
      </c>
      <c r="X234" s="24"/>
      <c r="Y234" s="71" t="s">
        <v>252</v>
      </c>
      <c r="Z234" s="72" t="s">
        <v>253</v>
      </c>
      <c r="AA234" s="24"/>
      <c r="AB234" s="24"/>
      <c r="AC234" s="24"/>
    </row>
    <row r="235" spans="1:29">
      <c r="A235" s="24"/>
      <c r="B235" s="71" t="s">
        <v>254</v>
      </c>
      <c r="C235" s="72" t="s">
        <v>255</v>
      </c>
      <c r="D235" s="24"/>
      <c r="E235" s="71" t="s">
        <v>256</v>
      </c>
      <c r="F235" s="72" t="s">
        <v>257</v>
      </c>
      <c r="G235" s="24"/>
      <c r="H235" s="24"/>
      <c r="I235" s="24"/>
      <c r="K235" s="24"/>
      <c r="L235" s="71" t="s">
        <v>254</v>
      </c>
      <c r="M235" s="72" t="s">
        <v>255</v>
      </c>
      <c r="N235" s="24"/>
      <c r="O235" s="71" t="s">
        <v>256</v>
      </c>
      <c r="P235" s="72" t="s">
        <v>257</v>
      </c>
      <c r="Q235" s="24"/>
      <c r="R235" s="24"/>
      <c r="S235" s="24"/>
      <c r="U235" s="24"/>
      <c r="V235" s="71" t="s">
        <v>254</v>
      </c>
      <c r="W235" s="72" t="s">
        <v>255</v>
      </c>
      <c r="X235" s="24"/>
      <c r="Y235" s="71" t="s">
        <v>256</v>
      </c>
      <c r="Z235" s="72" t="s">
        <v>257</v>
      </c>
      <c r="AA235" s="24"/>
      <c r="AB235" s="24"/>
      <c r="AC235" s="24"/>
    </row>
    <row r="236" spans="1:29" ht="15.75" thickBot="1">
      <c r="A236" s="24"/>
      <c r="B236" s="76" t="s">
        <v>219</v>
      </c>
      <c r="C236" s="77" t="s">
        <v>219</v>
      </c>
      <c r="D236" s="24"/>
      <c r="E236" s="76"/>
      <c r="F236" s="77"/>
      <c r="G236" s="24"/>
      <c r="H236" s="24"/>
      <c r="I236" s="24"/>
      <c r="K236" s="24"/>
      <c r="L236" s="76" t="s">
        <v>219</v>
      </c>
      <c r="M236" s="77" t="s">
        <v>219</v>
      </c>
      <c r="N236" s="24"/>
      <c r="O236" s="76"/>
      <c r="P236" s="77"/>
      <c r="Q236" s="24"/>
      <c r="R236" s="24"/>
      <c r="S236" s="24"/>
      <c r="U236" s="24"/>
      <c r="V236" s="76" t="s">
        <v>219</v>
      </c>
      <c r="W236" s="77" t="s">
        <v>219</v>
      </c>
      <c r="X236" s="24"/>
      <c r="Y236" s="76"/>
      <c r="Z236" s="77"/>
      <c r="AA236" s="24"/>
      <c r="AB236" s="24"/>
      <c r="AC236" s="24"/>
    </row>
    <row r="237" spans="1:29">
      <c r="A237" s="24"/>
      <c r="B237" s="24"/>
      <c r="C237" s="24"/>
      <c r="D237" s="24"/>
      <c r="E237" s="24"/>
      <c r="F237" s="24"/>
      <c r="G237" s="24"/>
      <c r="H237" s="24"/>
      <c r="I237" s="24"/>
      <c r="K237" s="24"/>
      <c r="L237" s="24"/>
      <c r="M237" s="24"/>
      <c r="N237" s="24"/>
      <c r="O237" s="24"/>
      <c r="P237" s="24"/>
      <c r="Q237" s="24"/>
      <c r="R237" s="24"/>
      <c r="S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>
      <c r="A238" s="78" t="s">
        <v>258</v>
      </c>
      <c r="B238" s="78"/>
      <c r="C238" s="78" t="s">
        <v>259</v>
      </c>
      <c r="D238" s="78" t="s">
        <v>260</v>
      </c>
      <c r="E238" s="78" t="s">
        <v>260</v>
      </c>
      <c r="F238" s="79" t="s">
        <v>261</v>
      </c>
      <c r="G238" s="79" t="s">
        <v>262</v>
      </c>
      <c r="H238" s="79" t="s">
        <v>263</v>
      </c>
      <c r="I238" s="78" t="s">
        <v>264</v>
      </c>
      <c r="K238" s="78" t="s">
        <v>258</v>
      </c>
      <c r="L238" s="78"/>
      <c r="M238" s="78" t="s">
        <v>259</v>
      </c>
      <c r="N238" s="78" t="s">
        <v>260</v>
      </c>
      <c r="O238" s="78" t="s">
        <v>260</v>
      </c>
      <c r="P238" s="79" t="s">
        <v>261</v>
      </c>
      <c r="Q238" s="79" t="s">
        <v>262</v>
      </c>
      <c r="R238" s="79" t="s">
        <v>263</v>
      </c>
      <c r="S238" s="78" t="s">
        <v>264</v>
      </c>
      <c r="U238" s="78" t="s">
        <v>258</v>
      </c>
      <c r="V238" s="78"/>
      <c r="W238" s="78" t="s">
        <v>259</v>
      </c>
      <c r="X238" s="78" t="s">
        <v>260</v>
      </c>
      <c r="Y238" s="78" t="s">
        <v>260</v>
      </c>
      <c r="Z238" s="79" t="s">
        <v>261</v>
      </c>
      <c r="AA238" s="79" t="s">
        <v>262</v>
      </c>
      <c r="AB238" s="79" t="s">
        <v>263</v>
      </c>
      <c r="AC238" s="78" t="s">
        <v>264</v>
      </c>
    </row>
    <row r="239" spans="1:29">
      <c r="A239" s="78"/>
      <c r="B239" s="78"/>
      <c r="C239" s="78" t="s">
        <v>265</v>
      </c>
      <c r="D239" s="78" t="s">
        <v>258</v>
      </c>
      <c r="E239" s="78" t="s">
        <v>266</v>
      </c>
      <c r="F239" s="78"/>
      <c r="G239" s="78"/>
      <c r="H239" s="78"/>
      <c r="I239" s="78"/>
      <c r="K239" s="78"/>
      <c r="L239" s="78"/>
      <c r="M239" s="78" t="s">
        <v>265</v>
      </c>
      <c r="N239" s="78" t="s">
        <v>258</v>
      </c>
      <c r="O239" s="78" t="s">
        <v>266</v>
      </c>
      <c r="P239" s="78"/>
      <c r="Q239" s="78"/>
      <c r="R239" s="78"/>
      <c r="S239" s="78"/>
      <c r="U239" s="78"/>
      <c r="V239" s="78"/>
      <c r="W239" s="78" t="s">
        <v>265</v>
      </c>
      <c r="X239" s="78" t="s">
        <v>258</v>
      </c>
      <c r="Y239" s="78" t="s">
        <v>266</v>
      </c>
      <c r="Z239" s="78"/>
      <c r="AA239" s="78"/>
      <c r="AB239" s="78"/>
      <c r="AC239" s="78"/>
    </row>
    <row r="240" spans="1:29">
      <c r="A240" s="78" t="e">
        <f>RIGHT(H231,E240)</f>
        <v>#REF!</v>
      </c>
      <c r="B240" s="78"/>
      <c r="C240" s="79" t="e">
        <f>+E240-D240</f>
        <v>#REF!</v>
      </c>
      <c r="D240" s="79" t="e">
        <f>LEN(A240)</f>
        <v>#REF!</v>
      </c>
      <c r="E240" s="79">
        <v>9</v>
      </c>
      <c r="F240" s="78" t="s">
        <v>267</v>
      </c>
      <c r="G240" s="78" t="e">
        <f>IF(C240=0,LEFT(A240,1),"0")</f>
        <v>#REF!</v>
      </c>
      <c r="H240" s="78" t="e">
        <f>IF(G240="1","SE",VLOOKUP(G240,B226:C235,2,FALSE))</f>
        <v>#REF!</v>
      </c>
      <c r="I240" s="78" t="e">
        <f>IF(G240="0",""," RATUS ")</f>
        <v>#REF!</v>
      </c>
      <c r="K240" s="78" t="e">
        <f>RIGHT(R231,O240)</f>
        <v>#REF!</v>
      </c>
      <c r="L240" s="78"/>
      <c r="M240" s="79" t="e">
        <f>+O240-N240</f>
        <v>#REF!</v>
      </c>
      <c r="N240" s="79" t="e">
        <f>LEN(K240)</f>
        <v>#REF!</v>
      </c>
      <c r="O240" s="79">
        <v>9</v>
      </c>
      <c r="P240" s="78" t="s">
        <v>267</v>
      </c>
      <c r="Q240" s="78" t="e">
        <f>IF(M240=0,LEFT(K240,1),"0")</f>
        <v>#REF!</v>
      </c>
      <c r="R240" s="78" t="e">
        <f>IF(Q240="1","SE",VLOOKUP(Q240,L226:M235,2,FALSE))</f>
        <v>#REF!</v>
      </c>
      <c r="S240" s="78" t="e">
        <f>IF(Q240="0",""," RATUS ")</f>
        <v>#REF!</v>
      </c>
      <c r="U240" s="78" t="e">
        <f>RIGHT(AB231,Y240)</f>
        <v>#REF!</v>
      </c>
      <c r="V240" s="78"/>
      <c r="W240" s="79" t="e">
        <f>+Y240-X240</f>
        <v>#REF!</v>
      </c>
      <c r="X240" s="79" t="e">
        <f>LEN(U240)</f>
        <v>#REF!</v>
      </c>
      <c r="Y240" s="79">
        <v>9</v>
      </c>
      <c r="Z240" s="78" t="s">
        <v>267</v>
      </c>
      <c r="AA240" s="78" t="e">
        <f>IF(W240=0,LEFT(U240,1),"0")</f>
        <v>#REF!</v>
      </c>
      <c r="AB240" s="78" t="e">
        <f>IF(AA240="1","SE",VLOOKUP(AA240,V226:W235,2,FALSE))</f>
        <v>#REF!</v>
      </c>
      <c r="AC240" s="78" t="e">
        <f>IF(AA240="0",""," RATUS ")</f>
        <v>#REF!</v>
      </c>
    </row>
    <row r="241" spans="1:29">
      <c r="A241" s="78" t="e">
        <f>RIGHT(H231,E241)</f>
        <v>#REF!</v>
      </c>
      <c r="B241" s="78"/>
      <c r="C241" s="79" t="e">
        <f>+E241-D241</f>
        <v>#REF!</v>
      </c>
      <c r="D241" s="79" t="e">
        <f>LEN(A241)</f>
        <v>#REF!</v>
      </c>
      <c r="E241" s="79">
        <v>8</v>
      </c>
      <c r="F241" s="78" t="s">
        <v>268</v>
      </c>
      <c r="G241" s="78" t="e">
        <f>IF(C241=0,LEFT(A241,1),"0")</f>
        <v>#REF!</v>
      </c>
      <c r="H241" s="78" t="e">
        <f>IF(AND(G243&lt;"20",G243&gt;="10"),VLOOKUP(G243,E226:F235,2,FALSE),VLOOKUP(G241,B226:C235,2,FALSE))</f>
        <v>#REF!</v>
      </c>
      <c r="I241" s="78" t="e">
        <f>IF(G243&gt;="20"," PULUH ","")</f>
        <v>#REF!</v>
      </c>
      <c r="K241" s="78" t="e">
        <f>RIGHT(R231,O241)</f>
        <v>#REF!</v>
      </c>
      <c r="L241" s="78"/>
      <c r="M241" s="79" t="e">
        <f>+O241-N241</f>
        <v>#REF!</v>
      </c>
      <c r="N241" s="79" t="e">
        <f>LEN(K241)</f>
        <v>#REF!</v>
      </c>
      <c r="O241" s="79">
        <v>8</v>
      </c>
      <c r="P241" s="78" t="s">
        <v>268</v>
      </c>
      <c r="Q241" s="78" t="e">
        <f>IF(M241=0,LEFT(K241,1),"0")</f>
        <v>#REF!</v>
      </c>
      <c r="R241" s="78" t="e">
        <f>IF(AND(Q243&lt;"20",Q243&gt;="10"),VLOOKUP(Q243,O226:P235,2,FALSE),VLOOKUP(Q241,L226:M235,2,FALSE))</f>
        <v>#REF!</v>
      </c>
      <c r="S241" s="78" t="e">
        <f>IF(Q243&gt;="20"," PULUH ","")</f>
        <v>#REF!</v>
      </c>
      <c r="U241" s="78" t="e">
        <f>RIGHT(AB231,Y241)</f>
        <v>#REF!</v>
      </c>
      <c r="V241" s="78"/>
      <c r="W241" s="79" t="e">
        <f>+Y241-X241</f>
        <v>#REF!</v>
      </c>
      <c r="X241" s="79" t="e">
        <f>LEN(U241)</f>
        <v>#REF!</v>
      </c>
      <c r="Y241" s="79">
        <v>8</v>
      </c>
      <c r="Z241" s="78" t="s">
        <v>268</v>
      </c>
      <c r="AA241" s="78" t="e">
        <f>IF(W241=0,LEFT(U241,1),"0")</f>
        <v>#REF!</v>
      </c>
      <c r="AB241" s="78" t="e">
        <f>IF(AND(AA243&lt;"20",AA243&gt;="10"),VLOOKUP(AA243,Y226:Z235,2,FALSE),VLOOKUP(AA241,V226:W235,2,FALSE))</f>
        <v>#REF!</v>
      </c>
      <c r="AC241" s="78" t="e">
        <f>IF(AA243&gt;="20"," PULUH ","")</f>
        <v>#REF!</v>
      </c>
    </row>
    <row r="242" spans="1:29">
      <c r="A242" s="78" t="e">
        <f>RIGHT(H231,E242)</f>
        <v>#REF!</v>
      </c>
      <c r="B242" s="78"/>
      <c r="C242" s="79" t="e">
        <f>+E242-D242</f>
        <v>#REF!</v>
      </c>
      <c r="D242" s="79" t="e">
        <f>LEN(A242)</f>
        <v>#REF!</v>
      </c>
      <c r="E242" s="79">
        <v>7</v>
      </c>
      <c r="F242" s="78" t="s">
        <v>269</v>
      </c>
      <c r="G242" s="78" t="e">
        <f>IF(C242=0,LEFT(A242,1),"0")</f>
        <v>#REF!</v>
      </c>
      <c r="H242" s="78" t="e">
        <f>IF(AND(G243&lt;"20",G243&gt;="10"),"",VLOOKUP(G242,B226:C235,2,FALSE))</f>
        <v>#REF!</v>
      </c>
      <c r="I242" s="78" t="e">
        <f>IF(G252&gt;=7," JUTA ","")</f>
        <v>#REF!</v>
      </c>
      <c r="K242" s="78" t="e">
        <f>RIGHT(R231,O242)</f>
        <v>#REF!</v>
      </c>
      <c r="L242" s="78"/>
      <c r="M242" s="79" t="e">
        <f>+O242-N242</f>
        <v>#REF!</v>
      </c>
      <c r="N242" s="79" t="e">
        <f>LEN(K242)</f>
        <v>#REF!</v>
      </c>
      <c r="O242" s="79">
        <v>7</v>
      </c>
      <c r="P242" s="78" t="s">
        <v>269</v>
      </c>
      <c r="Q242" s="78" t="e">
        <f>IF(M242=0,LEFT(K242,1),"0")</f>
        <v>#REF!</v>
      </c>
      <c r="R242" s="78" t="e">
        <f>IF(AND(Q243&lt;"20",Q243&gt;="10"),"",VLOOKUP(Q242,L226:M235,2,FALSE))</f>
        <v>#REF!</v>
      </c>
      <c r="S242" s="78" t="e">
        <f>IF(Q252&gt;=7," JUTA ","")</f>
        <v>#REF!</v>
      </c>
      <c r="U242" s="78" t="e">
        <f>RIGHT(AB231,Y242)</f>
        <v>#REF!</v>
      </c>
      <c r="V242" s="78"/>
      <c r="W242" s="79" t="e">
        <f>+Y242-X242</f>
        <v>#REF!</v>
      </c>
      <c r="X242" s="79" t="e">
        <f>LEN(U242)</f>
        <v>#REF!</v>
      </c>
      <c r="Y242" s="79">
        <v>7</v>
      </c>
      <c r="Z242" s="78" t="s">
        <v>269</v>
      </c>
      <c r="AA242" s="78" t="e">
        <f>IF(W242=0,LEFT(U242,1),"0")</f>
        <v>#REF!</v>
      </c>
      <c r="AB242" s="78" t="e">
        <f>IF(AND(AA243&lt;"20",AA243&gt;="10"),"",VLOOKUP(AA242,V226:W235,2,FALSE))</f>
        <v>#REF!</v>
      </c>
      <c r="AC242" s="78" t="e">
        <f>IF(AA252&gt;=7," JUTA ","")</f>
        <v>#REF!</v>
      </c>
    </row>
    <row r="243" spans="1:29">
      <c r="A243" s="78"/>
      <c r="B243" s="78"/>
      <c r="C243" s="79"/>
      <c r="D243" s="79"/>
      <c r="E243" s="79"/>
      <c r="F243" s="78" t="s">
        <v>270</v>
      </c>
      <c r="G243" s="78" t="e">
        <f>IF(G252&gt;=8,LEFT(A241,2),"0")</f>
        <v>#REF!</v>
      </c>
      <c r="H243" s="78"/>
      <c r="I243" s="78"/>
      <c r="K243" s="78"/>
      <c r="L243" s="78"/>
      <c r="M243" s="79"/>
      <c r="N243" s="79"/>
      <c r="O243" s="79"/>
      <c r="P243" s="78" t="s">
        <v>270</v>
      </c>
      <c r="Q243" s="78" t="e">
        <f>IF(Q252&gt;=8,LEFT(K241,2),"0")</f>
        <v>#REF!</v>
      </c>
      <c r="R243" s="78"/>
      <c r="S243" s="78"/>
      <c r="U243" s="78"/>
      <c r="V243" s="78"/>
      <c r="W243" s="79"/>
      <c r="X243" s="79"/>
      <c r="Y243" s="79"/>
      <c r="Z243" s="78" t="s">
        <v>270</v>
      </c>
      <c r="AA243" s="78" t="e">
        <f>IF(AA252&gt;=8,LEFT(U241,2),"0")</f>
        <v>#REF!</v>
      </c>
      <c r="AB243" s="78"/>
      <c r="AC243" s="78"/>
    </row>
    <row r="244" spans="1:29">
      <c r="A244" s="78" t="e">
        <f>RIGHT(H231,E244)</f>
        <v>#REF!</v>
      </c>
      <c r="B244" s="78"/>
      <c r="C244" s="79" t="e">
        <f>+E244-D244</f>
        <v>#REF!</v>
      </c>
      <c r="D244" s="79" t="e">
        <f>LEN(A244)</f>
        <v>#REF!</v>
      </c>
      <c r="E244" s="79">
        <v>6</v>
      </c>
      <c r="F244" s="78" t="s">
        <v>271</v>
      </c>
      <c r="G244" s="78" t="e">
        <f>IF(C244=0,LEFT(A244,1),"0")</f>
        <v>#REF!</v>
      </c>
      <c r="H244" s="78" t="e">
        <f>IF(G244="1","SE",VLOOKUP(G244,B226:C235,2,FALSE))</f>
        <v>#REF!</v>
      </c>
      <c r="I244" s="78" t="e">
        <f>IF(H244=" ",""," RATUS ")</f>
        <v>#REF!</v>
      </c>
      <c r="K244" s="78" t="e">
        <f>RIGHT(R231,O244)</f>
        <v>#REF!</v>
      </c>
      <c r="L244" s="78"/>
      <c r="M244" s="79" t="e">
        <f>+O244-N244</f>
        <v>#REF!</v>
      </c>
      <c r="N244" s="79" t="e">
        <f>LEN(K244)</f>
        <v>#REF!</v>
      </c>
      <c r="O244" s="79">
        <v>6</v>
      </c>
      <c r="P244" s="78" t="s">
        <v>271</v>
      </c>
      <c r="Q244" s="78" t="e">
        <f>IF(M244=0,LEFT(K244,1),"0")</f>
        <v>#REF!</v>
      </c>
      <c r="R244" s="78" t="e">
        <f>IF(Q244="1","SE",VLOOKUP(Q244,L226:M235,2,FALSE))</f>
        <v>#REF!</v>
      </c>
      <c r="S244" s="78" t="e">
        <f>IF(R244=" ",""," RATUS ")</f>
        <v>#REF!</v>
      </c>
      <c r="U244" s="78" t="e">
        <f>RIGHT(AB231,Y244)</f>
        <v>#REF!</v>
      </c>
      <c r="V244" s="78"/>
      <c r="W244" s="79" t="e">
        <f>+Y244-X244</f>
        <v>#REF!</v>
      </c>
      <c r="X244" s="79" t="e">
        <f>LEN(U244)</f>
        <v>#REF!</v>
      </c>
      <c r="Y244" s="79">
        <v>6</v>
      </c>
      <c r="Z244" s="78" t="s">
        <v>271</v>
      </c>
      <c r="AA244" s="78" t="e">
        <f>IF(W244=0,LEFT(U244,1),"0")</f>
        <v>#REF!</v>
      </c>
      <c r="AB244" s="78" t="e">
        <f>IF(AA244="1","SE",VLOOKUP(AA244,V226:W235,2,FALSE))</f>
        <v>#REF!</v>
      </c>
      <c r="AC244" s="78" t="e">
        <f>IF(AB244=" ",""," RATUS ")</f>
        <v>#REF!</v>
      </c>
    </row>
    <row r="245" spans="1:29">
      <c r="A245" s="78" t="e">
        <f>RIGHT(H231,E245)</f>
        <v>#REF!</v>
      </c>
      <c r="B245" s="78"/>
      <c r="C245" s="79" t="e">
        <f>+E245-D245</f>
        <v>#REF!</v>
      </c>
      <c r="D245" s="79" t="e">
        <f>LEN(A245)</f>
        <v>#REF!</v>
      </c>
      <c r="E245" s="79">
        <v>5</v>
      </c>
      <c r="F245" s="78" t="s">
        <v>272</v>
      </c>
      <c r="G245" s="78" t="e">
        <f>IF(C245=0,LEFT(A245,1),"0")</f>
        <v>#REF!</v>
      </c>
      <c r="H245" s="78" t="e">
        <f>IF(AND(G247&lt;"20",G247&gt;="10"),VLOOKUP(G247,E226:F235,2,FALSE),VLOOKUP(G245,B226:C235,2,FALSE))</f>
        <v>#REF!</v>
      </c>
      <c r="I245" s="78" t="e">
        <f>IF(G247&gt;="20"," PULUH "," ")</f>
        <v>#REF!</v>
      </c>
      <c r="K245" s="78" t="e">
        <f>RIGHT(R231,O245)</f>
        <v>#REF!</v>
      </c>
      <c r="L245" s="78"/>
      <c r="M245" s="79" t="e">
        <f>+O245-N245</f>
        <v>#REF!</v>
      </c>
      <c r="N245" s="79" t="e">
        <f>LEN(K245)</f>
        <v>#REF!</v>
      </c>
      <c r="O245" s="79">
        <v>5</v>
      </c>
      <c r="P245" s="78" t="s">
        <v>272</v>
      </c>
      <c r="Q245" s="78" t="e">
        <f>IF(M245=0,LEFT(K245,1),"0")</f>
        <v>#REF!</v>
      </c>
      <c r="R245" s="78" t="e">
        <f>IF(AND(Q247&lt;"20",Q247&gt;="10"),VLOOKUP(Q247,O226:P235,2,FALSE),VLOOKUP(Q245,L226:M235,2,FALSE))</f>
        <v>#REF!</v>
      </c>
      <c r="S245" s="78" t="e">
        <f>IF(Q247&gt;="20"," PULUH "," ")</f>
        <v>#REF!</v>
      </c>
      <c r="U245" s="78" t="e">
        <f>RIGHT(AB231,Y245)</f>
        <v>#REF!</v>
      </c>
      <c r="V245" s="78"/>
      <c r="W245" s="79" t="e">
        <f>+Y245-X245</f>
        <v>#REF!</v>
      </c>
      <c r="X245" s="79" t="e">
        <f>LEN(U245)</f>
        <v>#REF!</v>
      </c>
      <c r="Y245" s="79">
        <v>5</v>
      </c>
      <c r="Z245" s="78" t="s">
        <v>272</v>
      </c>
      <c r="AA245" s="78" t="e">
        <f>IF(W245=0,LEFT(U245,1),"0")</f>
        <v>#REF!</v>
      </c>
      <c r="AB245" s="78" t="e">
        <f>IF(AND(AA247&lt;"20",AA247&gt;="10"),VLOOKUP(AA247,Y226:Z235,2,FALSE),VLOOKUP(AA245,V226:W235,2,FALSE))</f>
        <v>#REF!</v>
      </c>
      <c r="AC245" s="78" t="e">
        <f>IF(AA247&gt;="20"," PULUH "," ")</f>
        <v>#REF!</v>
      </c>
    </row>
    <row r="246" spans="1:29">
      <c r="A246" s="78" t="e">
        <f>RIGHT(H231,E246)</f>
        <v>#REF!</v>
      </c>
      <c r="B246" s="78"/>
      <c r="C246" s="79" t="e">
        <f>+E246-D246</f>
        <v>#REF!</v>
      </c>
      <c r="D246" s="79" t="e">
        <f>LEN(A246)</f>
        <v>#REF!</v>
      </c>
      <c r="E246" s="79">
        <v>4</v>
      </c>
      <c r="F246" s="78" t="s">
        <v>273</v>
      </c>
      <c r="G246" s="78" t="e">
        <f>IF(C246=0,LEFT(A246,1),"0")</f>
        <v>#REF!</v>
      </c>
      <c r="H246" s="78" t="e">
        <f>IF(AND(G247&lt;"20",G247&gt;="10"),"",IF(AND(G246="1",G252=4),"SE",VLOOKUP(G246,B226:C235,2,FALSE)))</f>
        <v>#REF!</v>
      </c>
      <c r="I246" s="78" t="e">
        <f>IF(AND(AND(G244="0",G245="0",G246="0"))," "," RIBU ")</f>
        <v>#REF!</v>
      </c>
      <c r="K246" s="78" t="e">
        <f>RIGHT(R231,O246)</f>
        <v>#REF!</v>
      </c>
      <c r="L246" s="78"/>
      <c r="M246" s="79" t="e">
        <f>+O246-N246</f>
        <v>#REF!</v>
      </c>
      <c r="N246" s="79" t="e">
        <f>LEN(K246)</f>
        <v>#REF!</v>
      </c>
      <c r="O246" s="79">
        <v>4</v>
      </c>
      <c r="P246" s="78" t="s">
        <v>273</v>
      </c>
      <c r="Q246" s="78" t="e">
        <f>IF(M246=0,LEFT(K246,1),"0")</f>
        <v>#REF!</v>
      </c>
      <c r="R246" s="78" t="e">
        <f>IF(AND(Q247&lt;"20",Q247&gt;="10"),"",IF(AND(Q246="1",Q252=4),"SE",VLOOKUP(Q246,L226:M235,2,FALSE)))</f>
        <v>#REF!</v>
      </c>
      <c r="S246" s="78" t="e">
        <f>IF(AND(AND(Q244="0",Q245="0",Q246="0"))," "," RIBU ")</f>
        <v>#REF!</v>
      </c>
      <c r="U246" s="78" t="e">
        <f>RIGHT(AB231,Y246)</f>
        <v>#REF!</v>
      </c>
      <c r="V246" s="78"/>
      <c r="W246" s="79" t="e">
        <f>+Y246-X246</f>
        <v>#REF!</v>
      </c>
      <c r="X246" s="79" t="e">
        <f>LEN(U246)</f>
        <v>#REF!</v>
      </c>
      <c r="Y246" s="79">
        <v>4</v>
      </c>
      <c r="Z246" s="78" t="s">
        <v>273</v>
      </c>
      <c r="AA246" s="78" t="e">
        <f>IF(W246=0,LEFT(U246,1),"0")</f>
        <v>#REF!</v>
      </c>
      <c r="AB246" s="78" t="e">
        <f>IF(AND(AA247&lt;"20",AA247&gt;="10"),"",IF(AND(AA246="1",AA252=4),"SE",VLOOKUP(AA246,V226:W235,2,FALSE)))</f>
        <v>#REF!</v>
      </c>
      <c r="AC246" s="78" t="e">
        <f>IF(AND(AND(AA244="0",AA245="0",AA246="0"))," "," RIBU ")</f>
        <v>#REF!</v>
      </c>
    </row>
    <row r="247" spans="1:29">
      <c r="A247" s="78"/>
      <c r="B247" s="78"/>
      <c r="C247" s="79"/>
      <c r="D247" s="79"/>
      <c r="E247" s="79"/>
      <c r="F247" s="78" t="s">
        <v>270</v>
      </c>
      <c r="G247" s="78" t="e">
        <f>IF(G252&gt;=5,LEFT(A245,2),"0")</f>
        <v>#REF!</v>
      </c>
      <c r="H247" s="78"/>
      <c r="I247" s="78"/>
      <c r="K247" s="78"/>
      <c r="L247" s="78"/>
      <c r="M247" s="79"/>
      <c r="N247" s="79"/>
      <c r="O247" s="79"/>
      <c r="P247" s="78" t="s">
        <v>270</v>
      </c>
      <c r="Q247" s="78" t="e">
        <f>IF(Q252&gt;=5,LEFT(K245,2),"0")</f>
        <v>#REF!</v>
      </c>
      <c r="R247" s="78"/>
      <c r="S247" s="78"/>
      <c r="U247" s="78"/>
      <c r="V247" s="78"/>
      <c r="W247" s="79"/>
      <c r="X247" s="79"/>
      <c r="Y247" s="79"/>
      <c r="Z247" s="78" t="s">
        <v>270</v>
      </c>
      <c r="AA247" s="78" t="e">
        <f>IF(AA252&gt;=5,LEFT(U245,2),"0")</f>
        <v>#REF!</v>
      </c>
      <c r="AB247" s="78"/>
      <c r="AC247" s="78"/>
    </row>
    <row r="248" spans="1:29">
      <c r="A248" s="78" t="e">
        <f>RIGHT(H231,E248)</f>
        <v>#REF!</v>
      </c>
      <c r="B248" s="78"/>
      <c r="C248" s="79" t="e">
        <f>+E248-D248</f>
        <v>#REF!</v>
      </c>
      <c r="D248" s="79" t="e">
        <f>LEN(A248)</f>
        <v>#REF!</v>
      </c>
      <c r="E248" s="79">
        <v>3</v>
      </c>
      <c r="F248" s="78" t="s">
        <v>274</v>
      </c>
      <c r="G248" s="78" t="e">
        <f>IF(C248=0,LEFT(A248,1),"0")</f>
        <v>#REF!</v>
      </c>
      <c r="H248" s="78" t="e">
        <f>IF(G248="1"," SE",VLOOKUP(G248,B226:C235,2,FALSE))</f>
        <v>#REF!</v>
      </c>
      <c r="I248" s="78" t="e">
        <f>IF(H248=" ",""," RATUS ")</f>
        <v>#REF!</v>
      </c>
      <c r="K248" s="78" t="e">
        <f>RIGHT(R231,O248)</f>
        <v>#REF!</v>
      </c>
      <c r="L248" s="78"/>
      <c r="M248" s="79" t="e">
        <f>+O248-N248</f>
        <v>#REF!</v>
      </c>
      <c r="N248" s="79" t="e">
        <f>LEN(K248)</f>
        <v>#REF!</v>
      </c>
      <c r="O248" s="79">
        <v>3</v>
      </c>
      <c r="P248" s="78" t="s">
        <v>274</v>
      </c>
      <c r="Q248" s="78" t="e">
        <f>IF(M248=0,LEFT(K248,1),"0")</f>
        <v>#REF!</v>
      </c>
      <c r="R248" s="78" t="e">
        <f>IF(Q248="1"," SE",VLOOKUP(Q248,L226:M235,2,FALSE))</f>
        <v>#REF!</v>
      </c>
      <c r="S248" s="78" t="e">
        <f>IF(R248=" ",""," RATUS ")</f>
        <v>#REF!</v>
      </c>
      <c r="U248" s="78" t="e">
        <f>RIGHT(AB231,Y248)</f>
        <v>#REF!</v>
      </c>
      <c r="V248" s="78"/>
      <c r="W248" s="79" t="e">
        <f>+Y248-X248</f>
        <v>#REF!</v>
      </c>
      <c r="X248" s="79" t="e">
        <f>LEN(U248)</f>
        <v>#REF!</v>
      </c>
      <c r="Y248" s="79">
        <v>3</v>
      </c>
      <c r="Z248" s="78" t="s">
        <v>274</v>
      </c>
      <c r="AA248" s="78" t="e">
        <f>IF(W248=0,LEFT(U248,1),"0")</f>
        <v>#REF!</v>
      </c>
      <c r="AB248" s="78" t="e">
        <f>IF(AA248="1"," SE",VLOOKUP(AA248,V226:W235,2,FALSE))</f>
        <v>#REF!</v>
      </c>
      <c r="AC248" s="78" t="e">
        <f>IF(AB248=" ",""," RATUS ")</f>
        <v>#REF!</v>
      </c>
    </row>
    <row r="249" spans="1:29">
      <c r="A249" s="78" t="e">
        <f>RIGHT(H231,E249)</f>
        <v>#REF!</v>
      </c>
      <c r="B249" s="78"/>
      <c r="C249" s="79" t="e">
        <f>+E249-D249</f>
        <v>#REF!</v>
      </c>
      <c r="D249" s="79" t="e">
        <f>LEN(A249)</f>
        <v>#REF!</v>
      </c>
      <c r="E249" s="79">
        <v>2</v>
      </c>
      <c r="F249" s="78" t="s">
        <v>275</v>
      </c>
      <c r="G249" s="78" t="e">
        <f>IF(C249=0,LEFT(A249,1),"0")</f>
        <v>#REF!</v>
      </c>
      <c r="H249" s="78" t="e">
        <f>IF(AND(G251&lt;"20",G251&gt;="10"),VLOOKUP(G251,E226:F235,2,FALSE),VLOOKUP(G249,B226:C235,2,FALSE))</f>
        <v>#REF!</v>
      </c>
      <c r="I249" s="78" t="e">
        <f>IF(G251&gt;="20"," PULUH ","")</f>
        <v>#REF!</v>
      </c>
      <c r="K249" s="78" t="e">
        <f>RIGHT(R231,O249)</f>
        <v>#REF!</v>
      </c>
      <c r="L249" s="78"/>
      <c r="M249" s="79" t="e">
        <f>+O249-N249</f>
        <v>#REF!</v>
      </c>
      <c r="N249" s="79" t="e">
        <f>LEN(K249)</f>
        <v>#REF!</v>
      </c>
      <c r="O249" s="79">
        <v>2</v>
      </c>
      <c r="P249" s="78" t="s">
        <v>275</v>
      </c>
      <c r="Q249" s="78" t="e">
        <f>IF(M249=0,LEFT(K249,1),"0")</f>
        <v>#REF!</v>
      </c>
      <c r="R249" s="78" t="e">
        <f>IF(AND(Q251&lt;"20",Q251&gt;="10"),VLOOKUP(Q251,O226:P235,2,FALSE),VLOOKUP(Q249,L226:M235,2,FALSE))</f>
        <v>#REF!</v>
      </c>
      <c r="S249" s="78" t="e">
        <f>IF(Q251&gt;="20"," PULUH ","")</f>
        <v>#REF!</v>
      </c>
      <c r="U249" s="78" t="e">
        <f>RIGHT(AB231,Y249)</f>
        <v>#REF!</v>
      </c>
      <c r="V249" s="78"/>
      <c r="W249" s="79" t="e">
        <f>+Y249-X249</f>
        <v>#REF!</v>
      </c>
      <c r="X249" s="79" t="e">
        <f>LEN(U249)</f>
        <v>#REF!</v>
      </c>
      <c r="Y249" s="79">
        <v>2</v>
      </c>
      <c r="Z249" s="78" t="s">
        <v>275</v>
      </c>
      <c r="AA249" s="78" t="e">
        <f>IF(W249=0,LEFT(U249,1),"0")</f>
        <v>#REF!</v>
      </c>
      <c r="AB249" s="78" t="e">
        <f>IF(AND(AA251&lt;"20",AA251&gt;="10"),VLOOKUP(AA251,Y226:Z235,2,FALSE),VLOOKUP(AA249,V226:W235,2,FALSE))</f>
        <v>#REF!</v>
      </c>
      <c r="AC249" s="78" t="e">
        <f>IF(AA251&gt;="20"," PULUH ","")</f>
        <v>#REF!</v>
      </c>
    </row>
    <row r="250" spans="1:29">
      <c r="A250" s="78" t="e">
        <f>RIGHT(H231,E250)</f>
        <v>#REF!</v>
      </c>
      <c r="B250" s="78"/>
      <c r="C250" s="79" t="e">
        <f>+E250-D250</f>
        <v>#REF!</v>
      </c>
      <c r="D250" s="79" t="e">
        <f>LEN(A250)</f>
        <v>#REF!</v>
      </c>
      <c r="E250" s="79">
        <v>1</v>
      </c>
      <c r="F250" s="78" t="s">
        <v>264</v>
      </c>
      <c r="G250" s="78" t="e">
        <f>IF(C250=0,LEFT(A250,1),"0")</f>
        <v>#REF!</v>
      </c>
      <c r="H250" s="78" t="e">
        <f>IF(G250="0","",IF(G249="1","",VLOOKUP(G250,B226:C235,2,FALSE)))</f>
        <v>#REF!</v>
      </c>
      <c r="I250" s="78" t="s">
        <v>276</v>
      </c>
      <c r="K250" s="78" t="e">
        <f>RIGHT(R231,O250)</f>
        <v>#REF!</v>
      </c>
      <c r="L250" s="78"/>
      <c r="M250" s="79" t="e">
        <f>+O250-N250</f>
        <v>#REF!</v>
      </c>
      <c r="N250" s="79" t="e">
        <f>LEN(K250)</f>
        <v>#REF!</v>
      </c>
      <c r="O250" s="79">
        <v>1</v>
      </c>
      <c r="P250" s="78" t="s">
        <v>264</v>
      </c>
      <c r="Q250" s="78" t="e">
        <f>IF(M250=0,LEFT(K250,1),"0")</f>
        <v>#REF!</v>
      </c>
      <c r="R250" s="78" t="e">
        <f>IF(Q250="0","",IF(Q249="1","",VLOOKUP(Q250,L226:M235,2,FALSE)))</f>
        <v>#REF!</v>
      </c>
      <c r="S250" s="78" t="s">
        <v>276</v>
      </c>
      <c r="U250" s="78" t="e">
        <f>RIGHT(AB231,Y250)</f>
        <v>#REF!</v>
      </c>
      <c r="V250" s="78"/>
      <c r="W250" s="79" t="e">
        <f>+Y250-X250</f>
        <v>#REF!</v>
      </c>
      <c r="X250" s="79" t="e">
        <f>LEN(U250)</f>
        <v>#REF!</v>
      </c>
      <c r="Y250" s="79">
        <v>1</v>
      </c>
      <c r="Z250" s="78" t="s">
        <v>264</v>
      </c>
      <c r="AA250" s="78" t="e">
        <f>IF(W250=0,LEFT(U250,1),"0")</f>
        <v>#REF!</v>
      </c>
      <c r="AB250" s="78" t="e">
        <f>IF(AA250="0","",IF(AA249="1","",VLOOKUP(AA250,V226:W235,2,FALSE)))</f>
        <v>#REF!</v>
      </c>
      <c r="AC250" s="78" t="s">
        <v>276</v>
      </c>
    </row>
    <row r="251" spans="1:29">
      <c r="A251" s="78"/>
      <c r="B251" s="78"/>
      <c r="C251" s="78"/>
      <c r="D251" s="78"/>
      <c r="E251" s="78"/>
      <c r="F251" s="78" t="s">
        <v>270</v>
      </c>
      <c r="G251" s="78" t="e">
        <f>IF(G252&gt;=2,LEFT(A249,2)," ")</f>
        <v>#REF!</v>
      </c>
      <c r="H251" s="78"/>
      <c r="I251" s="78"/>
      <c r="K251" s="78"/>
      <c r="L251" s="78"/>
      <c r="M251" s="78"/>
      <c r="N251" s="78"/>
      <c r="O251" s="78"/>
      <c r="P251" s="78" t="s">
        <v>270</v>
      </c>
      <c r="Q251" s="78" t="e">
        <f>IF(Q252&gt;=2,LEFT(K249,2)," ")</f>
        <v>#REF!</v>
      </c>
      <c r="R251" s="78"/>
      <c r="S251" s="78"/>
      <c r="U251" s="78"/>
      <c r="V251" s="78"/>
      <c r="W251" s="78"/>
      <c r="X251" s="78"/>
      <c r="Y251" s="78"/>
      <c r="Z251" s="78" t="s">
        <v>270</v>
      </c>
      <c r="AA251" s="78" t="e">
        <f>IF(AA252&gt;=2,LEFT(U249,2)," ")</f>
        <v>#REF!</v>
      </c>
      <c r="AB251" s="78"/>
      <c r="AC251" s="78"/>
    </row>
    <row r="252" spans="1:29">
      <c r="A252" s="78"/>
      <c r="B252" s="78"/>
      <c r="C252" s="78"/>
      <c r="D252" s="78"/>
      <c r="E252" s="78"/>
      <c r="F252" s="78" t="s">
        <v>277</v>
      </c>
      <c r="G252" s="78" t="e">
        <f>LEN(H231)</f>
        <v>#REF!</v>
      </c>
      <c r="H252" s="78"/>
      <c r="I252" s="78"/>
      <c r="K252" s="78"/>
      <c r="L252" s="78"/>
      <c r="M252" s="78"/>
      <c r="N252" s="78"/>
      <c r="O252" s="78"/>
      <c r="P252" s="78" t="s">
        <v>277</v>
      </c>
      <c r="Q252" s="78" t="e">
        <f>LEN(R231)</f>
        <v>#REF!</v>
      </c>
      <c r="R252" s="78"/>
      <c r="S252" s="78"/>
      <c r="U252" s="78"/>
      <c r="V252" s="78"/>
      <c r="W252" s="78"/>
      <c r="X252" s="78"/>
      <c r="Y252" s="78"/>
      <c r="Z252" s="78" t="s">
        <v>277</v>
      </c>
      <c r="AA252" s="78" t="e">
        <f>LEN(AB231)</f>
        <v>#REF!</v>
      </c>
      <c r="AB252" s="78"/>
      <c r="AC252" s="78"/>
    </row>
    <row r="253" spans="1:29">
      <c r="A253" s="78" t="s">
        <v>278</v>
      </c>
      <c r="B253" s="78" t="e">
        <f>CONCATENATE(H240,I240,H241,I241,H242,I242,H244,I244,H245,I245,H246,I246,H248,I248,H249,I249,H250,I250)</f>
        <v>#REF!</v>
      </c>
      <c r="C253" s="78"/>
      <c r="D253" s="78"/>
      <c r="E253" s="78"/>
      <c r="F253" s="78"/>
      <c r="G253" s="78"/>
      <c r="H253" s="78"/>
      <c r="I253" s="78"/>
      <c r="K253" s="78" t="s">
        <v>278</v>
      </c>
      <c r="L253" s="78" t="e">
        <f>CONCATENATE(R240,S240,R241,S241,R242,S242,R244,S244,R245,S245,R246,S246,R248,S248,R249,S249,R250,S250)</f>
        <v>#REF!</v>
      </c>
      <c r="M253" s="78"/>
      <c r="N253" s="78"/>
      <c r="O253" s="78"/>
      <c r="P253" s="78"/>
      <c r="Q253" s="78"/>
      <c r="R253" s="78"/>
      <c r="S253" s="78"/>
      <c r="U253" s="78" t="s">
        <v>278</v>
      </c>
      <c r="V253" s="78" t="e">
        <f>CONCATENATE(AB240,AC240,AB241,AC241,AB242,AC242,AB244,AC244,AB245,AC245,AB246,AC246,AB248,AC248,AB249,AC249,AB250,AC250)</f>
        <v>#REF!</v>
      </c>
      <c r="W253" s="78"/>
      <c r="X253" s="78"/>
      <c r="Y253" s="78"/>
      <c r="Z253" s="78"/>
      <c r="AA253" s="78"/>
      <c r="AB253" s="78"/>
      <c r="AC253" s="78"/>
    </row>
    <row r="254" spans="1:29">
      <c r="A254" s="78" t="s">
        <v>279</v>
      </c>
      <c r="B254" s="80" t="e">
        <f>TRIM(B253)</f>
        <v>#REF!</v>
      </c>
      <c r="C254" s="81"/>
      <c r="D254" s="81"/>
      <c r="E254" s="81"/>
      <c r="F254" s="81"/>
      <c r="G254" s="81"/>
      <c r="H254" s="81"/>
      <c r="I254" s="81"/>
      <c r="K254" s="78" t="s">
        <v>279</v>
      </c>
      <c r="L254" s="80" t="e">
        <f>TRIM(L253)</f>
        <v>#REF!</v>
      </c>
      <c r="M254" s="81"/>
      <c r="N254" s="81"/>
      <c r="O254" s="81"/>
      <c r="P254" s="81"/>
      <c r="Q254" s="81"/>
      <c r="R254" s="81"/>
      <c r="S254" s="81"/>
      <c r="U254" s="78" t="s">
        <v>279</v>
      </c>
      <c r="V254" s="80" t="e">
        <f>TRIM(V253)</f>
        <v>#REF!</v>
      </c>
      <c r="W254" s="81"/>
      <c r="X254" s="81"/>
      <c r="Y254" s="81"/>
      <c r="Z254" s="81"/>
      <c r="AA254" s="81"/>
      <c r="AB254" s="81"/>
      <c r="AC254" s="81"/>
    </row>
    <row r="257" spans="1:29" ht="15.75" thickBot="1">
      <c r="A257" s="24"/>
      <c r="B257" s="24"/>
      <c r="C257" s="24" t="s">
        <v>216</v>
      </c>
      <c r="D257" s="24"/>
      <c r="E257" s="24"/>
      <c r="F257" s="24" t="s">
        <v>217</v>
      </c>
      <c r="G257" s="24"/>
      <c r="H257" s="24"/>
      <c r="I257" s="24"/>
      <c r="K257" s="24"/>
      <c r="L257" s="24"/>
      <c r="M257" s="24" t="s">
        <v>216</v>
      </c>
      <c r="N257" s="24"/>
      <c r="O257" s="24"/>
      <c r="P257" s="24" t="s">
        <v>217</v>
      </c>
      <c r="Q257" s="24"/>
      <c r="R257" s="24"/>
      <c r="S257" s="24"/>
      <c r="U257" s="24"/>
      <c r="V257" s="24"/>
      <c r="W257" s="24" t="s">
        <v>216</v>
      </c>
      <c r="X257" s="24"/>
      <c r="Y257" s="24"/>
      <c r="Z257" s="24" t="s">
        <v>217</v>
      </c>
      <c r="AA257" s="24"/>
      <c r="AB257" s="24"/>
      <c r="AC257" s="24"/>
    </row>
    <row r="258" spans="1:29">
      <c r="A258" s="24"/>
      <c r="B258" s="69" t="s">
        <v>218</v>
      </c>
      <c r="C258" s="70" t="s">
        <v>219</v>
      </c>
      <c r="D258" s="24"/>
      <c r="E258" s="69" t="s">
        <v>220</v>
      </c>
      <c r="F258" s="70" t="s">
        <v>221</v>
      </c>
      <c r="G258" s="24"/>
      <c r="H258" s="24"/>
      <c r="I258" s="24"/>
      <c r="K258" s="24"/>
      <c r="L258" s="69" t="s">
        <v>218</v>
      </c>
      <c r="M258" s="70" t="s">
        <v>219</v>
      </c>
      <c r="N258" s="24"/>
      <c r="O258" s="69" t="s">
        <v>220</v>
      </c>
      <c r="P258" s="70" t="s">
        <v>221</v>
      </c>
      <c r="Q258" s="24"/>
      <c r="R258" s="24"/>
      <c r="S258" s="24"/>
      <c r="U258" s="24"/>
      <c r="V258" s="69" t="s">
        <v>218</v>
      </c>
      <c r="W258" s="70" t="s">
        <v>219</v>
      </c>
      <c r="X258" s="24"/>
      <c r="Y258" s="69" t="s">
        <v>220</v>
      </c>
      <c r="Z258" s="70" t="s">
        <v>221</v>
      </c>
      <c r="AA258" s="24"/>
      <c r="AB258" s="24"/>
      <c r="AC258" s="24"/>
    </row>
    <row r="259" spans="1:29">
      <c r="A259" s="24"/>
      <c r="B259" s="71" t="s">
        <v>222</v>
      </c>
      <c r="C259" s="72" t="s">
        <v>223</v>
      </c>
      <c r="D259" s="24"/>
      <c r="E259" s="71" t="s">
        <v>224</v>
      </c>
      <c r="F259" s="72" t="s">
        <v>225</v>
      </c>
      <c r="G259" s="24"/>
      <c r="H259" s="24"/>
      <c r="I259" s="24"/>
      <c r="K259" s="24"/>
      <c r="L259" s="71" t="s">
        <v>222</v>
      </c>
      <c r="M259" s="72" t="s">
        <v>223</v>
      </c>
      <c r="N259" s="24"/>
      <c r="O259" s="71" t="s">
        <v>224</v>
      </c>
      <c r="P259" s="72" t="s">
        <v>225</v>
      </c>
      <c r="Q259" s="24"/>
      <c r="R259" s="24"/>
      <c r="S259" s="24"/>
      <c r="U259" s="24"/>
      <c r="V259" s="71" t="s">
        <v>222</v>
      </c>
      <c r="W259" s="72" t="s">
        <v>223</v>
      </c>
      <c r="X259" s="24"/>
      <c r="Y259" s="71" t="s">
        <v>224</v>
      </c>
      <c r="Z259" s="72" t="s">
        <v>225</v>
      </c>
      <c r="AA259" s="24"/>
      <c r="AB259" s="24"/>
      <c r="AC259" s="24"/>
    </row>
    <row r="260" spans="1:29">
      <c r="A260" s="24"/>
      <c r="B260" s="71" t="s">
        <v>226</v>
      </c>
      <c r="C260" s="72" t="s">
        <v>227</v>
      </c>
      <c r="D260" s="24"/>
      <c r="E260" s="71" t="s">
        <v>228</v>
      </c>
      <c r="F260" s="72" t="s">
        <v>229</v>
      </c>
      <c r="G260" s="24"/>
      <c r="H260" s="24"/>
      <c r="I260" s="24"/>
      <c r="K260" s="24"/>
      <c r="L260" s="71" t="s">
        <v>226</v>
      </c>
      <c r="M260" s="72" t="s">
        <v>227</v>
      </c>
      <c r="N260" s="24"/>
      <c r="O260" s="71" t="s">
        <v>228</v>
      </c>
      <c r="P260" s="72" t="s">
        <v>229</v>
      </c>
      <c r="Q260" s="24"/>
      <c r="R260" s="24"/>
      <c r="S260" s="24"/>
      <c r="U260" s="24"/>
      <c r="V260" s="71" t="s">
        <v>226</v>
      </c>
      <c r="W260" s="72" t="s">
        <v>227</v>
      </c>
      <c r="X260" s="24"/>
      <c r="Y260" s="71" t="s">
        <v>228</v>
      </c>
      <c r="Z260" s="72" t="s">
        <v>229</v>
      </c>
      <c r="AA260" s="24"/>
      <c r="AB260" s="24"/>
      <c r="AC260" s="24"/>
    </row>
    <row r="261" spans="1:29" ht="15.75" thickBot="1">
      <c r="A261" s="24"/>
      <c r="B261" s="71" t="s">
        <v>230</v>
      </c>
      <c r="C261" s="72" t="s">
        <v>231</v>
      </c>
      <c r="D261" s="24"/>
      <c r="E261" s="71" t="s">
        <v>232</v>
      </c>
      <c r="F261" s="72" t="s">
        <v>233</v>
      </c>
      <c r="G261" s="24"/>
      <c r="H261" s="24"/>
      <c r="I261" s="24"/>
      <c r="K261" s="24"/>
      <c r="L261" s="71" t="s">
        <v>230</v>
      </c>
      <c r="M261" s="72" t="s">
        <v>231</v>
      </c>
      <c r="N261" s="24"/>
      <c r="O261" s="71" t="s">
        <v>232</v>
      </c>
      <c r="P261" s="72" t="s">
        <v>233</v>
      </c>
      <c r="Q261" s="24"/>
      <c r="R261" s="24"/>
      <c r="S261" s="24"/>
      <c r="U261" s="24"/>
      <c r="V261" s="71" t="s">
        <v>230</v>
      </c>
      <c r="W261" s="72" t="s">
        <v>231</v>
      </c>
      <c r="X261" s="24"/>
      <c r="Y261" s="71" t="s">
        <v>232</v>
      </c>
      <c r="Z261" s="72" t="s">
        <v>233</v>
      </c>
      <c r="AA261" s="24"/>
      <c r="AB261" s="24"/>
      <c r="AC261" s="24"/>
    </row>
    <row r="262" spans="1:29">
      <c r="A262" s="24"/>
      <c r="B262" s="71" t="s">
        <v>234</v>
      </c>
      <c r="C262" s="72" t="s">
        <v>235</v>
      </c>
      <c r="D262" s="24"/>
      <c r="E262" s="71" t="s">
        <v>236</v>
      </c>
      <c r="F262" s="72" t="s">
        <v>237</v>
      </c>
      <c r="G262" s="24"/>
      <c r="H262" s="73"/>
      <c r="I262" s="24"/>
      <c r="K262" s="24"/>
      <c r="L262" s="71" t="s">
        <v>234</v>
      </c>
      <c r="M262" s="72" t="s">
        <v>235</v>
      </c>
      <c r="N262" s="24"/>
      <c r="O262" s="71" t="s">
        <v>236</v>
      </c>
      <c r="P262" s="72" t="s">
        <v>237</v>
      </c>
      <c r="Q262" s="24"/>
      <c r="R262" s="73"/>
      <c r="S262" s="24"/>
      <c r="U262" s="24"/>
      <c r="V262" s="71" t="s">
        <v>234</v>
      </c>
      <c r="W262" s="72" t="s">
        <v>235</v>
      </c>
      <c r="X262" s="24"/>
      <c r="Y262" s="71" t="s">
        <v>236</v>
      </c>
      <c r="Z262" s="72" t="s">
        <v>237</v>
      </c>
      <c r="AA262" s="24"/>
      <c r="AB262" s="73"/>
      <c r="AC262" s="24"/>
    </row>
    <row r="263" spans="1:29">
      <c r="A263" s="24"/>
      <c r="B263" s="71" t="s">
        <v>238</v>
      </c>
      <c r="C263" s="72" t="s">
        <v>239</v>
      </c>
      <c r="D263" s="24"/>
      <c r="E263" s="71" t="s">
        <v>240</v>
      </c>
      <c r="F263" s="72" t="s">
        <v>241</v>
      </c>
      <c r="G263" s="24"/>
      <c r="H263" s="74" t="e">
        <f>#REF!</f>
        <v>#REF!</v>
      </c>
      <c r="I263" s="24"/>
      <c r="K263" s="24"/>
      <c r="L263" s="71" t="s">
        <v>238</v>
      </c>
      <c r="M263" s="72" t="s">
        <v>239</v>
      </c>
      <c r="N263" s="24"/>
      <c r="O263" s="71" t="s">
        <v>240</v>
      </c>
      <c r="P263" s="72" t="s">
        <v>241</v>
      </c>
      <c r="Q263" s="24"/>
      <c r="R263" s="74" t="e">
        <f>#REF!</f>
        <v>#REF!</v>
      </c>
      <c r="S263" s="24"/>
      <c r="U263" s="24"/>
      <c r="V263" s="71" t="s">
        <v>238</v>
      </c>
      <c r="W263" s="72" t="s">
        <v>239</v>
      </c>
      <c r="X263" s="24"/>
      <c r="Y263" s="71" t="s">
        <v>240</v>
      </c>
      <c r="Z263" s="72" t="s">
        <v>241</v>
      </c>
      <c r="AA263" s="24"/>
      <c r="AB263" s="74" t="e">
        <f>#REF!</f>
        <v>#REF!</v>
      </c>
      <c r="AC263" s="24"/>
    </row>
    <row r="264" spans="1:29" ht="15.75" thickBot="1">
      <c r="A264" s="24"/>
      <c r="B264" s="71" t="s">
        <v>242</v>
      </c>
      <c r="C264" s="72" t="s">
        <v>243</v>
      </c>
      <c r="D264" s="24"/>
      <c r="E264" s="71" t="s">
        <v>244</v>
      </c>
      <c r="F264" s="72" t="s">
        <v>245</v>
      </c>
      <c r="G264" s="24"/>
      <c r="H264" s="75"/>
      <c r="I264" s="24"/>
      <c r="K264" s="24"/>
      <c r="L264" s="71" t="s">
        <v>242</v>
      </c>
      <c r="M264" s="72" t="s">
        <v>243</v>
      </c>
      <c r="N264" s="24"/>
      <c r="O264" s="71" t="s">
        <v>244</v>
      </c>
      <c r="P264" s="72" t="s">
        <v>245</v>
      </c>
      <c r="Q264" s="24"/>
      <c r="R264" s="75"/>
      <c r="S264" s="24"/>
      <c r="U264" s="24"/>
      <c r="V264" s="71" t="s">
        <v>242</v>
      </c>
      <c r="W264" s="72" t="s">
        <v>243</v>
      </c>
      <c r="X264" s="24"/>
      <c r="Y264" s="71" t="s">
        <v>244</v>
      </c>
      <c r="Z264" s="72" t="s">
        <v>245</v>
      </c>
      <c r="AA264" s="24"/>
      <c r="AB264" s="75"/>
      <c r="AC264" s="24"/>
    </row>
    <row r="265" spans="1:29">
      <c r="A265" s="24"/>
      <c r="B265" s="71" t="s">
        <v>246</v>
      </c>
      <c r="C265" s="72" t="s">
        <v>247</v>
      </c>
      <c r="D265" s="24"/>
      <c r="E265" s="71" t="s">
        <v>248</v>
      </c>
      <c r="F265" s="72" t="s">
        <v>249</v>
      </c>
      <c r="G265" s="24"/>
      <c r="H265" s="24"/>
      <c r="I265" s="24"/>
      <c r="K265" s="24"/>
      <c r="L265" s="71" t="s">
        <v>246</v>
      </c>
      <c r="M265" s="72" t="s">
        <v>247</v>
      </c>
      <c r="N265" s="24"/>
      <c r="O265" s="71" t="s">
        <v>248</v>
      </c>
      <c r="P265" s="72" t="s">
        <v>249</v>
      </c>
      <c r="Q265" s="24"/>
      <c r="R265" s="24"/>
      <c r="S265" s="24"/>
      <c r="U265" s="24"/>
      <c r="V265" s="71" t="s">
        <v>246</v>
      </c>
      <c r="W265" s="72" t="s">
        <v>247</v>
      </c>
      <c r="X265" s="24"/>
      <c r="Y265" s="71" t="s">
        <v>248</v>
      </c>
      <c r="Z265" s="72" t="s">
        <v>249</v>
      </c>
      <c r="AA265" s="24"/>
      <c r="AB265" s="24"/>
      <c r="AC265" s="24"/>
    </row>
    <row r="266" spans="1:29">
      <c r="A266" s="24"/>
      <c r="B266" s="71" t="s">
        <v>250</v>
      </c>
      <c r="C266" s="72" t="s">
        <v>251</v>
      </c>
      <c r="D266" s="24"/>
      <c r="E266" s="71" t="s">
        <v>252</v>
      </c>
      <c r="F266" s="72" t="s">
        <v>253</v>
      </c>
      <c r="G266" s="24"/>
      <c r="H266" s="24"/>
      <c r="I266" s="24"/>
      <c r="K266" s="24"/>
      <c r="L266" s="71" t="s">
        <v>250</v>
      </c>
      <c r="M266" s="72" t="s">
        <v>251</v>
      </c>
      <c r="N266" s="24"/>
      <c r="O266" s="71" t="s">
        <v>252</v>
      </c>
      <c r="P266" s="72" t="s">
        <v>253</v>
      </c>
      <c r="Q266" s="24"/>
      <c r="R266" s="24"/>
      <c r="S266" s="24"/>
      <c r="U266" s="24"/>
      <c r="V266" s="71" t="s">
        <v>250</v>
      </c>
      <c r="W266" s="72" t="s">
        <v>251</v>
      </c>
      <c r="X266" s="24"/>
      <c r="Y266" s="71" t="s">
        <v>252</v>
      </c>
      <c r="Z266" s="72" t="s">
        <v>253</v>
      </c>
      <c r="AA266" s="24"/>
      <c r="AB266" s="24"/>
      <c r="AC266" s="24"/>
    </row>
    <row r="267" spans="1:29">
      <c r="A267" s="24"/>
      <c r="B267" s="71" t="s">
        <v>254</v>
      </c>
      <c r="C267" s="72" t="s">
        <v>255</v>
      </c>
      <c r="D267" s="24"/>
      <c r="E267" s="71" t="s">
        <v>256</v>
      </c>
      <c r="F267" s="72" t="s">
        <v>257</v>
      </c>
      <c r="G267" s="24"/>
      <c r="H267" s="24"/>
      <c r="I267" s="24"/>
      <c r="K267" s="24"/>
      <c r="L267" s="71" t="s">
        <v>254</v>
      </c>
      <c r="M267" s="72" t="s">
        <v>255</v>
      </c>
      <c r="N267" s="24"/>
      <c r="O267" s="71" t="s">
        <v>256</v>
      </c>
      <c r="P267" s="72" t="s">
        <v>257</v>
      </c>
      <c r="Q267" s="24"/>
      <c r="R267" s="24"/>
      <c r="S267" s="24"/>
      <c r="U267" s="24"/>
      <c r="V267" s="71" t="s">
        <v>254</v>
      </c>
      <c r="W267" s="72" t="s">
        <v>255</v>
      </c>
      <c r="X267" s="24"/>
      <c r="Y267" s="71" t="s">
        <v>256</v>
      </c>
      <c r="Z267" s="72" t="s">
        <v>257</v>
      </c>
      <c r="AA267" s="24"/>
      <c r="AB267" s="24"/>
      <c r="AC267" s="24"/>
    </row>
    <row r="268" spans="1:29" ht="15.75" thickBot="1">
      <c r="A268" s="24"/>
      <c r="B268" s="76" t="s">
        <v>219</v>
      </c>
      <c r="C268" s="77" t="s">
        <v>219</v>
      </c>
      <c r="D268" s="24"/>
      <c r="E268" s="76"/>
      <c r="F268" s="77"/>
      <c r="G268" s="24"/>
      <c r="H268" s="24"/>
      <c r="I268" s="24"/>
      <c r="K268" s="24"/>
      <c r="L268" s="76" t="s">
        <v>219</v>
      </c>
      <c r="M268" s="77" t="s">
        <v>219</v>
      </c>
      <c r="N268" s="24"/>
      <c r="O268" s="76"/>
      <c r="P268" s="77"/>
      <c r="Q268" s="24"/>
      <c r="R268" s="24"/>
      <c r="S268" s="24"/>
      <c r="U268" s="24"/>
      <c r="V268" s="76" t="s">
        <v>219</v>
      </c>
      <c r="W268" s="77" t="s">
        <v>219</v>
      </c>
      <c r="X268" s="24"/>
      <c r="Y268" s="76"/>
      <c r="Z268" s="77"/>
      <c r="AA268" s="24"/>
      <c r="AB268" s="24"/>
      <c r="AC268" s="24"/>
    </row>
    <row r="269" spans="1:29">
      <c r="A269" s="24"/>
      <c r="B269" s="24"/>
      <c r="C269" s="24"/>
      <c r="D269" s="24"/>
      <c r="E269" s="24"/>
      <c r="F269" s="24"/>
      <c r="G269" s="24"/>
      <c r="H269" s="24"/>
      <c r="I269" s="24"/>
      <c r="K269" s="24"/>
      <c r="L269" s="24"/>
      <c r="M269" s="24"/>
      <c r="N269" s="24"/>
      <c r="O269" s="24"/>
      <c r="P269" s="24"/>
      <c r="Q269" s="24"/>
      <c r="R269" s="24"/>
      <c r="S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>
      <c r="A270" s="78" t="s">
        <v>258</v>
      </c>
      <c r="B270" s="78"/>
      <c r="C270" s="78" t="s">
        <v>259</v>
      </c>
      <c r="D270" s="78" t="s">
        <v>260</v>
      </c>
      <c r="E270" s="78" t="s">
        <v>260</v>
      </c>
      <c r="F270" s="79" t="s">
        <v>261</v>
      </c>
      <c r="G270" s="79" t="s">
        <v>262</v>
      </c>
      <c r="H270" s="79" t="s">
        <v>263</v>
      </c>
      <c r="I270" s="78" t="s">
        <v>264</v>
      </c>
      <c r="K270" s="78" t="s">
        <v>258</v>
      </c>
      <c r="L270" s="78"/>
      <c r="M270" s="78" t="s">
        <v>259</v>
      </c>
      <c r="N270" s="78" t="s">
        <v>260</v>
      </c>
      <c r="O270" s="78" t="s">
        <v>260</v>
      </c>
      <c r="P270" s="79" t="s">
        <v>261</v>
      </c>
      <c r="Q270" s="79" t="s">
        <v>262</v>
      </c>
      <c r="R270" s="79" t="s">
        <v>263</v>
      </c>
      <c r="S270" s="78" t="s">
        <v>264</v>
      </c>
      <c r="U270" s="78" t="s">
        <v>258</v>
      </c>
      <c r="V270" s="78"/>
      <c r="W270" s="78" t="s">
        <v>259</v>
      </c>
      <c r="X270" s="78" t="s">
        <v>260</v>
      </c>
      <c r="Y270" s="78" t="s">
        <v>260</v>
      </c>
      <c r="Z270" s="79" t="s">
        <v>261</v>
      </c>
      <c r="AA270" s="79" t="s">
        <v>262</v>
      </c>
      <c r="AB270" s="79" t="s">
        <v>263</v>
      </c>
      <c r="AC270" s="78" t="s">
        <v>264</v>
      </c>
    </row>
    <row r="271" spans="1:29">
      <c r="A271" s="78"/>
      <c r="B271" s="78"/>
      <c r="C271" s="78" t="s">
        <v>265</v>
      </c>
      <c r="D271" s="78" t="s">
        <v>258</v>
      </c>
      <c r="E271" s="78" t="s">
        <v>266</v>
      </c>
      <c r="F271" s="78"/>
      <c r="G271" s="78"/>
      <c r="H271" s="78"/>
      <c r="I271" s="78"/>
      <c r="K271" s="78"/>
      <c r="L271" s="78"/>
      <c r="M271" s="78" t="s">
        <v>265</v>
      </c>
      <c r="N271" s="78" t="s">
        <v>258</v>
      </c>
      <c r="O271" s="78" t="s">
        <v>266</v>
      </c>
      <c r="P271" s="78"/>
      <c r="Q271" s="78"/>
      <c r="R271" s="78"/>
      <c r="S271" s="78"/>
      <c r="U271" s="78"/>
      <c r="V271" s="78"/>
      <c r="W271" s="78" t="s">
        <v>265</v>
      </c>
      <c r="X271" s="78" t="s">
        <v>258</v>
      </c>
      <c r="Y271" s="78" t="s">
        <v>266</v>
      </c>
      <c r="Z271" s="78"/>
      <c r="AA271" s="78"/>
      <c r="AB271" s="78"/>
      <c r="AC271" s="78"/>
    </row>
    <row r="272" spans="1:29">
      <c r="A272" s="78" t="e">
        <f>RIGHT(H263,E272)</f>
        <v>#REF!</v>
      </c>
      <c r="B272" s="78"/>
      <c r="C272" s="79" t="e">
        <f>+E272-D272</f>
        <v>#REF!</v>
      </c>
      <c r="D272" s="79" t="e">
        <f>LEN(A272)</f>
        <v>#REF!</v>
      </c>
      <c r="E272" s="79">
        <v>9</v>
      </c>
      <c r="F272" s="78" t="s">
        <v>267</v>
      </c>
      <c r="G272" s="78" t="e">
        <f>IF(C272=0,LEFT(A272,1),"0")</f>
        <v>#REF!</v>
      </c>
      <c r="H272" s="78" t="e">
        <f>IF(G272="1","SE",VLOOKUP(G272,B258:C267,2,FALSE))</f>
        <v>#REF!</v>
      </c>
      <c r="I272" s="78" t="e">
        <f>IF(G272="0",""," RATUS ")</f>
        <v>#REF!</v>
      </c>
      <c r="K272" s="78" t="e">
        <f>RIGHT(R263,O272)</f>
        <v>#REF!</v>
      </c>
      <c r="L272" s="78"/>
      <c r="M272" s="79" t="e">
        <f>+O272-N272</f>
        <v>#REF!</v>
      </c>
      <c r="N272" s="79" t="e">
        <f>LEN(K272)</f>
        <v>#REF!</v>
      </c>
      <c r="O272" s="79">
        <v>9</v>
      </c>
      <c r="P272" s="78" t="s">
        <v>267</v>
      </c>
      <c r="Q272" s="78" t="e">
        <f>IF(M272=0,LEFT(K272,1),"0")</f>
        <v>#REF!</v>
      </c>
      <c r="R272" s="78" t="e">
        <f>IF(Q272="1","SE",VLOOKUP(Q272,L258:M267,2,FALSE))</f>
        <v>#REF!</v>
      </c>
      <c r="S272" s="78" t="e">
        <f>IF(Q272="0",""," RATUS ")</f>
        <v>#REF!</v>
      </c>
      <c r="U272" s="78" t="e">
        <f>RIGHT(AB263,Y272)</f>
        <v>#REF!</v>
      </c>
      <c r="V272" s="78"/>
      <c r="W272" s="79" t="e">
        <f>+Y272-X272</f>
        <v>#REF!</v>
      </c>
      <c r="X272" s="79" t="e">
        <f>LEN(U272)</f>
        <v>#REF!</v>
      </c>
      <c r="Y272" s="79">
        <v>9</v>
      </c>
      <c r="Z272" s="78" t="s">
        <v>267</v>
      </c>
      <c r="AA272" s="78" t="e">
        <f>IF(W272=0,LEFT(U272,1),"0")</f>
        <v>#REF!</v>
      </c>
      <c r="AB272" s="78" t="e">
        <f>IF(AA272="1","SE",VLOOKUP(AA272,V258:W267,2,FALSE))</f>
        <v>#REF!</v>
      </c>
      <c r="AC272" s="78" t="e">
        <f>IF(AA272="0",""," RATUS ")</f>
        <v>#REF!</v>
      </c>
    </row>
    <row r="273" spans="1:29">
      <c r="A273" s="78" t="e">
        <f>RIGHT(H263,E273)</f>
        <v>#REF!</v>
      </c>
      <c r="B273" s="78"/>
      <c r="C273" s="79" t="e">
        <f>+E273-D273</f>
        <v>#REF!</v>
      </c>
      <c r="D273" s="79" t="e">
        <f>LEN(A273)</f>
        <v>#REF!</v>
      </c>
      <c r="E273" s="79">
        <v>8</v>
      </c>
      <c r="F273" s="78" t="s">
        <v>268</v>
      </c>
      <c r="G273" s="78" t="e">
        <f>IF(C273=0,LEFT(A273,1),"0")</f>
        <v>#REF!</v>
      </c>
      <c r="H273" s="78" t="e">
        <f>IF(AND(G275&lt;"20",G275&gt;="10"),VLOOKUP(G275,E258:F267,2,FALSE),VLOOKUP(G273,B258:C267,2,FALSE))</f>
        <v>#REF!</v>
      </c>
      <c r="I273" s="78" t="e">
        <f>IF(G275&gt;="20"," PULUH ","")</f>
        <v>#REF!</v>
      </c>
      <c r="K273" s="78" t="e">
        <f>RIGHT(R263,O273)</f>
        <v>#REF!</v>
      </c>
      <c r="L273" s="78"/>
      <c r="M273" s="79" t="e">
        <f>+O273-N273</f>
        <v>#REF!</v>
      </c>
      <c r="N273" s="79" t="e">
        <f>LEN(K273)</f>
        <v>#REF!</v>
      </c>
      <c r="O273" s="79">
        <v>8</v>
      </c>
      <c r="P273" s="78" t="s">
        <v>268</v>
      </c>
      <c r="Q273" s="78" t="e">
        <f>IF(M273=0,LEFT(K273,1),"0")</f>
        <v>#REF!</v>
      </c>
      <c r="R273" s="78" t="e">
        <f>IF(AND(Q275&lt;"20",Q275&gt;="10"),VLOOKUP(Q275,O258:P267,2,FALSE),VLOOKUP(Q273,L258:M267,2,FALSE))</f>
        <v>#REF!</v>
      </c>
      <c r="S273" s="78" t="e">
        <f>IF(Q275&gt;="20"," PULUH ","")</f>
        <v>#REF!</v>
      </c>
      <c r="U273" s="78" t="e">
        <f>RIGHT(AB263,Y273)</f>
        <v>#REF!</v>
      </c>
      <c r="V273" s="78"/>
      <c r="W273" s="79" t="e">
        <f>+Y273-X273</f>
        <v>#REF!</v>
      </c>
      <c r="X273" s="79" t="e">
        <f>LEN(U273)</f>
        <v>#REF!</v>
      </c>
      <c r="Y273" s="79">
        <v>8</v>
      </c>
      <c r="Z273" s="78" t="s">
        <v>268</v>
      </c>
      <c r="AA273" s="78" t="e">
        <f>IF(W273=0,LEFT(U273,1),"0")</f>
        <v>#REF!</v>
      </c>
      <c r="AB273" s="78" t="e">
        <f>IF(AND(AA275&lt;"20",AA275&gt;="10"),VLOOKUP(AA275,Y258:Z267,2,FALSE),VLOOKUP(AA273,V258:W267,2,FALSE))</f>
        <v>#REF!</v>
      </c>
      <c r="AC273" s="78" t="e">
        <f>IF(AA275&gt;="20"," PULUH ","")</f>
        <v>#REF!</v>
      </c>
    </row>
    <row r="274" spans="1:29">
      <c r="A274" s="78" t="e">
        <f>RIGHT(H263,E274)</f>
        <v>#REF!</v>
      </c>
      <c r="B274" s="78"/>
      <c r="C274" s="79" t="e">
        <f>+E274-D274</f>
        <v>#REF!</v>
      </c>
      <c r="D274" s="79" t="e">
        <f>LEN(A274)</f>
        <v>#REF!</v>
      </c>
      <c r="E274" s="79">
        <v>7</v>
      </c>
      <c r="F274" s="78" t="s">
        <v>269</v>
      </c>
      <c r="G274" s="78" t="e">
        <f>IF(C274=0,LEFT(A274,1),"0")</f>
        <v>#REF!</v>
      </c>
      <c r="H274" s="78" t="e">
        <f>IF(AND(G275&lt;"20",G275&gt;="10"),"",VLOOKUP(G274,B258:C267,2,FALSE))</f>
        <v>#REF!</v>
      </c>
      <c r="I274" s="78" t="e">
        <f>IF(G284&gt;=7," JUTA ","")</f>
        <v>#REF!</v>
      </c>
      <c r="K274" s="78" t="e">
        <f>RIGHT(R263,O274)</f>
        <v>#REF!</v>
      </c>
      <c r="L274" s="78"/>
      <c r="M274" s="79" t="e">
        <f>+O274-N274</f>
        <v>#REF!</v>
      </c>
      <c r="N274" s="79" t="e">
        <f>LEN(K274)</f>
        <v>#REF!</v>
      </c>
      <c r="O274" s="79">
        <v>7</v>
      </c>
      <c r="P274" s="78" t="s">
        <v>269</v>
      </c>
      <c r="Q274" s="78" t="e">
        <f>IF(M274=0,LEFT(K274,1),"0")</f>
        <v>#REF!</v>
      </c>
      <c r="R274" s="78" t="e">
        <f>IF(AND(Q275&lt;"20",Q275&gt;="10"),"",VLOOKUP(Q274,L258:M267,2,FALSE))</f>
        <v>#REF!</v>
      </c>
      <c r="S274" s="78" t="e">
        <f>IF(Q284&gt;=7," JUTA ","")</f>
        <v>#REF!</v>
      </c>
      <c r="U274" s="78" t="e">
        <f>RIGHT(AB263,Y274)</f>
        <v>#REF!</v>
      </c>
      <c r="V274" s="78"/>
      <c r="W274" s="79" t="e">
        <f>+Y274-X274</f>
        <v>#REF!</v>
      </c>
      <c r="X274" s="79" t="e">
        <f>LEN(U274)</f>
        <v>#REF!</v>
      </c>
      <c r="Y274" s="79">
        <v>7</v>
      </c>
      <c r="Z274" s="78" t="s">
        <v>269</v>
      </c>
      <c r="AA274" s="78" t="e">
        <f>IF(W274=0,LEFT(U274,1),"0")</f>
        <v>#REF!</v>
      </c>
      <c r="AB274" s="78" t="e">
        <f>IF(AND(AA275&lt;"20",AA275&gt;="10"),"",VLOOKUP(AA274,V258:W267,2,FALSE))</f>
        <v>#REF!</v>
      </c>
      <c r="AC274" s="78" t="e">
        <f>IF(AA284&gt;=7," JUTA ","")</f>
        <v>#REF!</v>
      </c>
    </row>
    <row r="275" spans="1:29">
      <c r="A275" s="78"/>
      <c r="B275" s="78"/>
      <c r="C275" s="79"/>
      <c r="D275" s="79"/>
      <c r="E275" s="79"/>
      <c r="F275" s="78" t="s">
        <v>270</v>
      </c>
      <c r="G275" s="78" t="e">
        <f>IF(G284&gt;=8,LEFT(A273,2),"0")</f>
        <v>#REF!</v>
      </c>
      <c r="H275" s="78"/>
      <c r="I275" s="78"/>
      <c r="K275" s="78"/>
      <c r="L275" s="78"/>
      <c r="M275" s="79"/>
      <c r="N275" s="79"/>
      <c r="O275" s="79"/>
      <c r="P275" s="78" t="s">
        <v>270</v>
      </c>
      <c r="Q275" s="78" t="e">
        <f>IF(Q284&gt;=8,LEFT(K273,2),"0")</f>
        <v>#REF!</v>
      </c>
      <c r="R275" s="78"/>
      <c r="S275" s="78"/>
      <c r="U275" s="78"/>
      <c r="V275" s="78"/>
      <c r="W275" s="79"/>
      <c r="X275" s="79"/>
      <c r="Y275" s="79"/>
      <c r="Z275" s="78" t="s">
        <v>270</v>
      </c>
      <c r="AA275" s="78" t="e">
        <f>IF(AA284&gt;=8,LEFT(U273,2),"0")</f>
        <v>#REF!</v>
      </c>
      <c r="AB275" s="78"/>
      <c r="AC275" s="78"/>
    </row>
    <row r="276" spans="1:29">
      <c r="A276" s="78" t="e">
        <f>RIGHT(H263,E276)</f>
        <v>#REF!</v>
      </c>
      <c r="B276" s="78"/>
      <c r="C276" s="79" t="e">
        <f>+E276-D276</f>
        <v>#REF!</v>
      </c>
      <c r="D276" s="79" t="e">
        <f>LEN(A276)</f>
        <v>#REF!</v>
      </c>
      <c r="E276" s="79">
        <v>6</v>
      </c>
      <c r="F276" s="78" t="s">
        <v>271</v>
      </c>
      <c r="G276" s="78" t="e">
        <f>IF(C276=0,LEFT(A276,1),"0")</f>
        <v>#REF!</v>
      </c>
      <c r="H276" s="78" t="e">
        <f>IF(G276="1","SE",VLOOKUP(G276,B258:C267,2,FALSE))</f>
        <v>#REF!</v>
      </c>
      <c r="I276" s="78" t="e">
        <f>IF(H276=" ",""," RATUS ")</f>
        <v>#REF!</v>
      </c>
      <c r="K276" s="78" t="e">
        <f>RIGHT(R263,O276)</f>
        <v>#REF!</v>
      </c>
      <c r="L276" s="78"/>
      <c r="M276" s="79" t="e">
        <f>+O276-N276</f>
        <v>#REF!</v>
      </c>
      <c r="N276" s="79" t="e">
        <f>LEN(K276)</f>
        <v>#REF!</v>
      </c>
      <c r="O276" s="79">
        <v>6</v>
      </c>
      <c r="P276" s="78" t="s">
        <v>271</v>
      </c>
      <c r="Q276" s="78" t="e">
        <f>IF(M276=0,LEFT(K276,1),"0")</f>
        <v>#REF!</v>
      </c>
      <c r="R276" s="78" t="e">
        <f>IF(Q276="1","SE",VLOOKUP(Q276,L258:M267,2,FALSE))</f>
        <v>#REF!</v>
      </c>
      <c r="S276" s="78" t="e">
        <f>IF(R276=" ",""," RATUS ")</f>
        <v>#REF!</v>
      </c>
      <c r="U276" s="78" t="e">
        <f>RIGHT(AB263,Y276)</f>
        <v>#REF!</v>
      </c>
      <c r="V276" s="78"/>
      <c r="W276" s="79" t="e">
        <f>+Y276-X276</f>
        <v>#REF!</v>
      </c>
      <c r="X276" s="79" t="e">
        <f>LEN(U276)</f>
        <v>#REF!</v>
      </c>
      <c r="Y276" s="79">
        <v>6</v>
      </c>
      <c r="Z276" s="78" t="s">
        <v>271</v>
      </c>
      <c r="AA276" s="78" t="e">
        <f>IF(W276=0,LEFT(U276,1),"0")</f>
        <v>#REF!</v>
      </c>
      <c r="AB276" s="78" t="e">
        <f>IF(AA276="1","SE",VLOOKUP(AA276,V258:W267,2,FALSE))</f>
        <v>#REF!</v>
      </c>
      <c r="AC276" s="78" t="e">
        <f>IF(AB276=" ",""," RATUS ")</f>
        <v>#REF!</v>
      </c>
    </row>
    <row r="277" spans="1:29">
      <c r="A277" s="78" t="e">
        <f>RIGHT(H263,E277)</f>
        <v>#REF!</v>
      </c>
      <c r="B277" s="78"/>
      <c r="C277" s="79" t="e">
        <f>+E277-D277</f>
        <v>#REF!</v>
      </c>
      <c r="D277" s="79" t="e">
        <f>LEN(A277)</f>
        <v>#REF!</v>
      </c>
      <c r="E277" s="79">
        <v>5</v>
      </c>
      <c r="F277" s="78" t="s">
        <v>272</v>
      </c>
      <c r="G277" s="78" t="e">
        <f>IF(C277=0,LEFT(A277,1),"0")</f>
        <v>#REF!</v>
      </c>
      <c r="H277" s="78" t="e">
        <f>IF(AND(G279&lt;"20",G279&gt;="10"),VLOOKUP(G279,E258:F267,2,FALSE),VLOOKUP(G277,B258:C267,2,FALSE))</f>
        <v>#REF!</v>
      </c>
      <c r="I277" s="78" t="e">
        <f>IF(G279&gt;="20"," PULUH "," ")</f>
        <v>#REF!</v>
      </c>
      <c r="K277" s="78" t="e">
        <f>RIGHT(R263,O277)</f>
        <v>#REF!</v>
      </c>
      <c r="L277" s="78"/>
      <c r="M277" s="79" t="e">
        <f>+O277-N277</f>
        <v>#REF!</v>
      </c>
      <c r="N277" s="79" t="e">
        <f>LEN(K277)</f>
        <v>#REF!</v>
      </c>
      <c r="O277" s="79">
        <v>5</v>
      </c>
      <c r="P277" s="78" t="s">
        <v>272</v>
      </c>
      <c r="Q277" s="78" t="e">
        <f>IF(M277=0,LEFT(K277,1),"0")</f>
        <v>#REF!</v>
      </c>
      <c r="R277" s="78" t="e">
        <f>IF(AND(Q279&lt;"20",Q279&gt;="10"),VLOOKUP(Q279,O258:P267,2,FALSE),VLOOKUP(Q277,L258:M267,2,FALSE))</f>
        <v>#REF!</v>
      </c>
      <c r="S277" s="78" t="e">
        <f>IF(Q279&gt;="20"," PULUH "," ")</f>
        <v>#REF!</v>
      </c>
      <c r="U277" s="78" t="e">
        <f>RIGHT(AB263,Y277)</f>
        <v>#REF!</v>
      </c>
      <c r="V277" s="78"/>
      <c r="W277" s="79" t="e">
        <f>+Y277-X277</f>
        <v>#REF!</v>
      </c>
      <c r="X277" s="79" t="e">
        <f>LEN(U277)</f>
        <v>#REF!</v>
      </c>
      <c r="Y277" s="79">
        <v>5</v>
      </c>
      <c r="Z277" s="78" t="s">
        <v>272</v>
      </c>
      <c r="AA277" s="78" t="e">
        <f>IF(W277=0,LEFT(U277,1),"0")</f>
        <v>#REF!</v>
      </c>
      <c r="AB277" s="78" t="e">
        <f>IF(AND(AA279&lt;"20",AA279&gt;="10"),VLOOKUP(AA279,Y258:Z267,2,FALSE),VLOOKUP(AA277,V258:W267,2,FALSE))</f>
        <v>#REF!</v>
      </c>
      <c r="AC277" s="78" t="e">
        <f>IF(AA279&gt;="20"," PULUH "," ")</f>
        <v>#REF!</v>
      </c>
    </row>
    <row r="278" spans="1:29">
      <c r="A278" s="78" t="e">
        <f>RIGHT(H263,E278)</f>
        <v>#REF!</v>
      </c>
      <c r="B278" s="78"/>
      <c r="C278" s="79" t="e">
        <f>+E278-D278</f>
        <v>#REF!</v>
      </c>
      <c r="D278" s="79" t="e">
        <f>LEN(A278)</f>
        <v>#REF!</v>
      </c>
      <c r="E278" s="79">
        <v>4</v>
      </c>
      <c r="F278" s="78" t="s">
        <v>273</v>
      </c>
      <c r="G278" s="78" t="e">
        <f>IF(C278=0,LEFT(A278,1),"0")</f>
        <v>#REF!</v>
      </c>
      <c r="H278" s="78" t="e">
        <f>IF(AND(G279&lt;"20",G279&gt;="10"),"",IF(AND(G278="1",G284=4),"SE",VLOOKUP(G278,B258:C267,2,FALSE)))</f>
        <v>#REF!</v>
      </c>
      <c r="I278" s="78" t="e">
        <f>IF(AND(AND(G276="0",G277="0",G278="0"))," "," RIBU ")</f>
        <v>#REF!</v>
      </c>
      <c r="K278" s="78" t="e">
        <f>RIGHT(R263,O278)</f>
        <v>#REF!</v>
      </c>
      <c r="L278" s="78"/>
      <c r="M278" s="79" t="e">
        <f>+O278-N278</f>
        <v>#REF!</v>
      </c>
      <c r="N278" s="79" t="e">
        <f>LEN(K278)</f>
        <v>#REF!</v>
      </c>
      <c r="O278" s="79">
        <v>4</v>
      </c>
      <c r="P278" s="78" t="s">
        <v>273</v>
      </c>
      <c r="Q278" s="78" t="e">
        <f>IF(M278=0,LEFT(K278,1),"0")</f>
        <v>#REF!</v>
      </c>
      <c r="R278" s="78" t="e">
        <f>IF(AND(Q279&lt;"20",Q279&gt;="10"),"",IF(AND(Q278="1",Q284=4),"SE",VLOOKUP(Q278,L258:M267,2,FALSE)))</f>
        <v>#REF!</v>
      </c>
      <c r="S278" s="78" t="e">
        <f>IF(AND(AND(Q276="0",Q277="0",Q278="0"))," "," RIBU ")</f>
        <v>#REF!</v>
      </c>
      <c r="U278" s="78" t="e">
        <f>RIGHT(AB263,Y278)</f>
        <v>#REF!</v>
      </c>
      <c r="V278" s="78"/>
      <c r="W278" s="79" t="e">
        <f>+Y278-X278</f>
        <v>#REF!</v>
      </c>
      <c r="X278" s="79" t="e">
        <f>LEN(U278)</f>
        <v>#REF!</v>
      </c>
      <c r="Y278" s="79">
        <v>4</v>
      </c>
      <c r="Z278" s="78" t="s">
        <v>273</v>
      </c>
      <c r="AA278" s="78" t="e">
        <f>IF(W278=0,LEFT(U278,1),"0")</f>
        <v>#REF!</v>
      </c>
      <c r="AB278" s="78" t="e">
        <f>IF(AND(AA279&lt;"20",AA279&gt;="10"),"",IF(AND(AA278="1",AA284=4),"SE",VLOOKUP(AA278,V258:W267,2,FALSE)))</f>
        <v>#REF!</v>
      </c>
      <c r="AC278" s="78" t="e">
        <f>IF(AND(AND(AA276="0",AA277="0",AA278="0"))," "," RIBU ")</f>
        <v>#REF!</v>
      </c>
    </row>
    <row r="279" spans="1:29">
      <c r="A279" s="78"/>
      <c r="B279" s="78"/>
      <c r="C279" s="79"/>
      <c r="D279" s="79"/>
      <c r="E279" s="79"/>
      <c r="F279" s="78" t="s">
        <v>270</v>
      </c>
      <c r="G279" s="78" t="e">
        <f>IF(G284&gt;=5,LEFT(A277,2),"0")</f>
        <v>#REF!</v>
      </c>
      <c r="H279" s="78"/>
      <c r="I279" s="78"/>
      <c r="K279" s="78"/>
      <c r="L279" s="78"/>
      <c r="M279" s="79"/>
      <c r="N279" s="79"/>
      <c r="O279" s="79"/>
      <c r="P279" s="78" t="s">
        <v>270</v>
      </c>
      <c r="Q279" s="78" t="e">
        <f>IF(Q284&gt;=5,LEFT(K277,2),"0")</f>
        <v>#REF!</v>
      </c>
      <c r="R279" s="78"/>
      <c r="S279" s="78"/>
      <c r="U279" s="78"/>
      <c r="V279" s="78"/>
      <c r="W279" s="79"/>
      <c r="X279" s="79"/>
      <c r="Y279" s="79"/>
      <c r="Z279" s="78" t="s">
        <v>270</v>
      </c>
      <c r="AA279" s="78" t="e">
        <f>IF(AA284&gt;=5,LEFT(U277,2),"0")</f>
        <v>#REF!</v>
      </c>
      <c r="AB279" s="78"/>
      <c r="AC279" s="78"/>
    </row>
    <row r="280" spans="1:29">
      <c r="A280" s="78" t="e">
        <f>RIGHT(H263,E280)</f>
        <v>#REF!</v>
      </c>
      <c r="B280" s="78"/>
      <c r="C280" s="79" t="e">
        <f>+E280-D280</f>
        <v>#REF!</v>
      </c>
      <c r="D280" s="79" t="e">
        <f>LEN(A280)</f>
        <v>#REF!</v>
      </c>
      <c r="E280" s="79">
        <v>3</v>
      </c>
      <c r="F280" s="78" t="s">
        <v>274</v>
      </c>
      <c r="G280" s="78" t="e">
        <f>IF(C280=0,LEFT(A280,1),"0")</f>
        <v>#REF!</v>
      </c>
      <c r="H280" s="78" t="e">
        <f>IF(G280="1"," SE",VLOOKUP(G280,B258:C267,2,FALSE))</f>
        <v>#REF!</v>
      </c>
      <c r="I280" s="78" t="e">
        <f>IF(H280=" ",""," RATUS ")</f>
        <v>#REF!</v>
      </c>
      <c r="K280" s="78" t="e">
        <f>RIGHT(R263,O280)</f>
        <v>#REF!</v>
      </c>
      <c r="L280" s="78"/>
      <c r="M280" s="79" t="e">
        <f>+O280-N280</f>
        <v>#REF!</v>
      </c>
      <c r="N280" s="79" t="e">
        <f>LEN(K280)</f>
        <v>#REF!</v>
      </c>
      <c r="O280" s="79">
        <v>3</v>
      </c>
      <c r="P280" s="78" t="s">
        <v>274</v>
      </c>
      <c r="Q280" s="78" t="e">
        <f>IF(M280=0,LEFT(K280,1),"0")</f>
        <v>#REF!</v>
      </c>
      <c r="R280" s="78" t="e">
        <f>IF(Q280="1"," SE",VLOOKUP(Q280,L258:M267,2,FALSE))</f>
        <v>#REF!</v>
      </c>
      <c r="S280" s="78" t="e">
        <f>IF(R280=" ",""," RATUS ")</f>
        <v>#REF!</v>
      </c>
      <c r="U280" s="78" t="e">
        <f>RIGHT(AB263,Y280)</f>
        <v>#REF!</v>
      </c>
      <c r="V280" s="78"/>
      <c r="W280" s="79" t="e">
        <f>+Y280-X280</f>
        <v>#REF!</v>
      </c>
      <c r="X280" s="79" t="e">
        <f>LEN(U280)</f>
        <v>#REF!</v>
      </c>
      <c r="Y280" s="79">
        <v>3</v>
      </c>
      <c r="Z280" s="78" t="s">
        <v>274</v>
      </c>
      <c r="AA280" s="78" t="e">
        <f>IF(W280=0,LEFT(U280,1),"0")</f>
        <v>#REF!</v>
      </c>
      <c r="AB280" s="78" t="e">
        <f>IF(AA280="1"," SE",VLOOKUP(AA280,V258:W267,2,FALSE))</f>
        <v>#REF!</v>
      </c>
      <c r="AC280" s="78" t="e">
        <f>IF(AB280=" ",""," RATUS ")</f>
        <v>#REF!</v>
      </c>
    </row>
    <row r="281" spans="1:29">
      <c r="A281" s="78" t="e">
        <f>RIGHT(H263,E281)</f>
        <v>#REF!</v>
      </c>
      <c r="B281" s="78"/>
      <c r="C281" s="79" t="e">
        <f>+E281-D281</f>
        <v>#REF!</v>
      </c>
      <c r="D281" s="79" t="e">
        <f>LEN(A281)</f>
        <v>#REF!</v>
      </c>
      <c r="E281" s="79">
        <v>2</v>
      </c>
      <c r="F281" s="78" t="s">
        <v>275</v>
      </c>
      <c r="G281" s="78" t="e">
        <f>IF(C281=0,LEFT(A281,1),"0")</f>
        <v>#REF!</v>
      </c>
      <c r="H281" s="78" t="e">
        <f>IF(AND(G283&lt;"20",G283&gt;="10"),VLOOKUP(G283,E258:F267,2,FALSE),VLOOKUP(G281,B258:C267,2,FALSE))</f>
        <v>#REF!</v>
      </c>
      <c r="I281" s="78" t="e">
        <f>IF(G283&gt;="20"," PULUH ","")</f>
        <v>#REF!</v>
      </c>
      <c r="K281" s="78" t="e">
        <f>RIGHT(R263,O281)</f>
        <v>#REF!</v>
      </c>
      <c r="L281" s="78"/>
      <c r="M281" s="79" t="e">
        <f>+O281-N281</f>
        <v>#REF!</v>
      </c>
      <c r="N281" s="79" t="e">
        <f>LEN(K281)</f>
        <v>#REF!</v>
      </c>
      <c r="O281" s="79">
        <v>2</v>
      </c>
      <c r="P281" s="78" t="s">
        <v>275</v>
      </c>
      <c r="Q281" s="78" t="e">
        <f>IF(M281=0,LEFT(K281,1),"0")</f>
        <v>#REF!</v>
      </c>
      <c r="R281" s="78" t="e">
        <f>IF(AND(Q283&lt;"20",Q283&gt;="10"),VLOOKUP(Q283,O258:P267,2,FALSE),VLOOKUP(Q281,L258:M267,2,FALSE))</f>
        <v>#REF!</v>
      </c>
      <c r="S281" s="78" t="e">
        <f>IF(Q283&gt;="20"," PULUH ","")</f>
        <v>#REF!</v>
      </c>
      <c r="U281" s="78" t="e">
        <f>RIGHT(AB263,Y281)</f>
        <v>#REF!</v>
      </c>
      <c r="V281" s="78"/>
      <c r="W281" s="79" t="e">
        <f>+Y281-X281</f>
        <v>#REF!</v>
      </c>
      <c r="X281" s="79" t="e">
        <f>LEN(U281)</f>
        <v>#REF!</v>
      </c>
      <c r="Y281" s="79">
        <v>2</v>
      </c>
      <c r="Z281" s="78" t="s">
        <v>275</v>
      </c>
      <c r="AA281" s="78" t="e">
        <f>IF(W281=0,LEFT(U281,1),"0")</f>
        <v>#REF!</v>
      </c>
      <c r="AB281" s="78" t="e">
        <f>IF(AND(AA283&lt;"20",AA283&gt;="10"),VLOOKUP(AA283,Y258:Z267,2,FALSE),VLOOKUP(AA281,V258:W267,2,FALSE))</f>
        <v>#REF!</v>
      </c>
      <c r="AC281" s="78" t="e">
        <f>IF(AA283&gt;="20"," PULUH ","")</f>
        <v>#REF!</v>
      </c>
    </row>
    <row r="282" spans="1:29">
      <c r="A282" s="78" t="e">
        <f>RIGHT(H263,E282)</f>
        <v>#REF!</v>
      </c>
      <c r="B282" s="78"/>
      <c r="C282" s="79" t="e">
        <f>+E282-D282</f>
        <v>#REF!</v>
      </c>
      <c r="D282" s="79" t="e">
        <f>LEN(A282)</f>
        <v>#REF!</v>
      </c>
      <c r="E282" s="79">
        <v>1</v>
      </c>
      <c r="F282" s="78" t="s">
        <v>264</v>
      </c>
      <c r="G282" s="78" t="e">
        <f>IF(C282=0,LEFT(A282,1),"0")</f>
        <v>#REF!</v>
      </c>
      <c r="H282" s="78" t="e">
        <f>IF(G282="0","",IF(G281="1","",VLOOKUP(G282,B258:C267,2,FALSE)))</f>
        <v>#REF!</v>
      </c>
      <c r="I282" s="78" t="s">
        <v>276</v>
      </c>
      <c r="K282" s="78" t="e">
        <f>RIGHT(R263,O282)</f>
        <v>#REF!</v>
      </c>
      <c r="L282" s="78"/>
      <c r="M282" s="79" t="e">
        <f>+O282-N282</f>
        <v>#REF!</v>
      </c>
      <c r="N282" s="79" t="e">
        <f>LEN(K282)</f>
        <v>#REF!</v>
      </c>
      <c r="O282" s="79">
        <v>1</v>
      </c>
      <c r="P282" s="78" t="s">
        <v>264</v>
      </c>
      <c r="Q282" s="78" t="e">
        <f>IF(M282=0,LEFT(K282,1),"0")</f>
        <v>#REF!</v>
      </c>
      <c r="R282" s="78" t="e">
        <f>IF(Q282="0","",IF(Q281="1","",VLOOKUP(Q282,L258:M267,2,FALSE)))</f>
        <v>#REF!</v>
      </c>
      <c r="S282" s="78" t="s">
        <v>276</v>
      </c>
      <c r="U282" s="78" t="e">
        <f>RIGHT(AB263,Y282)</f>
        <v>#REF!</v>
      </c>
      <c r="V282" s="78"/>
      <c r="W282" s="79" t="e">
        <f>+Y282-X282</f>
        <v>#REF!</v>
      </c>
      <c r="X282" s="79" t="e">
        <f>LEN(U282)</f>
        <v>#REF!</v>
      </c>
      <c r="Y282" s="79">
        <v>1</v>
      </c>
      <c r="Z282" s="78" t="s">
        <v>264</v>
      </c>
      <c r="AA282" s="78" t="e">
        <f>IF(W282=0,LEFT(U282,1),"0")</f>
        <v>#REF!</v>
      </c>
      <c r="AB282" s="78" t="e">
        <f>IF(AA282="0","",IF(AA281="1","",VLOOKUP(AA282,V258:W267,2,FALSE)))</f>
        <v>#REF!</v>
      </c>
      <c r="AC282" s="78" t="s">
        <v>276</v>
      </c>
    </row>
    <row r="283" spans="1:29">
      <c r="A283" s="78"/>
      <c r="B283" s="78"/>
      <c r="C283" s="78"/>
      <c r="D283" s="78"/>
      <c r="E283" s="78"/>
      <c r="F283" s="78" t="s">
        <v>270</v>
      </c>
      <c r="G283" s="78" t="e">
        <f>IF(G284&gt;=2,LEFT(A281,2)," ")</f>
        <v>#REF!</v>
      </c>
      <c r="H283" s="78"/>
      <c r="I283" s="78"/>
      <c r="K283" s="78"/>
      <c r="L283" s="78"/>
      <c r="M283" s="78"/>
      <c r="N283" s="78"/>
      <c r="O283" s="78"/>
      <c r="P283" s="78" t="s">
        <v>270</v>
      </c>
      <c r="Q283" s="78" t="e">
        <f>IF(Q284&gt;=2,LEFT(K281,2)," ")</f>
        <v>#REF!</v>
      </c>
      <c r="R283" s="78"/>
      <c r="S283" s="78"/>
      <c r="U283" s="78"/>
      <c r="V283" s="78"/>
      <c r="W283" s="78"/>
      <c r="X283" s="78"/>
      <c r="Y283" s="78"/>
      <c r="Z283" s="78" t="s">
        <v>270</v>
      </c>
      <c r="AA283" s="78" t="e">
        <f>IF(AA284&gt;=2,LEFT(U281,2)," ")</f>
        <v>#REF!</v>
      </c>
      <c r="AB283" s="78"/>
      <c r="AC283" s="78"/>
    </row>
    <row r="284" spans="1:29">
      <c r="A284" s="78"/>
      <c r="B284" s="78"/>
      <c r="C284" s="78"/>
      <c r="D284" s="78"/>
      <c r="E284" s="78"/>
      <c r="F284" s="78" t="s">
        <v>277</v>
      </c>
      <c r="G284" s="78" t="e">
        <f>LEN(H263)</f>
        <v>#REF!</v>
      </c>
      <c r="H284" s="78"/>
      <c r="I284" s="78"/>
      <c r="K284" s="78"/>
      <c r="L284" s="78"/>
      <c r="M284" s="78"/>
      <c r="N284" s="78"/>
      <c r="O284" s="78"/>
      <c r="P284" s="78" t="s">
        <v>277</v>
      </c>
      <c r="Q284" s="78" t="e">
        <f>LEN(R263)</f>
        <v>#REF!</v>
      </c>
      <c r="R284" s="78"/>
      <c r="S284" s="78"/>
      <c r="U284" s="78"/>
      <c r="V284" s="78"/>
      <c r="W284" s="78"/>
      <c r="X284" s="78"/>
      <c r="Y284" s="78"/>
      <c r="Z284" s="78" t="s">
        <v>277</v>
      </c>
      <c r="AA284" s="78" t="e">
        <f>LEN(AB263)</f>
        <v>#REF!</v>
      </c>
      <c r="AB284" s="78"/>
      <c r="AC284" s="78"/>
    </row>
    <row r="285" spans="1:29">
      <c r="A285" s="78" t="s">
        <v>278</v>
      </c>
      <c r="B285" s="78" t="e">
        <f>CONCATENATE(H272,I272,H273,I273,H274,I274,H276,I276,H277,I277,H278,I278,H280,I280,H281,I281,H282,I282)</f>
        <v>#REF!</v>
      </c>
      <c r="C285" s="78"/>
      <c r="D285" s="78"/>
      <c r="E285" s="78"/>
      <c r="F285" s="78"/>
      <c r="G285" s="78"/>
      <c r="H285" s="78"/>
      <c r="I285" s="78"/>
      <c r="K285" s="78" t="s">
        <v>278</v>
      </c>
      <c r="L285" s="78" t="e">
        <f>CONCATENATE(R272,S272,R273,S273,R274,S274,R276,S276,R277,S277,R278,S278,R280,S280,R281,S281,R282,S282)</f>
        <v>#REF!</v>
      </c>
      <c r="M285" s="78"/>
      <c r="N285" s="78"/>
      <c r="O285" s="78"/>
      <c r="P285" s="78"/>
      <c r="Q285" s="78"/>
      <c r="R285" s="78"/>
      <c r="S285" s="78"/>
      <c r="U285" s="78" t="s">
        <v>278</v>
      </c>
      <c r="V285" s="78" t="e">
        <f>CONCATENATE(AB272,AC272,AB273,AC273,AB274,AC274,AB276,AC276,AB277,AC277,AB278,AC278,AB280,AC280,AB281,AC281,AB282,AC282)</f>
        <v>#REF!</v>
      </c>
      <c r="W285" s="78"/>
      <c r="X285" s="78"/>
      <c r="Y285" s="78"/>
      <c r="Z285" s="78"/>
      <c r="AA285" s="78"/>
      <c r="AB285" s="78"/>
      <c r="AC285" s="78"/>
    </row>
    <row r="286" spans="1:29">
      <c r="A286" s="78" t="s">
        <v>279</v>
      </c>
      <c r="B286" s="80" t="e">
        <f>TRIM(B285)</f>
        <v>#REF!</v>
      </c>
      <c r="C286" s="81"/>
      <c r="D286" s="81"/>
      <c r="E286" s="81"/>
      <c r="F286" s="81"/>
      <c r="G286" s="81"/>
      <c r="H286" s="81"/>
      <c r="I286" s="81"/>
      <c r="K286" s="78" t="s">
        <v>279</v>
      </c>
      <c r="L286" s="80" t="e">
        <f>TRIM(L285)</f>
        <v>#REF!</v>
      </c>
      <c r="M286" s="81"/>
      <c r="N286" s="81"/>
      <c r="O286" s="81"/>
      <c r="P286" s="81"/>
      <c r="Q286" s="81"/>
      <c r="R286" s="81"/>
      <c r="S286" s="81"/>
      <c r="U286" s="78" t="s">
        <v>279</v>
      </c>
      <c r="V286" s="80" t="e">
        <f>TRIM(V285)</f>
        <v>#REF!</v>
      </c>
      <c r="W286" s="81"/>
      <c r="X286" s="81"/>
      <c r="Y286" s="81"/>
      <c r="Z286" s="81"/>
      <c r="AA286" s="81"/>
      <c r="AB286" s="81"/>
      <c r="AC286" s="81"/>
    </row>
    <row r="289" spans="1:29" ht="15.75" thickBot="1">
      <c r="A289" s="24"/>
      <c r="B289" s="24"/>
      <c r="C289" s="24" t="s">
        <v>216</v>
      </c>
      <c r="D289" s="24"/>
      <c r="E289" s="24"/>
      <c r="F289" s="24" t="s">
        <v>217</v>
      </c>
      <c r="G289" s="24"/>
      <c r="H289" s="24"/>
      <c r="I289" s="24"/>
      <c r="K289" s="24"/>
      <c r="L289" s="24"/>
      <c r="M289" s="24" t="s">
        <v>216</v>
      </c>
      <c r="N289" s="24"/>
      <c r="O289" s="24"/>
      <c r="P289" s="24" t="s">
        <v>217</v>
      </c>
      <c r="Q289" s="24"/>
      <c r="R289" s="24"/>
      <c r="S289" s="24"/>
      <c r="U289" s="24"/>
      <c r="V289" s="24"/>
      <c r="W289" s="24" t="s">
        <v>216</v>
      </c>
      <c r="X289" s="24"/>
      <c r="Y289" s="24"/>
      <c r="Z289" s="24" t="s">
        <v>217</v>
      </c>
      <c r="AA289" s="24"/>
      <c r="AB289" s="24"/>
      <c r="AC289" s="24"/>
    </row>
    <row r="290" spans="1:29">
      <c r="A290" s="24"/>
      <c r="B290" s="69" t="s">
        <v>218</v>
      </c>
      <c r="C290" s="70" t="s">
        <v>219</v>
      </c>
      <c r="D290" s="24"/>
      <c r="E290" s="69" t="s">
        <v>220</v>
      </c>
      <c r="F290" s="70" t="s">
        <v>221</v>
      </c>
      <c r="G290" s="24"/>
      <c r="H290" s="24"/>
      <c r="I290" s="24"/>
      <c r="K290" s="24"/>
      <c r="L290" s="69" t="s">
        <v>218</v>
      </c>
      <c r="M290" s="70" t="s">
        <v>219</v>
      </c>
      <c r="N290" s="24"/>
      <c r="O290" s="69" t="s">
        <v>220</v>
      </c>
      <c r="P290" s="70" t="s">
        <v>221</v>
      </c>
      <c r="Q290" s="24"/>
      <c r="R290" s="24"/>
      <c r="S290" s="24"/>
      <c r="U290" s="24"/>
      <c r="V290" s="69" t="s">
        <v>218</v>
      </c>
      <c r="W290" s="70" t="s">
        <v>219</v>
      </c>
      <c r="X290" s="24"/>
      <c r="Y290" s="69" t="s">
        <v>220</v>
      </c>
      <c r="Z290" s="70" t="s">
        <v>221</v>
      </c>
      <c r="AA290" s="24"/>
      <c r="AB290" s="24"/>
      <c r="AC290" s="24"/>
    </row>
    <row r="291" spans="1:29">
      <c r="A291" s="24"/>
      <c r="B291" s="71" t="s">
        <v>222</v>
      </c>
      <c r="C291" s="72" t="s">
        <v>223</v>
      </c>
      <c r="D291" s="24"/>
      <c r="E291" s="71" t="s">
        <v>224</v>
      </c>
      <c r="F291" s="72" t="s">
        <v>225</v>
      </c>
      <c r="G291" s="24"/>
      <c r="H291" s="24"/>
      <c r="I291" s="24"/>
      <c r="K291" s="24"/>
      <c r="L291" s="71" t="s">
        <v>222</v>
      </c>
      <c r="M291" s="72" t="s">
        <v>223</v>
      </c>
      <c r="N291" s="24"/>
      <c r="O291" s="71" t="s">
        <v>224</v>
      </c>
      <c r="P291" s="72" t="s">
        <v>225</v>
      </c>
      <c r="Q291" s="24"/>
      <c r="R291" s="24"/>
      <c r="S291" s="24"/>
      <c r="U291" s="24"/>
      <c r="V291" s="71" t="s">
        <v>222</v>
      </c>
      <c r="W291" s="72" t="s">
        <v>223</v>
      </c>
      <c r="X291" s="24"/>
      <c r="Y291" s="71" t="s">
        <v>224</v>
      </c>
      <c r="Z291" s="72" t="s">
        <v>225</v>
      </c>
      <c r="AA291" s="24"/>
      <c r="AB291" s="24"/>
      <c r="AC291" s="24"/>
    </row>
    <row r="292" spans="1:29">
      <c r="A292" s="24"/>
      <c r="B292" s="71" t="s">
        <v>226</v>
      </c>
      <c r="C292" s="72" t="s">
        <v>227</v>
      </c>
      <c r="D292" s="24"/>
      <c r="E292" s="71" t="s">
        <v>228</v>
      </c>
      <c r="F292" s="72" t="s">
        <v>229</v>
      </c>
      <c r="G292" s="24"/>
      <c r="H292" s="24"/>
      <c r="I292" s="24"/>
      <c r="K292" s="24"/>
      <c r="L292" s="71" t="s">
        <v>226</v>
      </c>
      <c r="M292" s="72" t="s">
        <v>227</v>
      </c>
      <c r="N292" s="24"/>
      <c r="O292" s="71" t="s">
        <v>228</v>
      </c>
      <c r="P292" s="72" t="s">
        <v>229</v>
      </c>
      <c r="Q292" s="24"/>
      <c r="R292" s="24"/>
      <c r="S292" s="24"/>
      <c r="U292" s="24"/>
      <c r="V292" s="71" t="s">
        <v>226</v>
      </c>
      <c r="W292" s="72" t="s">
        <v>227</v>
      </c>
      <c r="X292" s="24"/>
      <c r="Y292" s="71" t="s">
        <v>228</v>
      </c>
      <c r="Z292" s="72" t="s">
        <v>229</v>
      </c>
      <c r="AA292" s="24"/>
      <c r="AB292" s="24"/>
      <c r="AC292" s="24"/>
    </row>
    <row r="293" spans="1:29" ht="15.75" thickBot="1">
      <c r="A293" s="24"/>
      <c r="B293" s="71" t="s">
        <v>230</v>
      </c>
      <c r="C293" s="72" t="s">
        <v>231</v>
      </c>
      <c r="D293" s="24"/>
      <c r="E293" s="71" t="s">
        <v>232</v>
      </c>
      <c r="F293" s="72" t="s">
        <v>233</v>
      </c>
      <c r="G293" s="24"/>
      <c r="H293" s="24"/>
      <c r="I293" s="24"/>
      <c r="K293" s="24"/>
      <c r="L293" s="71" t="s">
        <v>230</v>
      </c>
      <c r="M293" s="72" t="s">
        <v>231</v>
      </c>
      <c r="N293" s="24"/>
      <c r="O293" s="71" t="s">
        <v>232</v>
      </c>
      <c r="P293" s="72" t="s">
        <v>233</v>
      </c>
      <c r="Q293" s="24"/>
      <c r="R293" s="24"/>
      <c r="S293" s="24"/>
      <c r="U293" s="24"/>
      <c r="V293" s="71" t="s">
        <v>230</v>
      </c>
      <c r="W293" s="72" t="s">
        <v>231</v>
      </c>
      <c r="X293" s="24"/>
      <c r="Y293" s="71" t="s">
        <v>232</v>
      </c>
      <c r="Z293" s="72" t="s">
        <v>233</v>
      </c>
      <c r="AA293" s="24"/>
      <c r="AB293" s="24"/>
      <c r="AC293" s="24"/>
    </row>
    <row r="294" spans="1:29">
      <c r="A294" s="24"/>
      <c r="B294" s="71" t="s">
        <v>234</v>
      </c>
      <c r="C294" s="72" t="s">
        <v>235</v>
      </c>
      <c r="D294" s="24"/>
      <c r="E294" s="71" t="s">
        <v>236</v>
      </c>
      <c r="F294" s="72" t="s">
        <v>237</v>
      </c>
      <c r="G294" s="24"/>
      <c r="H294" s="73"/>
      <c r="I294" s="24"/>
      <c r="K294" s="24"/>
      <c r="L294" s="71" t="s">
        <v>234</v>
      </c>
      <c r="M294" s="72" t="s">
        <v>235</v>
      </c>
      <c r="N294" s="24"/>
      <c r="O294" s="71" t="s">
        <v>236</v>
      </c>
      <c r="P294" s="72" t="s">
        <v>237</v>
      </c>
      <c r="Q294" s="24"/>
      <c r="R294" s="73"/>
      <c r="S294" s="24"/>
      <c r="U294" s="24"/>
      <c r="V294" s="71" t="s">
        <v>234</v>
      </c>
      <c r="W294" s="72" t="s">
        <v>235</v>
      </c>
      <c r="X294" s="24"/>
      <c r="Y294" s="71" t="s">
        <v>236</v>
      </c>
      <c r="Z294" s="72" t="s">
        <v>237</v>
      </c>
      <c r="AA294" s="24"/>
      <c r="AB294" s="73"/>
      <c r="AC294" s="24"/>
    </row>
    <row r="295" spans="1:29">
      <c r="A295" s="24"/>
      <c r="B295" s="71" t="s">
        <v>238</v>
      </c>
      <c r="C295" s="72" t="s">
        <v>239</v>
      </c>
      <c r="D295" s="24"/>
      <c r="E295" s="71" t="s">
        <v>240</v>
      </c>
      <c r="F295" s="72" t="s">
        <v>241</v>
      </c>
      <c r="G295" s="24"/>
      <c r="H295" s="74" t="e">
        <f>#REF!</f>
        <v>#REF!</v>
      </c>
      <c r="I295" s="24"/>
      <c r="K295" s="24"/>
      <c r="L295" s="71" t="s">
        <v>238</v>
      </c>
      <c r="M295" s="72" t="s">
        <v>239</v>
      </c>
      <c r="N295" s="24"/>
      <c r="O295" s="71" t="s">
        <v>240</v>
      </c>
      <c r="P295" s="72" t="s">
        <v>241</v>
      </c>
      <c r="Q295" s="24"/>
      <c r="R295" s="74" t="e">
        <f>#REF!</f>
        <v>#REF!</v>
      </c>
      <c r="S295" s="24"/>
      <c r="U295" s="24"/>
      <c r="V295" s="71" t="s">
        <v>238</v>
      </c>
      <c r="W295" s="72" t="s">
        <v>239</v>
      </c>
      <c r="X295" s="24"/>
      <c r="Y295" s="71" t="s">
        <v>240</v>
      </c>
      <c r="Z295" s="72" t="s">
        <v>241</v>
      </c>
      <c r="AA295" s="24"/>
      <c r="AB295" s="74" t="e">
        <f>#REF!</f>
        <v>#REF!</v>
      </c>
      <c r="AC295" s="24"/>
    </row>
    <row r="296" spans="1:29" ht="15.75" thickBot="1">
      <c r="A296" s="24"/>
      <c r="B296" s="71" t="s">
        <v>242</v>
      </c>
      <c r="C296" s="72" t="s">
        <v>243</v>
      </c>
      <c r="D296" s="24"/>
      <c r="E296" s="71" t="s">
        <v>244</v>
      </c>
      <c r="F296" s="72" t="s">
        <v>245</v>
      </c>
      <c r="G296" s="24"/>
      <c r="H296" s="75"/>
      <c r="I296" s="24"/>
      <c r="K296" s="24"/>
      <c r="L296" s="71" t="s">
        <v>242</v>
      </c>
      <c r="M296" s="72" t="s">
        <v>243</v>
      </c>
      <c r="N296" s="24"/>
      <c r="O296" s="71" t="s">
        <v>244</v>
      </c>
      <c r="P296" s="72" t="s">
        <v>245</v>
      </c>
      <c r="Q296" s="24"/>
      <c r="R296" s="75"/>
      <c r="S296" s="24"/>
      <c r="U296" s="24"/>
      <c r="V296" s="71" t="s">
        <v>242</v>
      </c>
      <c r="W296" s="72" t="s">
        <v>243</v>
      </c>
      <c r="X296" s="24"/>
      <c r="Y296" s="71" t="s">
        <v>244</v>
      </c>
      <c r="Z296" s="72" t="s">
        <v>245</v>
      </c>
      <c r="AA296" s="24"/>
      <c r="AB296" s="75"/>
      <c r="AC296" s="24"/>
    </row>
    <row r="297" spans="1:29">
      <c r="A297" s="24"/>
      <c r="B297" s="71" t="s">
        <v>246</v>
      </c>
      <c r="C297" s="72" t="s">
        <v>247</v>
      </c>
      <c r="D297" s="24"/>
      <c r="E297" s="71" t="s">
        <v>248</v>
      </c>
      <c r="F297" s="72" t="s">
        <v>249</v>
      </c>
      <c r="G297" s="24"/>
      <c r="H297" s="24"/>
      <c r="I297" s="24"/>
      <c r="K297" s="24"/>
      <c r="L297" s="71" t="s">
        <v>246</v>
      </c>
      <c r="M297" s="72" t="s">
        <v>247</v>
      </c>
      <c r="N297" s="24"/>
      <c r="O297" s="71" t="s">
        <v>248</v>
      </c>
      <c r="P297" s="72" t="s">
        <v>249</v>
      </c>
      <c r="Q297" s="24"/>
      <c r="R297" s="24"/>
      <c r="S297" s="24"/>
      <c r="U297" s="24"/>
      <c r="V297" s="71" t="s">
        <v>246</v>
      </c>
      <c r="W297" s="72" t="s">
        <v>247</v>
      </c>
      <c r="X297" s="24"/>
      <c r="Y297" s="71" t="s">
        <v>248</v>
      </c>
      <c r="Z297" s="72" t="s">
        <v>249</v>
      </c>
      <c r="AA297" s="24"/>
      <c r="AB297" s="24"/>
      <c r="AC297" s="24"/>
    </row>
    <row r="298" spans="1:29">
      <c r="A298" s="24"/>
      <c r="B298" s="71" t="s">
        <v>250</v>
      </c>
      <c r="C298" s="72" t="s">
        <v>251</v>
      </c>
      <c r="D298" s="24"/>
      <c r="E298" s="71" t="s">
        <v>252</v>
      </c>
      <c r="F298" s="72" t="s">
        <v>253</v>
      </c>
      <c r="G298" s="24"/>
      <c r="H298" s="24"/>
      <c r="I298" s="24"/>
      <c r="K298" s="24"/>
      <c r="L298" s="71" t="s">
        <v>250</v>
      </c>
      <c r="M298" s="72" t="s">
        <v>251</v>
      </c>
      <c r="N298" s="24"/>
      <c r="O298" s="71" t="s">
        <v>252</v>
      </c>
      <c r="P298" s="72" t="s">
        <v>253</v>
      </c>
      <c r="Q298" s="24"/>
      <c r="R298" s="24"/>
      <c r="S298" s="24"/>
      <c r="U298" s="24"/>
      <c r="V298" s="71" t="s">
        <v>250</v>
      </c>
      <c r="W298" s="72" t="s">
        <v>251</v>
      </c>
      <c r="X298" s="24"/>
      <c r="Y298" s="71" t="s">
        <v>252</v>
      </c>
      <c r="Z298" s="72" t="s">
        <v>253</v>
      </c>
      <c r="AA298" s="24"/>
      <c r="AB298" s="24"/>
      <c r="AC298" s="24"/>
    </row>
    <row r="299" spans="1:29">
      <c r="A299" s="24"/>
      <c r="B299" s="71" t="s">
        <v>254</v>
      </c>
      <c r="C299" s="72" t="s">
        <v>255</v>
      </c>
      <c r="D299" s="24"/>
      <c r="E299" s="71" t="s">
        <v>256</v>
      </c>
      <c r="F299" s="72" t="s">
        <v>257</v>
      </c>
      <c r="G299" s="24"/>
      <c r="H299" s="24"/>
      <c r="I299" s="24"/>
      <c r="K299" s="24"/>
      <c r="L299" s="71" t="s">
        <v>254</v>
      </c>
      <c r="M299" s="72" t="s">
        <v>255</v>
      </c>
      <c r="N299" s="24"/>
      <c r="O299" s="71" t="s">
        <v>256</v>
      </c>
      <c r="P299" s="72" t="s">
        <v>257</v>
      </c>
      <c r="Q299" s="24"/>
      <c r="R299" s="24"/>
      <c r="S299" s="24"/>
      <c r="U299" s="24"/>
      <c r="V299" s="71" t="s">
        <v>254</v>
      </c>
      <c r="W299" s="72" t="s">
        <v>255</v>
      </c>
      <c r="X299" s="24"/>
      <c r="Y299" s="71" t="s">
        <v>256</v>
      </c>
      <c r="Z299" s="72" t="s">
        <v>257</v>
      </c>
      <c r="AA299" s="24"/>
      <c r="AB299" s="24"/>
      <c r="AC299" s="24"/>
    </row>
    <row r="300" spans="1:29" ht="15.75" thickBot="1">
      <c r="A300" s="24"/>
      <c r="B300" s="76" t="s">
        <v>219</v>
      </c>
      <c r="C300" s="77" t="s">
        <v>219</v>
      </c>
      <c r="D300" s="24"/>
      <c r="E300" s="76"/>
      <c r="F300" s="77"/>
      <c r="G300" s="24"/>
      <c r="H300" s="24"/>
      <c r="I300" s="24"/>
      <c r="K300" s="24"/>
      <c r="L300" s="76" t="s">
        <v>219</v>
      </c>
      <c r="M300" s="77" t="s">
        <v>219</v>
      </c>
      <c r="N300" s="24"/>
      <c r="O300" s="76"/>
      <c r="P300" s="77"/>
      <c r="Q300" s="24"/>
      <c r="R300" s="24"/>
      <c r="S300" s="24"/>
      <c r="U300" s="24"/>
      <c r="V300" s="76" t="s">
        <v>219</v>
      </c>
      <c r="W300" s="77" t="s">
        <v>219</v>
      </c>
      <c r="X300" s="24"/>
      <c r="Y300" s="76"/>
      <c r="Z300" s="77"/>
      <c r="AA300" s="24"/>
      <c r="AB300" s="24"/>
      <c r="AC300" s="24"/>
    </row>
    <row r="301" spans="1:29">
      <c r="A301" s="24"/>
      <c r="B301" s="24"/>
      <c r="C301" s="24"/>
      <c r="D301" s="24"/>
      <c r="E301" s="24"/>
      <c r="F301" s="24"/>
      <c r="G301" s="24"/>
      <c r="H301" s="24"/>
      <c r="I301" s="24"/>
      <c r="K301" s="24"/>
      <c r="L301" s="24"/>
      <c r="M301" s="24"/>
      <c r="N301" s="24"/>
      <c r="O301" s="24"/>
      <c r="P301" s="24"/>
      <c r="Q301" s="24"/>
      <c r="R301" s="24"/>
      <c r="S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>
      <c r="A302" s="78" t="s">
        <v>258</v>
      </c>
      <c r="B302" s="78"/>
      <c r="C302" s="78" t="s">
        <v>259</v>
      </c>
      <c r="D302" s="78" t="s">
        <v>260</v>
      </c>
      <c r="E302" s="78" t="s">
        <v>260</v>
      </c>
      <c r="F302" s="79" t="s">
        <v>261</v>
      </c>
      <c r="G302" s="79" t="s">
        <v>262</v>
      </c>
      <c r="H302" s="79" t="s">
        <v>263</v>
      </c>
      <c r="I302" s="78" t="s">
        <v>264</v>
      </c>
      <c r="K302" s="78" t="s">
        <v>258</v>
      </c>
      <c r="L302" s="78"/>
      <c r="M302" s="78" t="s">
        <v>259</v>
      </c>
      <c r="N302" s="78" t="s">
        <v>260</v>
      </c>
      <c r="O302" s="78" t="s">
        <v>260</v>
      </c>
      <c r="P302" s="79" t="s">
        <v>261</v>
      </c>
      <c r="Q302" s="79" t="s">
        <v>262</v>
      </c>
      <c r="R302" s="79" t="s">
        <v>263</v>
      </c>
      <c r="S302" s="78" t="s">
        <v>264</v>
      </c>
      <c r="U302" s="78" t="s">
        <v>258</v>
      </c>
      <c r="V302" s="78"/>
      <c r="W302" s="78" t="s">
        <v>259</v>
      </c>
      <c r="X302" s="78" t="s">
        <v>260</v>
      </c>
      <c r="Y302" s="78" t="s">
        <v>260</v>
      </c>
      <c r="Z302" s="79" t="s">
        <v>261</v>
      </c>
      <c r="AA302" s="79" t="s">
        <v>262</v>
      </c>
      <c r="AB302" s="79" t="s">
        <v>263</v>
      </c>
      <c r="AC302" s="78" t="s">
        <v>264</v>
      </c>
    </row>
    <row r="303" spans="1:29">
      <c r="A303" s="78"/>
      <c r="B303" s="78"/>
      <c r="C303" s="78" t="s">
        <v>265</v>
      </c>
      <c r="D303" s="78" t="s">
        <v>258</v>
      </c>
      <c r="E303" s="78" t="s">
        <v>266</v>
      </c>
      <c r="F303" s="78"/>
      <c r="G303" s="78"/>
      <c r="H303" s="78"/>
      <c r="I303" s="78"/>
      <c r="K303" s="78"/>
      <c r="L303" s="78"/>
      <c r="M303" s="78" t="s">
        <v>265</v>
      </c>
      <c r="N303" s="78" t="s">
        <v>258</v>
      </c>
      <c r="O303" s="78" t="s">
        <v>266</v>
      </c>
      <c r="P303" s="78"/>
      <c r="Q303" s="78"/>
      <c r="R303" s="78"/>
      <c r="S303" s="78"/>
      <c r="U303" s="78"/>
      <c r="V303" s="78"/>
      <c r="W303" s="78" t="s">
        <v>265</v>
      </c>
      <c r="X303" s="78" t="s">
        <v>258</v>
      </c>
      <c r="Y303" s="78" t="s">
        <v>266</v>
      </c>
      <c r="Z303" s="78"/>
      <c r="AA303" s="78"/>
      <c r="AB303" s="78"/>
      <c r="AC303" s="78"/>
    </row>
    <row r="304" spans="1:29">
      <c r="A304" s="78" t="e">
        <f>RIGHT(H295,E304)</f>
        <v>#REF!</v>
      </c>
      <c r="B304" s="78"/>
      <c r="C304" s="79" t="e">
        <f>+E304-D304</f>
        <v>#REF!</v>
      </c>
      <c r="D304" s="79" t="e">
        <f>LEN(A304)</f>
        <v>#REF!</v>
      </c>
      <c r="E304" s="79">
        <v>9</v>
      </c>
      <c r="F304" s="78" t="s">
        <v>267</v>
      </c>
      <c r="G304" s="78" t="e">
        <f>IF(C304=0,LEFT(A304,1),"0")</f>
        <v>#REF!</v>
      </c>
      <c r="H304" s="78" t="e">
        <f>IF(G304="1","SE",VLOOKUP(G304,B290:C299,2,FALSE))</f>
        <v>#REF!</v>
      </c>
      <c r="I304" s="78" t="e">
        <f>IF(G304="0",""," RATUS ")</f>
        <v>#REF!</v>
      </c>
      <c r="K304" s="78" t="e">
        <f>RIGHT(R295,O304)</f>
        <v>#REF!</v>
      </c>
      <c r="L304" s="78"/>
      <c r="M304" s="79" t="e">
        <f>+O304-N304</f>
        <v>#REF!</v>
      </c>
      <c r="N304" s="79" t="e">
        <f>LEN(K304)</f>
        <v>#REF!</v>
      </c>
      <c r="O304" s="79">
        <v>9</v>
      </c>
      <c r="P304" s="78" t="s">
        <v>267</v>
      </c>
      <c r="Q304" s="78" t="e">
        <f>IF(M304=0,LEFT(K304,1),"0")</f>
        <v>#REF!</v>
      </c>
      <c r="R304" s="78" t="e">
        <f>IF(Q304="1","SE",VLOOKUP(Q304,L290:M299,2,FALSE))</f>
        <v>#REF!</v>
      </c>
      <c r="S304" s="78" t="e">
        <f>IF(Q304="0",""," RATUS ")</f>
        <v>#REF!</v>
      </c>
      <c r="U304" s="78" t="e">
        <f>RIGHT(AB295,Y304)</f>
        <v>#REF!</v>
      </c>
      <c r="V304" s="78"/>
      <c r="W304" s="79" t="e">
        <f>+Y304-X304</f>
        <v>#REF!</v>
      </c>
      <c r="X304" s="79" t="e">
        <f>LEN(U304)</f>
        <v>#REF!</v>
      </c>
      <c r="Y304" s="79">
        <v>9</v>
      </c>
      <c r="Z304" s="78" t="s">
        <v>267</v>
      </c>
      <c r="AA304" s="78" t="e">
        <f>IF(W304=0,LEFT(U304,1),"0")</f>
        <v>#REF!</v>
      </c>
      <c r="AB304" s="78" t="e">
        <f>IF(AA304="1","SE",VLOOKUP(AA304,V290:W299,2,FALSE))</f>
        <v>#REF!</v>
      </c>
      <c r="AC304" s="78" t="e">
        <f>IF(AA304="0",""," RATUS ")</f>
        <v>#REF!</v>
      </c>
    </row>
    <row r="305" spans="1:29">
      <c r="A305" s="78" t="e">
        <f>RIGHT(H295,E305)</f>
        <v>#REF!</v>
      </c>
      <c r="B305" s="78"/>
      <c r="C305" s="79" t="e">
        <f>+E305-D305</f>
        <v>#REF!</v>
      </c>
      <c r="D305" s="79" t="e">
        <f>LEN(A305)</f>
        <v>#REF!</v>
      </c>
      <c r="E305" s="79">
        <v>8</v>
      </c>
      <c r="F305" s="78" t="s">
        <v>268</v>
      </c>
      <c r="G305" s="78" t="e">
        <f>IF(C305=0,LEFT(A305,1),"0")</f>
        <v>#REF!</v>
      </c>
      <c r="H305" s="78" t="e">
        <f>IF(AND(G307&lt;"20",G307&gt;="10"),VLOOKUP(G307,E290:F299,2,FALSE),VLOOKUP(G305,B290:C299,2,FALSE))</f>
        <v>#REF!</v>
      </c>
      <c r="I305" s="78" t="e">
        <f>IF(G307&gt;="20"," PULUH ","")</f>
        <v>#REF!</v>
      </c>
      <c r="K305" s="78" t="e">
        <f>RIGHT(R295,O305)</f>
        <v>#REF!</v>
      </c>
      <c r="L305" s="78"/>
      <c r="M305" s="79" t="e">
        <f>+O305-N305</f>
        <v>#REF!</v>
      </c>
      <c r="N305" s="79" t="e">
        <f>LEN(K305)</f>
        <v>#REF!</v>
      </c>
      <c r="O305" s="79">
        <v>8</v>
      </c>
      <c r="P305" s="78" t="s">
        <v>268</v>
      </c>
      <c r="Q305" s="78" t="e">
        <f>IF(M305=0,LEFT(K305,1),"0")</f>
        <v>#REF!</v>
      </c>
      <c r="R305" s="78" t="e">
        <f>IF(AND(Q307&lt;"20",Q307&gt;="10"),VLOOKUP(Q307,O290:P299,2,FALSE),VLOOKUP(Q305,L290:M299,2,FALSE))</f>
        <v>#REF!</v>
      </c>
      <c r="S305" s="78" t="e">
        <f>IF(Q307&gt;="20"," PULUH ","")</f>
        <v>#REF!</v>
      </c>
      <c r="U305" s="78" t="e">
        <f>RIGHT(AB295,Y305)</f>
        <v>#REF!</v>
      </c>
      <c r="V305" s="78"/>
      <c r="W305" s="79" t="e">
        <f>+Y305-X305</f>
        <v>#REF!</v>
      </c>
      <c r="X305" s="79" t="e">
        <f>LEN(U305)</f>
        <v>#REF!</v>
      </c>
      <c r="Y305" s="79">
        <v>8</v>
      </c>
      <c r="Z305" s="78" t="s">
        <v>268</v>
      </c>
      <c r="AA305" s="78" t="e">
        <f>IF(W305=0,LEFT(U305,1),"0")</f>
        <v>#REF!</v>
      </c>
      <c r="AB305" s="78" t="e">
        <f>IF(AND(AA307&lt;"20",AA307&gt;="10"),VLOOKUP(AA307,Y290:Z299,2,FALSE),VLOOKUP(AA305,V290:W299,2,FALSE))</f>
        <v>#REF!</v>
      </c>
      <c r="AC305" s="78" t="e">
        <f>IF(AA307&gt;="20"," PULUH ","")</f>
        <v>#REF!</v>
      </c>
    </row>
    <row r="306" spans="1:29">
      <c r="A306" s="78" t="e">
        <f>RIGHT(H295,E306)</f>
        <v>#REF!</v>
      </c>
      <c r="B306" s="78"/>
      <c r="C306" s="79" t="e">
        <f>+E306-D306</f>
        <v>#REF!</v>
      </c>
      <c r="D306" s="79" t="e">
        <f>LEN(A306)</f>
        <v>#REF!</v>
      </c>
      <c r="E306" s="79">
        <v>7</v>
      </c>
      <c r="F306" s="78" t="s">
        <v>269</v>
      </c>
      <c r="G306" s="78" t="e">
        <f>IF(C306=0,LEFT(A306,1),"0")</f>
        <v>#REF!</v>
      </c>
      <c r="H306" s="78" t="e">
        <f>IF(AND(G307&lt;"20",G307&gt;="10"),"",VLOOKUP(G306,B290:C299,2,FALSE))</f>
        <v>#REF!</v>
      </c>
      <c r="I306" s="78" t="e">
        <f>IF(G316&gt;=7," JUTA ","")</f>
        <v>#REF!</v>
      </c>
      <c r="K306" s="78" t="e">
        <f>RIGHT(R295,O306)</f>
        <v>#REF!</v>
      </c>
      <c r="L306" s="78"/>
      <c r="M306" s="79" t="e">
        <f>+O306-N306</f>
        <v>#REF!</v>
      </c>
      <c r="N306" s="79" t="e">
        <f>LEN(K306)</f>
        <v>#REF!</v>
      </c>
      <c r="O306" s="79">
        <v>7</v>
      </c>
      <c r="P306" s="78" t="s">
        <v>269</v>
      </c>
      <c r="Q306" s="78" t="e">
        <f>IF(M306=0,LEFT(K306,1),"0")</f>
        <v>#REF!</v>
      </c>
      <c r="R306" s="78" t="e">
        <f>IF(AND(Q307&lt;"20",Q307&gt;="10"),"",VLOOKUP(Q306,L290:M299,2,FALSE))</f>
        <v>#REF!</v>
      </c>
      <c r="S306" s="78" t="e">
        <f>IF(Q316&gt;=7," JUTA ","")</f>
        <v>#REF!</v>
      </c>
      <c r="U306" s="78" t="e">
        <f>RIGHT(AB295,Y306)</f>
        <v>#REF!</v>
      </c>
      <c r="V306" s="78"/>
      <c r="W306" s="79" t="e">
        <f>+Y306-X306</f>
        <v>#REF!</v>
      </c>
      <c r="X306" s="79" t="e">
        <f>LEN(U306)</f>
        <v>#REF!</v>
      </c>
      <c r="Y306" s="79">
        <v>7</v>
      </c>
      <c r="Z306" s="78" t="s">
        <v>269</v>
      </c>
      <c r="AA306" s="78" t="e">
        <f>IF(W306=0,LEFT(U306,1),"0")</f>
        <v>#REF!</v>
      </c>
      <c r="AB306" s="78" t="e">
        <f>IF(AND(AA307&lt;"20",AA307&gt;="10"),"",VLOOKUP(AA306,V290:W299,2,FALSE))</f>
        <v>#REF!</v>
      </c>
      <c r="AC306" s="78" t="e">
        <f>IF(AA316&gt;=7," JUTA ","")</f>
        <v>#REF!</v>
      </c>
    </row>
    <row r="307" spans="1:29">
      <c r="A307" s="78"/>
      <c r="B307" s="78"/>
      <c r="C307" s="79"/>
      <c r="D307" s="79"/>
      <c r="E307" s="79"/>
      <c r="F307" s="78" t="s">
        <v>270</v>
      </c>
      <c r="G307" s="78" t="e">
        <f>IF(G316&gt;=8,LEFT(A305,2),"0")</f>
        <v>#REF!</v>
      </c>
      <c r="H307" s="78"/>
      <c r="I307" s="78"/>
      <c r="K307" s="78"/>
      <c r="L307" s="78"/>
      <c r="M307" s="79"/>
      <c r="N307" s="79"/>
      <c r="O307" s="79"/>
      <c r="P307" s="78" t="s">
        <v>270</v>
      </c>
      <c r="Q307" s="78" t="e">
        <f>IF(Q316&gt;=8,LEFT(K305,2),"0")</f>
        <v>#REF!</v>
      </c>
      <c r="R307" s="78"/>
      <c r="S307" s="78"/>
      <c r="U307" s="78"/>
      <c r="V307" s="78"/>
      <c r="W307" s="79"/>
      <c r="X307" s="79"/>
      <c r="Y307" s="79"/>
      <c r="Z307" s="78" t="s">
        <v>270</v>
      </c>
      <c r="AA307" s="78" t="e">
        <f>IF(AA316&gt;=8,LEFT(U305,2),"0")</f>
        <v>#REF!</v>
      </c>
      <c r="AB307" s="78"/>
      <c r="AC307" s="78"/>
    </row>
    <row r="308" spans="1:29">
      <c r="A308" s="78" t="e">
        <f>RIGHT(H295,E308)</f>
        <v>#REF!</v>
      </c>
      <c r="B308" s="78"/>
      <c r="C308" s="79" t="e">
        <f>+E308-D308</f>
        <v>#REF!</v>
      </c>
      <c r="D308" s="79" t="e">
        <f>LEN(A308)</f>
        <v>#REF!</v>
      </c>
      <c r="E308" s="79">
        <v>6</v>
      </c>
      <c r="F308" s="78" t="s">
        <v>271</v>
      </c>
      <c r="G308" s="78" t="e">
        <f>IF(C308=0,LEFT(A308,1),"0")</f>
        <v>#REF!</v>
      </c>
      <c r="H308" s="78" t="e">
        <f>IF(G308="1","SE",VLOOKUP(G308,B290:C299,2,FALSE))</f>
        <v>#REF!</v>
      </c>
      <c r="I308" s="78" t="e">
        <f>IF(H308=" ",""," RATUS ")</f>
        <v>#REF!</v>
      </c>
      <c r="K308" s="78" t="e">
        <f>RIGHT(R295,O308)</f>
        <v>#REF!</v>
      </c>
      <c r="L308" s="78"/>
      <c r="M308" s="79" t="e">
        <f>+O308-N308</f>
        <v>#REF!</v>
      </c>
      <c r="N308" s="79" t="e">
        <f>LEN(K308)</f>
        <v>#REF!</v>
      </c>
      <c r="O308" s="79">
        <v>6</v>
      </c>
      <c r="P308" s="78" t="s">
        <v>271</v>
      </c>
      <c r="Q308" s="78" t="e">
        <f>IF(M308=0,LEFT(K308,1),"0")</f>
        <v>#REF!</v>
      </c>
      <c r="R308" s="78" t="e">
        <f>IF(Q308="1","SE",VLOOKUP(Q308,L290:M299,2,FALSE))</f>
        <v>#REF!</v>
      </c>
      <c r="S308" s="78" t="e">
        <f>IF(R308=" ",""," RATUS ")</f>
        <v>#REF!</v>
      </c>
      <c r="U308" s="78" t="e">
        <f>RIGHT(AB295,Y308)</f>
        <v>#REF!</v>
      </c>
      <c r="V308" s="78"/>
      <c r="W308" s="79" t="e">
        <f>+Y308-X308</f>
        <v>#REF!</v>
      </c>
      <c r="X308" s="79" t="e">
        <f>LEN(U308)</f>
        <v>#REF!</v>
      </c>
      <c r="Y308" s="79">
        <v>6</v>
      </c>
      <c r="Z308" s="78" t="s">
        <v>271</v>
      </c>
      <c r="AA308" s="78" t="e">
        <f>IF(W308=0,LEFT(U308,1),"0")</f>
        <v>#REF!</v>
      </c>
      <c r="AB308" s="78" t="e">
        <f>IF(AA308="1","SE",VLOOKUP(AA308,V290:W299,2,FALSE))</f>
        <v>#REF!</v>
      </c>
      <c r="AC308" s="78" t="e">
        <f>IF(AB308=" ",""," RATUS ")</f>
        <v>#REF!</v>
      </c>
    </row>
    <row r="309" spans="1:29">
      <c r="A309" s="78" t="e">
        <f>RIGHT(H295,E309)</f>
        <v>#REF!</v>
      </c>
      <c r="B309" s="78"/>
      <c r="C309" s="79" t="e">
        <f>+E309-D309</f>
        <v>#REF!</v>
      </c>
      <c r="D309" s="79" t="e">
        <f>LEN(A309)</f>
        <v>#REF!</v>
      </c>
      <c r="E309" s="79">
        <v>5</v>
      </c>
      <c r="F309" s="78" t="s">
        <v>272</v>
      </c>
      <c r="G309" s="78" t="e">
        <f>IF(C309=0,LEFT(A309,1),"0")</f>
        <v>#REF!</v>
      </c>
      <c r="H309" s="78" t="e">
        <f>IF(AND(G311&lt;"20",G311&gt;="10"),VLOOKUP(G311,E290:F299,2,FALSE),VLOOKUP(G309,B290:C299,2,FALSE))</f>
        <v>#REF!</v>
      </c>
      <c r="I309" s="78" t="e">
        <f>IF(G311&gt;="20"," PULUH "," ")</f>
        <v>#REF!</v>
      </c>
      <c r="K309" s="78" t="e">
        <f>RIGHT(R295,O309)</f>
        <v>#REF!</v>
      </c>
      <c r="L309" s="78"/>
      <c r="M309" s="79" t="e">
        <f>+O309-N309</f>
        <v>#REF!</v>
      </c>
      <c r="N309" s="79" t="e">
        <f>LEN(K309)</f>
        <v>#REF!</v>
      </c>
      <c r="O309" s="79">
        <v>5</v>
      </c>
      <c r="P309" s="78" t="s">
        <v>272</v>
      </c>
      <c r="Q309" s="78" t="e">
        <f>IF(M309=0,LEFT(K309,1),"0")</f>
        <v>#REF!</v>
      </c>
      <c r="R309" s="78" t="e">
        <f>IF(AND(Q311&lt;"20",Q311&gt;="10"),VLOOKUP(Q311,O290:P299,2,FALSE),VLOOKUP(Q309,L290:M299,2,FALSE))</f>
        <v>#REF!</v>
      </c>
      <c r="S309" s="78" t="e">
        <f>IF(Q311&gt;="20"," PULUH "," ")</f>
        <v>#REF!</v>
      </c>
      <c r="U309" s="78" t="e">
        <f>RIGHT(AB295,Y309)</f>
        <v>#REF!</v>
      </c>
      <c r="V309" s="78"/>
      <c r="W309" s="79" t="e">
        <f>+Y309-X309</f>
        <v>#REF!</v>
      </c>
      <c r="X309" s="79" t="e">
        <f>LEN(U309)</f>
        <v>#REF!</v>
      </c>
      <c r="Y309" s="79">
        <v>5</v>
      </c>
      <c r="Z309" s="78" t="s">
        <v>272</v>
      </c>
      <c r="AA309" s="78" t="e">
        <f>IF(W309=0,LEFT(U309,1),"0")</f>
        <v>#REF!</v>
      </c>
      <c r="AB309" s="78" t="e">
        <f>IF(AND(AA311&lt;"20",AA311&gt;="10"),VLOOKUP(AA311,Y290:Z299,2,FALSE),VLOOKUP(AA309,V290:W299,2,FALSE))</f>
        <v>#REF!</v>
      </c>
      <c r="AC309" s="78" t="e">
        <f>IF(AA311&gt;="20"," PULUH "," ")</f>
        <v>#REF!</v>
      </c>
    </row>
    <row r="310" spans="1:29">
      <c r="A310" s="78" t="e">
        <f>RIGHT(H295,E310)</f>
        <v>#REF!</v>
      </c>
      <c r="B310" s="78"/>
      <c r="C310" s="79" t="e">
        <f>+E310-D310</f>
        <v>#REF!</v>
      </c>
      <c r="D310" s="79" t="e">
        <f>LEN(A310)</f>
        <v>#REF!</v>
      </c>
      <c r="E310" s="79">
        <v>4</v>
      </c>
      <c r="F310" s="78" t="s">
        <v>273</v>
      </c>
      <c r="G310" s="78" t="e">
        <f>IF(C310=0,LEFT(A310,1),"0")</f>
        <v>#REF!</v>
      </c>
      <c r="H310" s="78" t="e">
        <f>IF(AND(G311&lt;"20",G311&gt;="10"),"",IF(AND(G310="1",G316=4),"SE",VLOOKUP(G310,B290:C299,2,FALSE)))</f>
        <v>#REF!</v>
      </c>
      <c r="I310" s="78" t="e">
        <f>IF(AND(AND(G308="0",G309="0",G310="0"))," "," RIBU ")</f>
        <v>#REF!</v>
      </c>
      <c r="K310" s="78" t="e">
        <f>RIGHT(R295,O310)</f>
        <v>#REF!</v>
      </c>
      <c r="L310" s="78"/>
      <c r="M310" s="79" t="e">
        <f>+O310-N310</f>
        <v>#REF!</v>
      </c>
      <c r="N310" s="79" t="e">
        <f>LEN(K310)</f>
        <v>#REF!</v>
      </c>
      <c r="O310" s="79">
        <v>4</v>
      </c>
      <c r="P310" s="78" t="s">
        <v>273</v>
      </c>
      <c r="Q310" s="78" t="e">
        <f>IF(M310=0,LEFT(K310,1),"0")</f>
        <v>#REF!</v>
      </c>
      <c r="R310" s="78" t="e">
        <f>IF(AND(Q311&lt;"20",Q311&gt;="10"),"",IF(AND(Q310="1",Q316=4),"SE",VLOOKUP(Q310,L290:M299,2,FALSE)))</f>
        <v>#REF!</v>
      </c>
      <c r="S310" s="78" t="e">
        <f>IF(AND(AND(Q308="0",Q309="0",Q310="0"))," "," RIBU ")</f>
        <v>#REF!</v>
      </c>
      <c r="U310" s="78" t="e">
        <f>RIGHT(AB295,Y310)</f>
        <v>#REF!</v>
      </c>
      <c r="V310" s="78"/>
      <c r="W310" s="79" t="e">
        <f>+Y310-X310</f>
        <v>#REF!</v>
      </c>
      <c r="X310" s="79" t="e">
        <f>LEN(U310)</f>
        <v>#REF!</v>
      </c>
      <c r="Y310" s="79">
        <v>4</v>
      </c>
      <c r="Z310" s="78" t="s">
        <v>273</v>
      </c>
      <c r="AA310" s="78" t="e">
        <f>IF(W310=0,LEFT(U310,1),"0")</f>
        <v>#REF!</v>
      </c>
      <c r="AB310" s="78" t="e">
        <f>IF(AND(AA311&lt;"20",AA311&gt;="10"),"",IF(AND(AA310="1",AA316=4),"SE",VLOOKUP(AA310,V290:W299,2,FALSE)))</f>
        <v>#REF!</v>
      </c>
      <c r="AC310" s="78" t="e">
        <f>IF(AND(AND(AA308="0",AA309="0",AA310="0"))," "," RIBU ")</f>
        <v>#REF!</v>
      </c>
    </row>
    <row r="311" spans="1:29">
      <c r="A311" s="78"/>
      <c r="B311" s="78"/>
      <c r="C311" s="79"/>
      <c r="D311" s="79"/>
      <c r="E311" s="79"/>
      <c r="F311" s="78" t="s">
        <v>270</v>
      </c>
      <c r="G311" s="78" t="e">
        <f>IF(G316&gt;=5,LEFT(A309,2),"0")</f>
        <v>#REF!</v>
      </c>
      <c r="H311" s="78"/>
      <c r="I311" s="78"/>
      <c r="K311" s="78"/>
      <c r="L311" s="78"/>
      <c r="M311" s="79"/>
      <c r="N311" s="79"/>
      <c r="O311" s="79"/>
      <c r="P311" s="78" t="s">
        <v>270</v>
      </c>
      <c r="Q311" s="78" t="e">
        <f>IF(Q316&gt;=5,LEFT(K309,2),"0")</f>
        <v>#REF!</v>
      </c>
      <c r="R311" s="78"/>
      <c r="S311" s="78"/>
      <c r="U311" s="78"/>
      <c r="V311" s="78"/>
      <c r="W311" s="79"/>
      <c r="X311" s="79"/>
      <c r="Y311" s="79"/>
      <c r="Z311" s="78" t="s">
        <v>270</v>
      </c>
      <c r="AA311" s="78" t="e">
        <f>IF(AA316&gt;=5,LEFT(U309,2),"0")</f>
        <v>#REF!</v>
      </c>
      <c r="AB311" s="78"/>
      <c r="AC311" s="78"/>
    </row>
    <row r="312" spans="1:29">
      <c r="A312" s="78" t="e">
        <f>RIGHT(H295,E312)</f>
        <v>#REF!</v>
      </c>
      <c r="B312" s="78"/>
      <c r="C312" s="79" t="e">
        <f>+E312-D312</f>
        <v>#REF!</v>
      </c>
      <c r="D312" s="79" t="e">
        <f>LEN(A312)</f>
        <v>#REF!</v>
      </c>
      <c r="E312" s="79">
        <v>3</v>
      </c>
      <c r="F312" s="78" t="s">
        <v>274</v>
      </c>
      <c r="G312" s="78" t="e">
        <f>IF(C312=0,LEFT(A312,1),"0")</f>
        <v>#REF!</v>
      </c>
      <c r="H312" s="78" t="e">
        <f>IF(G312="1"," SE",VLOOKUP(G312,B290:C299,2,FALSE))</f>
        <v>#REF!</v>
      </c>
      <c r="I312" s="78" t="e">
        <f>IF(H312=" ",""," RATUS ")</f>
        <v>#REF!</v>
      </c>
      <c r="K312" s="78" t="e">
        <f>RIGHT(R295,O312)</f>
        <v>#REF!</v>
      </c>
      <c r="L312" s="78"/>
      <c r="M312" s="79" t="e">
        <f>+O312-N312</f>
        <v>#REF!</v>
      </c>
      <c r="N312" s="79" t="e">
        <f>LEN(K312)</f>
        <v>#REF!</v>
      </c>
      <c r="O312" s="79">
        <v>3</v>
      </c>
      <c r="P312" s="78" t="s">
        <v>274</v>
      </c>
      <c r="Q312" s="78" t="e">
        <f>IF(M312=0,LEFT(K312,1),"0")</f>
        <v>#REF!</v>
      </c>
      <c r="R312" s="78" t="e">
        <f>IF(Q312="1"," SE",VLOOKUP(Q312,L290:M299,2,FALSE))</f>
        <v>#REF!</v>
      </c>
      <c r="S312" s="78" t="e">
        <f>IF(R312=" ",""," RATUS ")</f>
        <v>#REF!</v>
      </c>
      <c r="U312" s="78" t="e">
        <f>RIGHT(AB295,Y312)</f>
        <v>#REF!</v>
      </c>
      <c r="V312" s="78"/>
      <c r="W312" s="79" t="e">
        <f>+Y312-X312</f>
        <v>#REF!</v>
      </c>
      <c r="X312" s="79" t="e">
        <f>LEN(U312)</f>
        <v>#REF!</v>
      </c>
      <c r="Y312" s="79">
        <v>3</v>
      </c>
      <c r="Z312" s="78" t="s">
        <v>274</v>
      </c>
      <c r="AA312" s="78" t="e">
        <f>IF(W312=0,LEFT(U312,1),"0")</f>
        <v>#REF!</v>
      </c>
      <c r="AB312" s="78" t="e">
        <f>IF(AA312="1"," SE",VLOOKUP(AA312,V290:W299,2,FALSE))</f>
        <v>#REF!</v>
      </c>
      <c r="AC312" s="78" t="e">
        <f>IF(AB312=" ",""," RATUS ")</f>
        <v>#REF!</v>
      </c>
    </row>
    <row r="313" spans="1:29">
      <c r="A313" s="78" t="e">
        <f>RIGHT(H295,E313)</f>
        <v>#REF!</v>
      </c>
      <c r="B313" s="78"/>
      <c r="C313" s="79" t="e">
        <f>+E313-D313</f>
        <v>#REF!</v>
      </c>
      <c r="D313" s="79" t="e">
        <f>LEN(A313)</f>
        <v>#REF!</v>
      </c>
      <c r="E313" s="79">
        <v>2</v>
      </c>
      <c r="F313" s="78" t="s">
        <v>275</v>
      </c>
      <c r="G313" s="78" t="e">
        <f>IF(C313=0,LEFT(A313,1),"0")</f>
        <v>#REF!</v>
      </c>
      <c r="H313" s="78" t="e">
        <f>IF(AND(G315&lt;"20",G315&gt;="10"),VLOOKUP(G315,E290:F299,2,FALSE),VLOOKUP(G313,B290:C299,2,FALSE))</f>
        <v>#REF!</v>
      </c>
      <c r="I313" s="78" t="e">
        <f>IF(G315&gt;="20"," PULUH ","")</f>
        <v>#REF!</v>
      </c>
      <c r="K313" s="78" t="e">
        <f>RIGHT(R295,O313)</f>
        <v>#REF!</v>
      </c>
      <c r="L313" s="78"/>
      <c r="M313" s="79" t="e">
        <f>+O313-N313</f>
        <v>#REF!</v>
      </c>
      <c r="N313" s="79" t="e">
        <f>LEN(K313)</f>
        <v>#REF!</v>
      </c>
      <c r="O313" s="79">
        <v>2</v>
      </c>
      <c r="P313" s="78" t="s">
        <v>275</v>
      </c>
      <c r="Q313" s="78" t="e">
        <f>IF(M313=0,LEFT(K313,1),"0")</f>
        <v>#REF!</v>
      </c>
      <c r="R313" s="78" t="e">
        <f>IF(AND(Q315&lt;"20",Q315&gt;="10"),VLOOKUP(Q315,O290:P299,2,FALSE),VLOOKUP(Q313,L290:M299,2,FALSE))</f>
        <v>#REF!</v>
      </c>
      <c r="S313" s="78" t="e">
        <f>IF(Q315&gt;="20"," PULUH ","")</f>
        <v>#REF!</v>
      </c>
      <c r="U313" s="78" t="e">
        <f>RIGHT(AB295,Y313)</f>
        <v>#REF!</v>
      </c>
      <c r="V313" s="78"/>
      <c r="W313" s="79" t="e">
        <f>+Y313-X313</f>
        <v>#REF!</v>
      </c>
      <c r="X313" s="79" t="e">
        <f>LEN(U313)</f>
        <v>#REF!</v>
      </c>
      <c r="Y313" s="79">
        <v>2</v>
      </c>
      <c r="Z313" s="78" t="s">
        <v>275</v>
      </c>
      <c r="AA313" s="78" t="e">
        <f>IF(W313=0,LEFT(U313,1),"0")</f>
        <v>#REF!</v>
      </c>
      <c r="AB313" s="78" t="e">
        <f>IF(AND(AA315&lt;"20",AA315&gt;="10"),VLOOKUP(AA315,Y290:Z299,2,FALSE),VLOOKUP(AA313,V290:W299,2,FALSE))</f>
        <v>#REF!</v>
      </c>
      <c r="AC313" s="78" t="e">
        <f>IF(AA315&gt;="20"," PULUH ","")</f>
        <v>#REF!</v>
      </c>
    </row>
    <row r="314" spans="1:29">
      <c r="A314" s="78" t="e">
        <f>RIGHT(H295,E314)</f>
        <v>#REF!</v>
      </c>
      <c r="B314" s="78"/>
      <c r="C314" s="79" t="e">
        <f>+E314-D314</f>
        <v>#REF!</v>
      </c>
      <c r="D314" s="79" t="e">
        <f>LEN(A314)</f>
        <v>#REF!</v>
      </c>
      <c r="E314" s="79">
        <v>1</v>
      </c>
      <c r="F314" s="78" t="s">
        <v>264</v>
      </c>
      <c r="G314" s="78" t="e">
        <f>IF(C314=0,LEFT(A314,1),"0")</f>
        <v>#REF!</v>
      </c>
      <c r="H314" s="78" t="e">
        <f>IF(G314="0","",IF(G313="1","",VLOOKUP(G314,B290:C299,2,FALSE)))</f>
        <v>#REF!</v>
      </c>
      <c r="I314" s="78" t="s">
        <v>276</v>
      </c>
      <c r="K314" s="78" t="e">
        <f>RIGHT(R295,O314)</f>
        <v>#REF!</v>
      </c>
      <c r="L314" s="78"/>
      <c r="M314" s="79" t="e">
        <f>+O314-N314</f>
        <v>#REF!</v>
      </c>
      <c r="N314" s="79" t="e">
        <f>LEN(K314)</f>
        <v>#REF!</v>
      </c>
      <c r="O314" s="79">
        <v>1</v>
      </c>
      <c r="P314" s="78" t="s">
        <v>264</v>
      </c>
      <c r="Q314" s="78" t="e">
        <f>IF(M314=0,LEFT(K314,1),"0")</f>
        <v>#REF!</v>
      </c>
      <c r="R314" s="78" t="e">
        <f>IF(Q314="0","",IF(Q313="1","",VLOOKUP(Q314,L290:M299,2,FALSE)))</f>
        <v>#REF!</v>
      </c>
      <c r="S314" s="78" t="s">
        <v>276</v>
      </c>
      <c r="U314" s="78" t="e">
        <f>RIGHT(AB295,Y314)</f>
        <v>#REF!</v>
      </c>
      <c r="V314" s="78"/>
      <c r="W314" s="79" t="e">
        <f>+Y314-X314</f>
        <v>#REF!</v>
      </c>
      <c r="X314" s="79" t="e">
        <f>LEN(U314)</f>
        <v>#REF!</v>
      </c>
      <c r="Y314" s="79">
        <v>1</v>
      </c>
      <c r="Z314" s="78" t="s">
        <v>264</v>
      </c>
      <c r="AA314" s="78" t="e">
        <f>IF(W314=0,LEFT(U314,1),"0")</f>
        <v>#REF!</v>
      </c>
      <c r="AB314" s="78" t="e">
        <f>IF(AA314="0","",IF(AA313="1","",VLOOKUP(AA314,V290:W299,2,FALSE)))</f>
        <v>#REF!</v>
      </c>
      <c r="AC314" s="78" t="s">
        <v>276</v>
      </c>
    </row>
    <row r="315" spans="1:29">
      <c r="A315" s="78"/>
      <c r="B315" s="78"/>
      <c r="C315" s="78"/>
      <c r="D315" s="78"/>
      <c r="E315" s="78"/>
      <c r="F315" s="78" t="s">
        <v>270</v>
      </c>
      <c r="G315" s="78" t="e">
        <f>IF(G316&gt;=2,LEFT(A313,2)," ")</f>
        <v>#REF!</v>
      </c>
      <c r="H315" s="78"/>
      <c r="I315" s="78"/>
      <c r="K315" s="78"/>
      <c r="L315" s="78"/>
      <c r="M315" s="78"/>
      <c r="N315" s="78"/>
      <c r="O315" s="78"/>
      <c r="P315" s="78" t="s">
        <v>270</v>
      </c>
      <c r="Q315" s="78" t="e">
        <f>IF(Q316&gt;=2,LEFT(K313,2)," ")</f>
        <v>#REF!</v>
      </c>
      <c r="R315" s="78"/>
      <c r="S315" s="78"/>
      <c r="U315" s="78"/>
      <c r="V315" s="78"/>
      <c r="W315" s="78"/>
      <c r="X315" s="78"/>
      <c r="Y315" s="78"/>
      <c r="Z315" s="78" t="s">
        <v>270</v>
      </c>
      <c r="AA315" s="78" t="e">
        <f>IF(AA316&gt;=2,LEFT(U313,2)," ")</f>
        <v>#REF!</v>
      </c>
      <c r="AB315" s="78"/>
      <c r="AC315" s="78"/>
    </row>
    <row r="316" spans="1:29">
      <c r="A316" s="78"/>
      <c r="B316" s="78"/>
      <c r="C316" s="78"/>
      <c r="D316" s="78"/>
      <c r="E316" s="78"/>
      <c r="F316" s="78" t="s">
        <v>277</v>
      </c>
      <c r="G316" s="78" t="e">
        <f>LEN(H295)</f>
        <v>#REF!</v>
      </c>
      <c r="H316" s="78"/>
      <c r="I316" s="78"/>
      <c r="K316" s="78"/>
      <c r="L316" s="78"/>
      <c r="M316" s="78"/>
      <c r="N316" s="78"/>
      <c r="O316" s="78"/>
      <c r="P316" s="78" t="s">
        <v>277</v>
      </c>
      <c r="Q316" s="78" t="e">
        <f>LEN(R295)</f>
        <v>#REF!</v>
      </c>
      <c r="R316" s="78"/>
      <c r="S316" s="78"/>
      <c r="U316" s="78"/>
      <c r="V316" s="78"/>
      <c r="W316" s="78"/>
      <c r="X316" s="78"/>
      <c r="Y316" s="78"/>
      <c r="Z316" s="78" t="s">
        <v>277</v>
      </c>
      <c r="AA316" s="78" t="e">
        <f>LEN(AB295)</f>
        <v>#REF!</v>
      </c>
      <c r="AB316" s="78"/>
      <c r="AC316" s="78"/>
    </row>
    <row r="317" spans="1:29">
      <c r="A317" s="78" t="s">
        <v>278</v>
      </c>
      <c r="B317" s="78" t="e">
        <f>CONCATENATE(H304,I304,H305,I305,H306,I306,H308,I308,H309,I309,H310,I310,H312,I312,H313,I313,H314,I314)</f>
        <v>#REF!</v>
      </c>
      <c r="C317" s="78"/>
      <c r="D317" s="78"/>
      <c r="E317" s="78"/>
      <c r="F317" s="78"/>
      <c r="G317" s="78"/>
      <c r="H317" s="78"/>
      <c r="I317" s="78"/>
      <c r="K317" s="78" t="s">
        <v>278</v>
      </c>
      <c r="L317" s="78" t="e">
        <f>CONCATENATE(R304,S304,R305,S305,R306,S306,R308,S308,R309,S309,R310,S310,R312,S312,R313,S313,R314,S314)</f>
        <v>#REF!</v>
      </c>
      <c r="M317" s="78"/>
      <c r="N317" s="78"/>
      <c r="O317" s="78"/>
      <c r="P317" s="78"/>
      <c r="Q317" s="78"/>
      <c r="R317" s="78"/>
      <c r="S317" s="78"/>
      <c r="U317" s="78" t="s">
        <v>278</v>
      </c>
      <c r="V317" s="78" t="e">
        <f>CONCATENATE(AB304,AC304,AB305,AC305,AB306,AC306,AB308,AC308,AB309,AC309,AB310,AC310,AB312,AC312,AB313,AC313,AB314,AC314)</f>
        <v>#REF!</v>
      </c>
      <c r="W317" s="78"/>
      <c r="X317" s="78"/>
      <c r="Y317" s="78"/>
      <c r="Z317" s="78"/>
      <c r="AA317" s="78"/>
      <c r="AB317" s="78"/>
      <c r="AC317" s="78"/>
    </row>
    <row r="318" spans="1:29">
      <c r="A318" s="78" t="s">
        <v>279</v>
      </c>
      <c r="B318" s="80" t="e">
        <f>TRIM(B317)</f>
        <v>#REF!</v>
      </c>
      <c r="C318" s="81"/>
      <c r="D318" s="81"/>
      <c r="E318" s="81"/>
      <c r="F318" s="81"/>
      <c r="G318" s="81"/>
      <c r="H318" s="81"/>
      <c r="I318" s="81"/>
      <c r="K318" s="78" t="s">
        <v>279</v>
      </c>
      <c r="L318" s="80" t="e">
        <f>TRIM(L317)</f>
        <v>#REF!</v>
      </c>
      <c r="M318" s="81"/>
      <c r="N318" s="81"/>
      <c r="O318" s="81"/>
      <c r="P318" s="81"/>
      <c r="Q318" s="81"/>
      <c r="R318" s="81"/>
      <c r="S318" s="81"/>
      <c r="U318" s="78" t="s">
        <v>279</v>
      </c>
      <c r="V318" s="80" t="e">
        <f>TRIM(V317)</f>
        <v>#REF!</v>
      </c>
      <c r="W318" s="81"/>
      <c r="X318" s="81"/>
      <c r="Y318" s="81"/>
      <c r="Z318" s="81"/>
      <c r="AA318" s="81"/>
      <c r="AB318" s="81"/>
      <c r="AC318" s="81"/>
    </row>
    <row r="321" spans="1:29" ht="15.75" thickBot="1">
      <c r="A321" s="24"/>
      <c r="B321" s="24"/>
      <c r="C321" s="24" t="s">
        <v>216</v>
      </c>
      <c r="D321" s="24"/>
      <c r="E321" s="24"/>
      <c r="F321" s="24" t="s">
        <v>217</v>
      </c>
      <c r="G321" s="24"/>
      <c r="H321" s="24"/>
      <c r="I321" s="24"/>
      <c r="K321" s="24"/>
      <c r="L321" s="24"/>
      <c r="M321" s="24" t="s">
        <v>216</v>
      </c>
      <c r="N321" s="24"/>
      <c r="O321" s="24"/>
      <c r="P321" s="24" t="s">
        <v>217</v>
      </c>
      <c r="Q321" s="24"/>
      <c r="R321" s="24"/>
      <c r="S321" s="24"/>
      <c r="U321" s="24"/>
      <c r="V321" s="24"/>
      <c r="W321" s="24" t="s">
        <v>216</v>
      </c>
      <c r="X321" s="24"/>
      <c r="Y321" s="24"/>
      <c r="Z321" s="24" t="s">
        <v>217</v>
      </c>
      <c r="AA321" s="24"/>
      <c r="AB321" s="24"/>
      <c r="AC321" s="24"/>
    </row>
    <row r="322" spans="1:29">
      <c r="A322" s="24"/>
      <c r="B322" s="69" t="s">
        <v>218</v>
      </c>
      <c r="C322" s="70" t="s">
        <v>219</v>
      </c>
      <c r="D322" s="24"/>
      <c r="E322" s="69" t="s">
        <v>220</v>
      </c>
      <c r="F322" s="70" t="s">
        <v>221</v>
      </c>
      <c r="G322" s="24"/>
      <c r="H322" s="24"/>
      <c r="I322" s="24"/>
      <c r="K322" s="24"/>
      <c r="L322" s="69" t="s">
        <v>218</v>
      </c>
      <c r="M322" s="70" t="s">
        <v>219</v>
      </c>
      <c r="N322" s="24"/>
      <c r="O322" s="69" t="s">
        <v>220</v>
      </c>
      <c r="P322" s="70" t="s">
        <v>221</v>
      </c>
      <c r="Q322" s="24"/>
      <c r="R322" s="24"/>
      <c r="S322" s="24"/>
      <c r="U322" s="24"/>
      <c r="V322" s="69" t="s">
        <v>218</v>
      </c>
      <c r="W322" s="70" t="s">
        <v>219</v>
      </c>
      <c r="X322" s="24"/>
      <c r="Y322" s="69" t="s">
        <v>220</v>
      </c>
      <c r="Z322" s="70" t="s">
        <v>221</v>
      </c>
      <c r="AA322" s="24"/>
      <c r="AB322" s="24"/>
      <c r="AC322" s="24"/>
    </row>
    <row r="323" spans="1:29">
      <c r="A323" s="24"/>
      <c r="B323" s="71" t="s">
        <v>222</v>
      </c>
      <c r="C323" s="72" t="s">
        <v>223</v>
      </c>
      <c r="D323" s="24"/>
      <c r="E323" s="71" t="s">
        <v>224</v>
      </c>
      <c r="F323" s="72" t="s">
        <v>225</v>
      </c>
      <c r="G323" s="24"/>
      <c r="H323" s="24"/>
      <c r="I323" s="24"/>
      <c r="K323" s="24"/>
      <c r="L323" s="71" t="s">
        <v>222</v>
      </c>
      <c r="M323" s="72" t="s">
        <v>223</v>
      </c>
      <c r="N323" s="24"/>
      <c r="O323" s="71" t="s">
        <v>224</v>
      </c>
      <c r="P323" s="72" t="s">
        <v>225</v>
      </c>
      <c r="Q323" s="24"/>
      <c r="R323" s="24"/>
      <c r="S323" s="24"/>
      <c r="U323" s="24"/>
      <c r="V323" s="71" t="s">
        <v>222</v>
      </c>
      <c r="W323" s="72" t="s">
        <v>223</v>
      </c>
      <c r="X323" s="24"/>
      <c r="Y323" s="71" t="s">
        <v>224</v>
      </c>
      <c r="Z323" s="72" t="s">
        <v>225</v>
      </c>
      <c r="AA323" s="24"/>
      <c r="AB323" s="24"/>
      <c r="AC323" s="24"/>
    </row>
    <row r="324" spans="1:29">
      <c r="A324" s="24"/>
      <c r="B324" s="71" t="s">
        <v>226</v>
      </c>
      <c r="C324" s="72" t="s">
        <v>227</v>
      </c>
      <c r="D324" s="24"/>
      <c r="E324" s="71" t="s">
        <v>228</v>
      </c>
      <c r="F324" s="72" t="s">
        <v>229</v>
      </c>
      <c r="G324" s="24"/>
      <c r="H324" s="24"/>
      <c r="I324" s="24"/>
      <c r="K324" s="24"/>
      <c r="L324" s="71" t="s">
        <v>226</v>
      </c>
      <c r="M324" s="72" t="s">
        <v>227</v>
      </c>
      <c r="N324" s="24"/>
      <c r="O324" s="71" t="s">
        <v>228</v>
      </c>
      <c r="P324" s="72" t="s">
        <v>229</v>
      </c>
      <c r="Q324" s="24"/>
      <c r="R324" s="24"/>
      <c r="S324" s="24"/>
      <c r="U324" s="24"/>
      <c r="V324" s="71" t="s">
        <v>226</v>
      </c>
      <c r="W324" s="72" t="s">
        <v>227</v>
      </c>
      <c r="X324" s="24"/>
      <c r="Y324" s="71" t="s">
        <v>228</v>
      </c>
      <c r="Z324" s="72" t="s">
        <v>229</v>
      </c>
      <c r="AA324" s="24"/>
      <c r="AB324" s="24"/>
      <c r="AC324" s="24"/>
    </row>
    <row r="325" spans="1:29" ht="15.75" thickBot="1">
      <c r="A325" s="24"/>
      <c r="B325" s="71" t="s">
        <v>230</v>
      </c>
      <c r="C325" s="72" t="s">
        <v>231</v>
      </c>
      <c r="D325" s="24"/>
      <c r="E325" s="71" t="s">
        <v>232</v>
      </c>
      <c r="F325" s="72" t="s">
        <v>233</v>
      </c>
      <c r="G325" s="24"/>
      <c r="H325" s="24"/>
      <c r="I325" s="24"/>
      <c r="K325" s="24"/>
      <c r="L325" s="71" t="s">
        <v>230</v>
      </c>
      <c r="M325" s="72" t="s">
        <v>231</v>
      </c>
      <c r="N325" s="24"/>
      <c r="O325" s="71" t="s">
        <v>232</v>
      </c>
      <c r="P325" s="72" t="s">
        <v>233</v>
      </c>
      <c r="Q325" s="24"/>
      <c r="R325" s="24"/>
      <c r="S325" s="24"/>
      <c r="U325" s="24"/>
      <c r="V325" s="71" t="s">
        <v>230</v>
      </c>
      <c r="W325" s="72" t="s">
        <v>231</v>
      </c>
      <c r="X325" s="24"/>
      <c r="Y325" s="71" t="s">
        <v>232</v>
      </c>
      <c r="Z325" s="72" t="s">
        <v>233</v>
      </c>
      <c r="AA325" s="24"/>
      <c r="AB325" s="24"/>
      <c r="AC325" s="24"/>
    </row>
    <row r="326" spans="1:29">
      <c r="A326" s="24"/>
      <c r="B326" s="71" t="s">
        <v>234</v>
      </c>
      <c r="C326" s="72" t="s">
        <v>235</v>
      </c>
      <c r="D326" s="24"/>
      <c r="E326" s="71" t="s">
        <v>236</v>
      </c>
      <c r="F326" s="72" t="s">
        <v>237</v>
      </c>
      <c r="G326" s="24"/>
      <c r="H326" s="73"/>
      <c r="I326" s="24"/>
      <c r="K326" s="24"/>
      <c r="L326" s="71" t="s">
        <v>234</v>
      </c>
      <c r="M326" s="72" t="s">
        <v>235</v>
      </c>
      <c r="N326" s="24"/>
      <c r="O326" s="71" t="s">
        <v>236</v>
      </c>
      <c r="P326" s="72" t="s">
        <v>237</v>
      </c>
      <c r="Q326" s="24"/>
      <c r="R326" s="73"/>
      <c r="S326" s="24"/>
      <c r="U326" s="24"/>
      <c r="V326" s="71" t="s">
        <v>234</v>
      </c>
      <c r="W326" s="72" t="s">
        <v>235</v>
      </c>
      <c r="X326" s="24"/>
      <c r="Y326" s="71" t="s">
        <v>236</v>
      </c>
      <c r="Z326" s="72" t="s">
        <v>237</v>
      </c>
      <c r="AA326" s="24"/>
      <c r="AB326" s="73"/>
      <c r="AC326" s="24"/>
    </row>
    <row r="327" spans="1:29">
      <c r="A327" s="24"/>
      <c r="B327" s="71" t="s">
        <v>238</v>
      </c>
      <c r="C327" s="72" t="s">
        <v>239</v>
      </c>
      <c r="D327" s="24"/>
      <c r="E327" s="71" t="s">
        <v>240</v>
      </c>
      <c r="F327" s="72" t="s">
        <v>241</v>
      </c>
      <c r="G327" s="24"/>
      <c r="H327" s="74" t="e">
        <f>#REF!</f>
        <v>#REF!</v>
      </c>
      <c r="I327" s="24"/>
      <c r="K327" s="24"/>
      <c r="L327" s="71" t="s">
        <v>238</v>
      </c>
      <c r="M327" s="72" t="s">
        <v>239</v>
      </c>
      <c r="N327" s="24"/>
      <c r="O327" s="71" t="s">
        <v>240</v>
      </c>
      <c r="P327" s="72" t="s">
        <v>241</v>
      </c>
      <c r="Q327" s="24"/>
      <c r="R327" s="74" t="e">
        <f>#REF!</f>
        <v>#REF!</v>
      </c>
      <c r="S327" s="24"/>
      <c r="U327" s="24"/>
      <c r="V327" s="71" t="s">
        <v>238</v>
      </c>
      <c r="W327" s="72" t="s">
        <v>239</v>
      </c>
      <c r="X327" s="24"/>
      <c r="Y327" s="71" t="s">
        <v>240</v>
      </c>
      <c r="Z327" s="72" t="s">
        <v>241</v>
      </c>
      <c r="AA327" s="24"/>
      <c r="AB327" s="74" t="e">
        <f>#REF!</f>
        <v>#REF!</v>
      </c>
      <c r="AC327" s="24"/>
    </row>
    <row r="328" spans="1:29" ht="15.75" thickBot="1">
      <c r="A328" s="24"/>
      <c r="B328" s="71" t="s">
        <v>242</v>
      </c>
      <c r="C328" s="72" t="s">
        <v>243</v>
      </c>
      <c r="D328" s="24"/>
      <c r="E328" s="71" t="s">
        <v>244</v>
      </c>
      <c r="F328" s="72" t="s">
        <v>245</v>
      </c>
      <c r="G328" s="24"/>
      <c r="H328" s="75"/>
      <c r="I328" s="24"/>
      <c r="K328" s="24"/>
      <c r="L328" s="71" t="s">
        <v>242</v>
      </c>
      <c r="M328" s="72" t="s">
        <v>243</v>
      </c>
      <c r="N328" s="24"/>
      <c r="O328" s="71" t="s">
        <v>244</v>
      </c>
      <c r="P328" s="72" t="s">
        <v>245</v>
      </c>
      <c r="Q328" s="24"/>
      <c r="R328" s="75"/>
      <c r="S328" s="24"/>
      <c r="U328" s="24"/>
      <c r="V328" s="71" t="s">
        <v>242</v>
      </c>
      <c r="W328" s="72" t="s">
        <v>243</v>
      </c>
      <c r="X328" s="24"/>
      <c r="Y328" s="71" t="s">
        <v>244</v>
      </c>
      <c r="Z328" s="72" t="s">
        <v>245</v>
      </c>
      <c r="AA328" s="24"/>
      <c r="AB328" s="75"/>
      <c r="AC328" s="24"/>
    </row>
    <row r="329" spans="1:29">
      <c r="A329" s="24"/>
      <c r="B329" s="71" t="s">
        <v>246</v>
      </c>
      <c r="C329" s="72" t="s">
        <v>247</v>
      </c>
      <c r="D329" s="24"/>
      <c r="E329" s="71" t="s">
        <v>248</v>
      </c>
      <c r="F329" s="72" t="s">
        <v>249</v>
      </c>
      <c r="G329" s="24"/>
      <c r="H329" s="24"/>
      <c r="I329" s="24"/>
      <c r="K329" s="24"/>
      <c r="L329" s="71" t="s">
        <v>246</v>
      </c>
      <c r="M329" s="72" t="s">
        <v>247</v>
      </c>
      <c r="N329" s="24"/>
      <c r="O329" s="71" t="s">
        <v>248</v>
      </c>
      <c r="P329" s="72" t="s">
        <v>249</v>
      </c>
      <c r="Q329" s="24"/>
      <c r="R329" s="24"/>
      <c r="S329" s="24"/>
      <c r="U329" s="24"/>
      <c r="V329" s="71" t="s">
        <v>246</v>
      </c>
      <c r="W329" s="72" t="s">
        <v>247</v>
      </c>
      <c r="X329" s="24"/>
      <c r="Y329" s="71" t="s">
        <v>248</v>
      </c>
      <c r="Z329" s="72" t="s">
        <v>249</v>
      </c>
      <c r="AA329" s="24"/>
      <c r="AB329" s="24"/>
      <c r="AC329" s="24"/>
    </row>
    <row r="330" spans="1:29">
      <c r="A330" s="24"/>
      <c r="B330" s="71" t="s">
        <v>250</v>
      </c>
      <c r="C330" s="72" t="s">
        <v>251</v>
      </c>
      <c r="D330" s="24"/>
      <c r="E330" s="71" t="s">
        <v>252</v>
      </c>
      <c r="F330" s="72" t="s">
        <v>253</v>
      </c>
      <c r="G330" s="24"/>
      <c r="H330" s="24"/>
      <c r="I330" s="24"/>
      <c r="K330" s="24"/>
      <c r="L330" s="71" t="s">
        <v>250</v>
      </c>
      <c r="M330" s="72" t="s">
        <v>251</v>
      </c>
      <c r="N330" s="24"/>
      <c r="O330" s="71" t="s">
        <v>252</v>
      </c>
      <c r="P330" s="72" t="s">
        <v>253</v>
      </c>
      <c r="Q330" s="24"/>
      <c r="R330" s="24"/>
      <c r="S330" s="24"/>
      <c r="U330" s="24"/>
      <c r="V330" s="71" t="s">
        <v>250</v>
      </c>
      <c r="W330" s="72" t="s">
        <v>251</v>
      </c>
      <c r="X330" s="24"/>
      <c r="Y330" s="71" t="s">
        <v>252</v>
      </c>
      <c r="Z330" s="72" t="s">
        <v>253</v>
      </c>
      <c r="AA330" s="24"/>
      <c r="AB330" s="24"/>
      <c r="AC330" s="24"/>
    </row>
    <row r="331" spans="1:29">
      <c r="A331" s="24"/>
      <c r="B331" s="71" t="s">
        <v>254</v>
      </c>
      <c r="C331" s="72" t="s">
        <v>255</v>
      </c>
      <c r="D331" s="24"/>
      <c r="E331" s="71" t="s">
        <v>256</v>
      </c>
      <c r="F331" s="72" t="s">
        <v>257</v>
      </c>
      <c r="G331" s="24"/>
      <c r="H331" s="24"/>
      <c r="I331" s="24"/>
      <c r="K331" s="24"/>
      <c r="L331" s="71" t="s">
        <v>254</v>
      </c>
      <c r="M331" s="72" t="s">
        <v>255</v>
      </c>
      <c r="N331" s="24"/>
      <c r="O331" s="71" t="s">
        <v>256</v>
      </c>
      <c r="P331" s="72" t="s">
        <v>257</v>
      </c>
      <c r="Q331" s="24"/>
      <c r="R331" s="24"/>
      <c r="S331" s="24"/>
      <c r="U331" s="24"/>
      <c r="V331" s="71" t="s">
        <v>254</v>
      </c>
      <c r="W331" s="72" t="s">
        <v>255</v>
      </c>
      <c r="X331" s="24"/>
      <c r="Y331" s="71" t="s">
        <v>256</v>
      </c>
      <c r="Z331" s="72" t="s">
        <v>257</v>
      </c>
      <c r="AA331" s="24"/>
      <c r="AB331" s="24"/>
      <c r="AC331" s="24"/>
    </row>
    <row r="332" spans="1:29" ht="15.75" thickBot="1">
      <c r="A332" s="24"/>
      <c r="B332" s="76" t="s">
        <v>219</v>
      </c>
      <c r="C332" s="77" t="s">
        <v>219</v>
      </c>
      <c r="D332" s="24"/>
      <c r="E332" s="76"/>
      <c r="F332" s="77"/>
      <c r="G332" s="24"/>
      <c r="H332" s="24"/>
      <c r="I332" s="24"/>
      <c r="K332" s="24"/>
      <c r="L332" s="76" t="s">
        <v>219</v>
      </c>
      <c r="M332" s="77" t="s">
        <v>219</v>
      </c>
      <c r="N332" s="24"/>
      <c r="O332" s="76"/>
      <c r="P332" s="77"/>
      <c r="Q332" s="24"/>
      <c r="R332" s="24"/>
      <c r="S332" s="24"/>
      <c r="U332" s="24"/>
      <c r="V332" s="76" t="s">
        <v>219</v>
      </c>
      <c r="W332" s="77" t="s">
        <v>219</v>
      </c>
      <c r="X332" s="24"/>
      <c r="Y332" s="76"/>
      <c r="Z332" s="77"/>
      <c r="AA332" s="24"/>
      <c r="AB332" s="24"/>
      <c r="AC332" s="24"/>
    </row>
    <row r="333" spans="1:29">
      <c r="A333" s="24"/>
      <c r="B333" s="24"/>
      <c r="C333" s="24"/>
      <c r="D333" s="24"/>
      <c r="E333" s="24"/>
      <c r="F333" s="24"/>
      <c r="G333" s="24"/>
      <c r="H333" s="24"/>
      <c r="I333" s="24"/>
      <c r="K333" s="24"/>
      <c r="L333" s="24"/>
      <c r="M333" s="24"/>
      <c r="N333" s="24"/>
      <c r="O333" s="24"/>
      <c r="P333" s="24"/>
      <c r="Q333" s="24"/>
      <c r="R333" s="24"/>
      <c r="S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>
      <c r="A334" s="78" t="s">
        <v>258</v>
      </c>
      <c r="B334" s="78"/>
      <c r="C334" s="78" t="s">
        <v>259</v>
      </c>
      <c r="D334" s="78" t="s">
        <v>260</v>
      </c>
      <c r="E334" s="78" t="s">
        <v>260</v>
      </c>
      <c r="F334" s="79" t="s">
        <v>261</v>
      </c>
      <c r="G334" s="79" t="s">
        <v>262</v>
      </c>
      <c r="H334" s="79" t="s">
        <v>263</v>
      </c>
      <c r="I334" s="78" t="s">
        <v>264</v>
      </c>
      <c r="K334" s="78" t="s">
        <v>258</v>
      </c>
      <c r="L334" s="78"/>
      <c r="M334" s="78" t="s">
        <v>259</v>
      </c>
      <c r="N334" s="78" t="s">
        <v>260</v>
      </c>
      <c r="O334" s="78" t="s">
        <v>260</v>
      </c>
      <c r="P334" s="79" t="s">
        <v>261</v>
      </c>
      <c r="Q334" s="79" t="s">
        <v>262</v>
      </c>
      <c r="R334" s="79" t="s">
        <v>263</v>
      </c>
      <c r="S334" s="78" t="s">
        <v>264</v>
      </c>
      <c r="U334" s="78" t="s">
        <v>258</v>
      </c>
      <c r="V334" s="78"/>
      <c r="W334" s="78" t="s">
        <v>259</v>
      </c>
      <c r="X334" s="78" t="s">
        <v>260</v>
      </c>
      <c r="Y334" s="78" t="s">
        <v>260</v>
      </c>
      <c r="Z334" s="79" t="s">
        <v>261</v>
      </c>
      <c r="AA334" s="79" t="s">
        <v>262</v>
      </c>
      <c r="AB334" s="79" t="s">
        <v>263</v>
      </c>
      <c r="AC334" s="78" t="s">
        <v>264</v>
      </c>
    </row>
    <row r="335" spans="1:29">
      <c r="A335" s="78"/>
      <c r="B335" s="78"/>
      <c r="C335" s="78" t="s">
        <v>265</v>
      </c>
      <c r="D335" s="78" t="s">
        <v>258</v>
      </c>
      <c r="E335" s="78" t="s">
        <v>266</v>
      </c>
      <c r="F335" s="78"/>
      <c r="G335" s="78"/>
      <c r="H335" s="78"/>
      <c r="I335" s="78"/>
      <c r="K335" s="78"/>
      <c r="L335" s="78"/>
      <c r="M335" s="78" t="s">
        <v>265</v>
      </c>
      <c r="N335" s="78" t="s">
        <v>258</v>
      </c>
      <c r="O335" s="78" t="s">
        <v>266</v>
      </c>
      <c r="P335" s="78"/>
      <c r="Q335" s="78"/>
      <c r="R335" s="78"/>
      <c r="S335" s="78"/>
      <c r="U335" s="78"/>
      <c r="V335" s="78"/>
      <c r="W335" s="78" t="s">
        <v>265</v>
      </c>
      <c r="X335" s="78" t="s">
        <v>258</v>
      </c>
      <c r="Y335" s="78" t="s">
        <v>266</v>
      </c>
      <c r="Z335" s="78"/>
      <c r="AA335" s="78"/>
      <c r="AB335" s="78"/>
      <c r="AC335" s="78"/>
    </row>
    <row r="336" spans="1:29">
      <c r="A336" s="78" t="e">
        <f>RIGHT(H327,E336)</f>
        <v>#REF!</v>
      </c>
      <c r="B336" s="78"/>
      <c r="C336" s="79" t="e">
        <f>+E336-D336</f>
        <v>#REF!</v>
      </c>
      <c r="D336" s="79" t="e">
        <f>LEN(A336)</f>
        <v>#REF!</v>
      </c>
      <c r="E336" s="79">
        <v>9</v>
      </c>
      <c r="F336" s="78" t="s">
        <v>267</v>
      </c>
      <c r="G336" s="78" t="e">
        <f>IF(C336=0,LEFT(A336,1),"0")</f>
        <v>#REF!</v>
      </c>
      <c r="H336" s="78" t="e">
        <f>IF(G336="1","SE",VLOOKUP(G336,B322:C331,2,FALSE))</f>
        <v>#REF!</v>
      </c>
      <c r="I336" s="78" t="e">
        <f>IF(G336="0",""," RATUS ")</f>
        <v>#REF!</v>
      </c>
      <c r="K336" s="78" t="e">
        <f>RIGHT(R327,O336)</f>
        <v>#REF!</v>
      </c>
      <c r="L336" s="78"/>
      <c r="M336" s="79" t="e">
        <f>+O336-N336</f>
        <v>#REF!</v>
      </c>
      <c r="N336" s="79" t="e">
        <f>LEN(K336)</f>
        <v>#REF!</v>
      </c>
      <c r="O336" s="79">
        <v>9</v>
      </c>
      <c r="P336" s="78" t="s">
        <v>267</v>
      </c>
      <c r="Q336" s="78" t="e">
        <f>IF(M336=0,LEFT(K336,1),"0")</f>
        <v>#REF!</v>
      </c>
      <c r="R336" s="78" t="e">
        <f>IF(Q336="1","SE",VLOOKUP(Q336,L322:M331,2,FALSE))</f>
        <v>#REF!</v>
      </c>
      <c r="S336" s="78" t="e">
        <f>IF(Q336="0",""," RATUS ")</f>
        <v>#REF!</v>
      </c>
      <c r="U336" s="78" t="e">
        <f>RIGHT(AB327,Y336)</f>
        <v>#REF!</v>
      </c>
      <c r="V336" s="78"/>
      <c r="W336" s="79" t="e">
        <f>+Y336-X336</f>
        <v>#REF!</v>
      </c>
      <c r="X336" s="79" t="e">
        <f>LEN(U336)</f>
        <v>#REF!</v>
      </c>
      <c r="Y336" s="79">
        <v>9</v>
      </c>
      <c r="Z336" s="78" t="s">
        <v>267</v>
      </c>
      <c r="AA336" s="78" t="e">
        <f>IF(W336=0,LEFT(U336,1),"0")</f>
        <v>#REF!</v>
      </c>
      <c r="AB336" s="78" t="e">
        <f>IF(AA336="1","SE",VLOOKUP(AA336,V322:W331,2,FALSE))</f>
        <v>#REF!</v>
      </c>
      <c r="AC336" s="78" t="e">
        <f>IF(AA336="0",""," RATUS ")</f>
        <v>#REF!</v>
      </c>
    </row>
    <row r="337" spans="1:29">
      <c r="A337" s="78" t="e">
        <f>RIGHT(H327,E337)</f>
        <v>#REF!</v>
      </c>
      <c r="B337" s="78"/>
      <c r="C337" s="79" t="e">
        <f>+E337-D337</f>
        <v>#REF!</v>
      </c>
      <c r="D337" s="79" t="e">
        <f>LEN(A337)</f>
        <v>#REF!</v>
      </c>
      <c r="E337" s="79">
        <v>8</v>
      </c>
      <c r="F337" s="78" t="s">
        <v>268</v>
      </c>
      <c r="G337" s="78" t="e">
        <f>IF(C337=0,LEFT(A337,1),"0")</f>
        <v>#REF!</v>
      </c>
      <c r="H337" s="78" t="e">
        <f>IF(AND(G339&lt;"20",G339&gt;="10"),VLOOKUP(G339,E322:F331,2,FALSE),VLOOKUP(G337,B322:C331,2,FALSE))</f>
        <v>#REF!</v>
      </c>
      <c r="I337" s="78" t="e">
        <f>IF(G339&gt;="20"," PULUH ","")</f>
        <v>#REF!</v>
      </c>
      <c r="K337" s="78" t="e">
        <f>RIGHT(R327,O337)</f>
        <v>#REF!</v>
      </c>
      <c r="L337" s="78"/>
      <c r="M337" s="79" t="e">
        <f>+O337-N337</f>
        <v>#REF!</v>
      </c>
      <c r="N337" s="79" t="e">
        <f>LEN(K337)</f>
        <v>#REF!</v>
      </c>
      <c r="O337" s="79">
        <v>8</v>
      </c>
      <c r="P337" s="78" t="s">
        <v>268</v>
      </c>
      <c r="Q337" s="78" t="e">
        <f>IF(M337=0,LEFT(K337,1),"0")</f>
        <v>#REF!</v>
      </c>
      <c r="R337" s="78" t="e">
        <f>IF(AND(Q339&lt;"20",Q339&gt;="10"),VLOOKUP(Q339,O322:P331,2,FALSE),VLOOKUP(Q337,L322:M331,2,FALSE))</f>
        <v>#REF!</v>
      </c>
      <c r="S337" s="78" t="e">
        <f>IF(Q339&gt;="20"," PULUH ","")</f>
        <v>#REF!</v>
      </c>
      <c r="U337" s="78" t="e">
        <f>RIGHT(AB327,Y337)</f>
        <v>#REF!</v>
      </c>
      <c r="V337" s="78"/>
      <c r="W337" s="79" t="e">
        <f>+Y337-X337</f>
        <v>#REF!</v>
      </c>
      <c r="X337" s="79" t="e">
        <f>LEN(U337)</f>
        <v>#REF!</v>
      </c>
      <c r="Y337" s="79">
        <v>8</v>
      </c>
      <c r="Z337" s="78" t="s">
        <v>268</v>
      </c>
      <c r="AA337" s="78" t="e">
        <f>IF(W337=0,LEFT(U337,1),"0")</f>
        <v>#REF!</v>
      </c>
      <c r="AB337" s="78" t="e">
        <f>IF(AND(AA339&lt;"20",AA339&gt;="10"),VLOOKUP(AA339,Y322:Z331,2,FALSE),VLOOKUP(AA337,V322:W331,2,FALSE))</f>
        <v>#REF!</v>
      </c>
      <c r="AC337" s="78" t="e">
        <f>IF(AA339&gt;="20"," PULUH ","")</f>
        <v>#REF!</v>
      </c>
    </row>
    <row r="338" spans="1:29">
      <c r="A338" s="78" t="e">
        <f>RIGHT(H327,E338)</f>
        <v>#REF!</v>
      </c>
      <c r="B338" s="78"/>
      <c r="C338" s="79" t="e">
        <f>+E338-D338</f>
        <v>#REF!</v>
      </c>
      <c r="D338" s="79" t="e">
        <f>LEN(A338)</f>
        <v>#REF!</v>
      </c>
      <c r="E338" s="79">
        <v>7</v>
      </c>
      <c r="F338" s="78" t="s">
        <v>269</v>
      </c>
      <c r="G338" s="78" t="e">
        <f>IF(C338=0,LEFT(A338,1),"0")</f>
        <v>#REF!</v>
      </c>
      <c r="H338" s="78" t="e">
        <f>IF(AND(G339&lt;"20",G339&gt;="10"),"",VLOOKUP(G338,B322:C331,2,FALSE))</f>
        <v>#REF!</v>
      </c>
      <c r="I338" s="78" t="e">
        <f>IF(G348&gt;=7," JUTA ","")</f>
        <v>#REF!</v>
      </c>
      <c r="K338" s="78" t="e">
        <f>RIGHT(R327,O338)</f>
        <v>#REF!</v>
      </c>
      <c r="L338" s="78"/>
      <c r="M338" s="79" t="e">
        <f>+O338-N338</f>
        <v>#REF!</v>
      </c>
      <c r="N338" s="79" t="e">
        <f>LEN(K338)</f>
        <v>#REF!</v>
      </c>
      <c r="O338" s="79">
        <v>7</v>
      </c>
      <c r="P338" s="78" t="s">
        <v>269</v>
      </c>
      <c r="Q338" s="78" t="e">
        <f>IF(M338=0,LEFT(K338,1),"0")</f>
        <v>#REF!</v>
      </c>
      <c r="R338" s="78" t="e">
        <f>IF(AND(Q339&lt;"20",Q339&gt;="10"),"",VLOOKUP(Q338,L322:M331,2,FALSE))</f>
        <v>#REF!</v>
      </c>
      <c r="S338" s="78" t="e">
        <f>IF(Q348&gt;=7," JUTA ","")</f>
        <v>#REF!</v>
      </c>
      <c r="U338" s="78" t="e">
        <f>RIGHT(AB327,Y338)</f>
        <v>#REF!</v>
      </c>
      <c r="V338" s="78"/>
      <c r="W338" s="79" t="e">
        <f>+Y338-X338</f>
        <v>#REF!</v>
      </c>
      <c r="X338" s="79" t="e">
        <f>LEN(U338)</f>
        <v>#REF!</v>
      </c>
      <c r="Y338" s="79">
        <v>7</v>
      </c>
      <c r="Z338" s="78" t="s">
        <v>269</v>
      </c>
      <c r="AA338" s="78" t="e">
        <f>IF(W338=0,LEFT(U338,1),"0")</f>
        <v>#REF!</v>
      </c>
      <c r="AB338" s="78" t="e">
        <f>IF(AND(AA339&lt;"20",AA339&gt;="10"),"",VLOOKUP(AA338,V322:W331,2,FALSE))</f>
        <v>#REF!</v>
      </c>
      <c r="AC338" s="78" t="e">
        <f>IF(AA348&gt;=7," JUTA ","")</f>
        <v>#REF!</v>
      </c>
    </row>
    <row r="339" spans="1:29">
      <c r="A339" s="78"/>
      <c r="B339" s="78"/>
      <c r="C339" s="79"/>
      <c r="D339" s="79"/>
      <c r="E339" s="79"/>
      <c r="F339" s="78" t="s">
        <v>270</v>
      </c>
      <c r="G339" s="78" t="e">
        <f>IF(G348&gt;=8,LEFT(A337,2),"0")</f>
        <v>#REF!</v>
      </c>
      <c r="H339" s="78"/>
      <c r="I339" s="78"/>
      <c r="K339" s="78"/>
      <c r="L339" s="78"/>
      <c r="M339" s="79"/>
      <c r="N339" s="79"/>
      <c r="O339" s="79"/>
      <c r="P339" s="78" t="s">
        <v>270</v>
      </c>
      <c r="Q339" s="78" t="e">
        <f>IF(Q348&gt;=8,LEFT(K337,2),"0")</f>
        <v>#REF!</v>
      </c>
      <c r="R339" s="78"/>
      <c r="S339" s="78"/>
      <c r="U339" s="78"/>
      <c r="V339" s="78"/>
      <c r="W339" s="79"/>
      <c r="X339" s="79"/>
      <c r="Y339" s="79"/>
      <c r="Z339" s="78" t="s">
        <v>270</v>
      </c>
      <c r="AA339" s="78" t="e">
        <f>IF(AA348&gt;=8,LEFT(U337,2),"0")</f>
        <v>#REF!</v>
      </c>
      <c r="AB339" s="78"/>
      <c r="AC339" s="78"/>
    </row>
    <row r="340" spans="1:29">
      <c r="A340" s="78" t="e">
        <f>RIGHT(H327,E340)</f>
        <v>#REF!</v>
      </c>
      <c r="B340" s="78"/>
      <c r="C340" s="79" t="e">
        <f>+E340-D340</f>
        <v>#REF!</v>
      </c>
      <c r="D340" s="79" t="e">
        <f>LEN(A340)</f>
        <v>#REF!</v>
      </c>
      <c r="E340" s="79">
        <v>6</v>
      </c>
      <c r="F340" s="78" t="s">
        <v>271</v>
      </c>
      <c r="G340" s="78" t="e">
        <f>IF(C340=0,LEFT(A340,1),"0")</f>
        <v>#REF!</v>
      </c>
      <c r="H340" s="78" t="e">
        <f>IF(G340="1","SE",VLOOKUP(G340,B322:C331,2,FALSE))</f>
        <v>#REF!</v>
      </c>
      <c r="I340" s="78" t="e">
        <f>IF(H340=" ",""," RATUS ")</f>
        <v>#REF!</v>
      </c>
      <c r="K340" s="78" t="e">
        <f>RIGHT(R327,O340)</f>
        <v>#REF!</v>
      </c>
      <c r="L340" s="78"/>
      <c r="M340" s="79" t="e">
        <f>+O340-N340</f>
        <v>#REF!</v>
      </c>
      <c r="N340" s="79" t="e">
        <f>LEN(K340)</f>
        <v>#REF!</v>
      </c>
      <c r="O340" s="79">
        <v>6</v>
      </c>
      <c r="P340" s="78" t="s">
        <v>271</v>
      </c>
      <c r="Q340" s="78" t="e">
        <f>IF(M340=0,LEFT(K340,1),"0")</f>
        <v>#REF!</v>
      </c>
      <c r="R340" s="78" t="e">
        <f>IF(Q340="1","SE",VLOOKUP(Q340,L322:M331,2,FALSE))</f>
        <v>#REF!</v>
      </c>
      <c r="S340" s="78" t="e">
        <f>IF(R340=" ",""," RATUS ")</f>
        <v>#REF!</v>
      </c>
      <c r="U340" s="78" t="e">
        <f>RIGHT(AB327,Y340)</f>
        <v>#REF!</v>
      </c>
      <c r="V340" s="78"/>
      <c r="W340" s="79" t="e">
        <f>+Y340-X340</f>
        <v>#REF!</v>
      </c>
      <c r="X340" s="79" t="e">
        <f>LEN(U340)</f>
        <v>#REF!</v>
      </c>
      <c r="Y340" s="79">
        <v>6</v>
      </c>
      <c r="Z340" s="78" t="s">
        <v>271</v>
      </c>
      <c r="AA340" s="78" t="e">
        <f>IF(W340=0,LEFT(U340,1),"0")</f>
        <v>#REF!</v>
      </c>
      <c r="AB340" s="78" t="e">
        <f>IF(AA340="1","SE",VLOOKUP(AA340,V322:W331,2,FALSE))</f>
        <v>#REF!</v>
      </c>
      <c r="AC340" s="78" t="e">
        <f>IF(AB340=" ",""," RATUS ")</f>
        <v>#REF!</v>
      </c>
    </row>
    <row r="341" spans="1:29">
      <c r="A341" s="78" t="e">
        <f>RIGHT(H327,E341)</f>
        <v>#REF!</v>
      </c>
      <c r="B341" s="78"/>
      <c r="C341" s="79" t="e">
        <f>+E341-D341</f>
        <v>#REF!</v>
      </c>
      <c r="D341" s="79" t="e">
        <f>LEN(A341)</f>
        <v>#REF!</v>
      </c>
      <c r="E341" s="79">
        <v>5</v>
      </c>
      <c r="F341" s="78" t="s">
        <v>272</v>
      </c>
      <c r="G341" s="78" t="e">
        <f>IF(C341=0,LEFT(A341,1),"0")</f>
        <v>#REF!</v>
      </c>
      <c r="H341" s="78" t="e">
        <f>IF(AND(G343&lt;"20",G343&gt;="10"),VLOOKUP(G343,E322:F331,2,FALSE),VLOOKUP(G341,B322:C331,2,FALSE))</f>
        <v>#REF!</v>
      </c>
      <c r="I341" s="78" t="e">
        <f>IF(G343&gt;="20"," PULUH "," ")</f>
        <v>#REF!</v>
      </c>
      <c r="K341" s="78" t="e">
        <f>RIGHT(R327,O341)</f>
        <v>#REF!</v>
      </c>
      <c r="L341" s="78"/>
      <c r="M341" s="79" t="e">
        <f>+O341-N341</f>
        <v>#REF!</v>
      </c>
      <c r="N341" s="79" t="e">
        <f>LEN(K341)</f>
        <v>#REF!</v>
      </c>
      <c r="O341" s="79">
        <v>5</v>
      </c>
      <c r="P341" s="78" t="s">
        <v>272</v>
      </c>
      <c r="Q341" s="78" t="e">
        <f>IF(M341=0,LEFT(K341,1),"0")</f>
        <v>#REF!</v>
      </c>
      <c r="R341" s="78" t="e">
        <f>IF(AND(Q343&lt;"20",Q343&gt;="10"),VLOOKUP(Q343,O322:P331,2,FALSE),VLOOKUP(Q341,L322:M331,2,FALSE))</f>
        <v>#REF!</v>
      </c>
      <c r="S341" s="78" t="e">
        <f>IF(Q343&gt;="20"," PULUH "," ")</f>
        <v>#REF!</v>
      </c>
      <c r="U341" s="78" t="e">
        <f>RIGHT(AB327,Y341)</f>
        <v>#REF!</v>
      </c>
      <c r="V341" s="78"/>
      <c r="W341" s="79" t="e">
        <f>+Y341-X341</f>
        <v>#REF!</v>
      </c>
      <c r="X341" s="79" t="e">
        <f>LEN(U341)</f>
        <v>#REF!</v>
      </c>
      <c r="Y341" s="79">
        <v>5</v>
      </c>
      <c r="Z341" s="78" t="s">
        <v>272</v>
      </c>
      <c r="AA341" s="78" t="e">
        <f>IF(W341=0,LEFT(U341,1),"0")</f>
        <v>#REF!</v>
      </c>
      <c r="AB341" s="78" t="e">
        <f>IF(AND(AA343&lt;"20",AA343&gt;="10"),VLOOKUP(AA343,Y322:Z331,2,FALSE),VLOOKUP(AA341,V322:W331,2,FALSE))</f>
        <v>#REF!</v>
      </c>
      <c r="AC341" s="78" t="e">
        <f>IF(AA343&gt;="20"," PULUH "," ")</f>
        <v>#REF!</v>
      </c>
    </row>
    <row r="342" spans="1:29">
      <c r="A342" s="78" t="e">
        <f>RIGHT(H327,E342)</f>
        <v>#REF!</v>
      </c>
      <c r="B342" s="78"/>
      <c r="C342" s="79" t="e">
        <f>+E342-D342</f>
        <v>#REF!</v>
      </c>
      <c r="D342" s="79" t="e">
        <f>LEN(A342)</f>
        <v>#REF!</v>
      </c>
      <c r="E342" s="79">
        <v>4</v>
      </c>
      <c r="F342" s="78" t="s">
        <v>273</v>
      </c>
      <c r="G342" s="78" t="e">
        <f>IF(C342=0,LEFT(A342,1),"0")</f>
        <v>#REF!</v>
      </c>
      <c r="H342" s="78" t="e">
        <f>IF(AND(G343&lt;"20",G343&gt;="10"),"",IF(AND(G342="1",G348=4),"SE",VLOOKUP(G342,B322:C331,2,FALSE)))</f>
        <v>#REF!</v>
      </c>
      <c r="I342" s="78" t="e">
        <f>IF(AND(AND(G340="0",G341="0",G342="0"))," "," RIBU ")</f>
        <v>#REF!</v>
      </c>
      <c r="K342" s="78" t="e">
        <f>RIGHT(R327,O342)</f>
        <v>#REF!</v>
      </c>
      <c r="L342" s="78"/>
      <c r="M342" s="79" t="e">
        <f>+O342-N342</f>
        <v>#REF!</v>
      </c>
      <c r="N342" s="79" t="e">
        <f>LEN(K342)</f>
        <v>#REF!</v>
      </c>
      <c r="O342" s="79">
        <v>4</v>
      </c>
      <c r="P342" s="78" t="s">
        <v>273</v>
      </c>
      <c r="Q342" s="78" t="e">
        <f>IF(M342=0,LEFT(K342,1),"0")</f>
        <v>#REF!</v>
      </c>
      <c r="R342" s="78" t="e">
        <f>IF(AND(Q343&lt;"20",Q343&gt;="10"),"",IF(AND(Q342="1",Q348=4),"SE",VLOOKUP(Q342,L322:M331,2,FALSE)))</f>
        <v>#REF!</v>
      </c>
      <c r="S342" s="78" t="e">
        <f>IF(AND(AND(Q340="0",Q341="0",Q342="0"))," "," RIBU ")</f>
        <v>#REF!</v>
      </c>
      <c r="U342" s="78" t="e">
        <f>RIGHT(AB327,Y342)</f>
        <v>#REF!</v>
      </c>
      <c r="V342" s="78"/>
      <c r="W342" s="79" t="e">
        <f>+Y342-X342</f>
        <v>#REF!</v>
      </c>
      <c r="X342" s="79" t="e">
        <f>LEN(U342)</f>
        <v>#REF!</v>
      </c>
      <c r="Y342" s="79">
        <v>4</v>
      </c>
      <c r="Z342" s="78" t="s">
        <v>273</v>
      </c>
      <c r="AA342" s="78" t="e">
        <f>IF(W342=0,LEFT(U342,1),"0")</f>
        <v>#REF!</v>
      </c>
      <c r="AB342" s="78" t="e">
        <f>IF(AND(AA343&lt;"20",AA343&gt;="10"),"",IF(AND(AA342="1",AA348=4),"SE",VLOOKUP(AA342,V322:W331,2,FALSE)))</f>
        <v>#REF!</v>
      </c>
      <c r="AC342" s="78" t="e">
        <f>IF(AND(AND(AA340="0",AA341="0",AA342="0"))," "," RIBU ")</f>
        <v>#REF!</v>
      </c>
    </row>
    <row r="343" spans="1:29">
      <c r="A343" s="78"/>
      <c r="B343" s="78"/>
      <c r="C343" s="79"/>
      <c r="D343" s="79"/>
      <c r="E343" s="79"/>
      <c r="F343" s="78" t="s">
        <v>270</v>
      </c>
      <c r="G343" s="78" t="e">
        <f>IF(G348&gt;=5,LEFT(A341,2),"0")</f>
        <v>#REF!</v>
      </c>
      <c r="H343" s="78"/>
      <c r="I343" s="78"/>
      <c r="K343" s="78"/>
      <c r="L343" s="78"/>
      <c r="M343" s="79"/>
      <c r="N343" s="79"/>
      <c r="O343" s="79"/>
      <c r="P343" s="78" t="s">
        <v>270</v>
      </c>
      <c r="Q343" s="78" t="e">
        <f>IF(Q348&gt;=5,LEFT(K341,2),"0")</f>
        <v>#REF!</v>
      </c>
      <c r="R343" s="78"/>
      <c r="S343" s="78"/>
      <c r="U343" s="78"/>
      <c r="V343" s="78"/>
      <c r="W343" s="79"/>
      <c r="X343" s="79"/>
      <c r="Y343" s="79"/>
      <c r="Z343" s="78" t="s">
        <v>270</v>
      </c>
      <c r="AA343" s="78" t="e">
        <f>IF(AA348&gt;=5,LEFT(U341,2),"0")</f>
        <v>#REF!</v>
      </c>
      <c r="AB343" s="78"/>
      <c r="AC343" s="78"/>
    </row>
    <row r="344" spans="1:29">
      <c r="A344" s="78" t="e">
        <f>RIGHT(H327,E344)</f>
        <v>#REF!</v>
      </c>
      <c r="B344" s="78"/>
      <c r="C344" s="79" t="e">
        <f>+E344-D344</f>
        <v>#REF!</v>
      </c>
      <c r="D344" s="79" t="e">
        <f>LEN(A344)</f>
        <v>#REF!</v>
      </c>
      <c r="E344" s="79">
        <v>3</v>
      </c>
      <c r="F344" s="78" t="s">
        <v>274</v>
      </c>
      <c r="G344" s="78" t="e">
        <f>IF(C344=0,LEFT(A344,1),"0")</f>
        <v>#REF!</v>
      </c>
      <c r="H344" s="78" t="e">
        <f>IF(G344="1"," SE",VLOOKUP(G344,B322:C331,2,FALSE))</f>
        <v>#REF!</v>
      </c>
      <c r="I344" s="78" t="e">
        <f>IF(H344=" ",""," RATUS ")</f>
        <v>#REF!</v>
      </c>
      <c r="K344" s="78" t="e">
        <f>RIGHT(R327,O344)</f>
        <v>#REF!</v>
      </c>
      <c r="L344" s="78"/>
      <c r="M344" s="79" t="e">
        <f>+O344-N344</f>
        <v>#REF!</v>
      </c>
      <c r="N344" s="79" t="e">
        <f>LEN(K344)</f>
        <v>#REF!</v>
      </c>
      <c r="O344" s="79">
        <v>3</v>
      </c>
      <c r="P344" s="78" t="s">
        <v>274</v>
      </c>
      <c r="Q344" s="78" t="e">
        <f>IF(M344=0,LEFT(K344,1),"0")</f>
        <v>#REF!</v>
      </c>
      <c r="R344" s="78" t="e">
        <f>IF(Q344="1"," SE",VLOOKUP(Q344,L322:M331,2,FALSE))</f>
        <v>#REF!</v>
      </c>
      <c r="S344" s="78" t="e">
        <f>IF(R344=" ",""," RATUS ")</f>
        <v>#REF!</v>
      </c>
      <c r="U344" s="78" t="e">
        <f>RIGHT(AB327,Y344)</f>
        <v>#REF!</v>
      </c>
      <c r="V344" s="78"/>
      <c r="W344" s="79" t="e">
        <f>+Y344-X344</f>
        <v>#REF!</v>
      </c>
      <c r="X344" s="79" t="e">
        <f>LEN(U344)</f>
        <v>#REF!</v>
      </c>
      <c r="Y344" s="79">
        <v>3</v>
      </c>
      <c r="Z344" s="78" t="s">
        <v>274</v>
      </c>
      <c r="AA344" s="78" t="e">
        <f>IF(W344=0,LEFT(U344,1),"0")</f>
        <v>#REF!</v>
      </c>
      <c r="AB344" s="78" t="e">
        <f>IF(AA344="1"," SE",VLOOKUP(AA344,V322:W331,2,FALSE))</f>
        <v>#REF!</v>
      </c>
      <c r="AC344" s="78" t="e">
        <f>IF(AB344=" ",""," RATUS ")</f>
        <v>#REF!</v>
      </c>
    </row>
    <row r="345" spans="1:29">
      <c r="A345" s="78" t="e">
        <f>RIGHT(H327,E345)</f>
        <v>#REF!</v>
      </c>
      <c r="B345" s="78"/>
      <c r="C345" s="79" t="e">
        <f>+E345-D345</f>
        <v>#REF!</v>
      </c>
      <c r="D345" s="79" t="e">
        <f>LEN(A345)</f>
        <v>#REF!</v>
      </c>
      <c r="E345" s="79">
        <v>2</v>
      </c>
      <c r="F345" s="78" t="s">
        <v>275</v>
      </c>
      <c r="G345" s="78" t="e">
        <f>IF(C345=0,LEFT(A345,1),"0")</f>
        <v>#REF!</v>
      </c>
      <c r="H345" s="78" t="e">
        <f>IF(AND(G347&lt;"20",G347&gt;="10"),VLOOKUP(G347,E322:F331,2,FALSE),VLOOKUP(G345,B322:C331,2,FALSE))</f>
        <v>#REF!</v>
      </c>
      <c r="I345" s="78" t="e">
        <f>IF(G347&gt;="20"," PULUH ","")</f>
        <v>#REF!</v>
      </c>
      <c r="K345" s="78" t="e">
        <f>RIGHT(R327,O345)</f>
        <v>#REF!</v>
      </c>
      <c r="L345" s="78"/>
      <c r="M345" s="79" t="e">
        <f>+O345-N345</f>
        <v>#REF!</v>
      </c>
      <c r="N345" s="79" t="e">
        <f>LEN(K345)</f>
        <v>#REF!</v>
      </c>
      <c r="O345" s="79">
        <v>2</v>
      </c>
      <c r="P345" s="78" t="s">
        <v>275</v>
      </c>
      <c r="Q345" s="78" t="e">
        <f>IF(M345=0,LEFT(K345,1),"0")</f>
        <v>#REF!</v>
      </c>
      <c r="R345" s="78" t="e">
        <f>IF(AND(Q347&lt;"20",Q347&gt;="10"),VLOOKUP(Q347,O322:P331,2,FALSE),VLOOKUP(Q345,L322:M331,2,FALSE))</f>
        <v>#REF!</v>
      </c>
      <c r="S345" s="78" t="e">
        <f>IF(Q347&gt;="20"," PULUH ","")</f>
        <v>#REF!</v>
      </c>
      <c r="U345" s="78" t="e">
        <f>RIGHT(AB327,Y345)</f>
        <v>#REF!</v>
      </c>
      <c r="V345" s="78"/>
      <c r="W345" s="79" t="e">
        <f>+Y345-X345</f>
        <v>#REF!</v>
      </c>
      <c r="X345" s="79" t="e">
        <f>LEN(U345)</f>
        <v>#REF!</v>
      </c>
      <c r="Y345" s="79">
        <v>2</v>
      </c>
      <c r="Z345" s="78" t="s">
        <v>275</v>
      </c>
      <c r="AA345" s="78" t="e">
        <f>IF(W345=0,LEFT(U345,1),"0")</f>
        <v>#REF!</v>
      </c>
      <c r="AB345" s="78" t="e">
        <f>IF(AND(AA347&lt;"20",AA347&gt;="10"),VLOOKUP(AA347,Y322:Z331,2,FALSE),VLOOKUP(AA345,V322:W331,2,FALSE))</f>
        <v>#REF!</v>
      </c>
      <c r="AC345" s="78" t="e">
        <f>IF(AA347&gt;="20"," PULUH ","")</f>
        <v>#REF!</v>
      </c>
    </row>
    <row r="346" spans="1:29">
      <c r="A346" s="78" t="e">
        <f>RIGHT(H327,E346)</f>
        <v>#REF!</v>
      </c>
      <c r="B346" s="78"/>
      <c r="C346" s="79" t="e">
        <f>+E346-D346</f>
        <v>#REF!</v>
      </c>
      <c r="D346" s="79" t="e">
        <f>LEN(A346)</f>
        <v>#REF!</v>
      </c>
      <c r="E346" s="79">
        <v>1</v>
      </c>
      <c r="F346" s="78" t="s">
        <v>264</v>
      </c>
      <c r="G346" s="78" t="e">
        <f>IF(C346=0,LEFT(A346,1),"0")</f>
        <v>#REF!</v>
      </c>
      <c r="H346" s="78" t="e">
        <f>IF(G346="0","",IF(G345="1","",VLOOKUP(G346,B322:C331,2,FALSE)))</f>
        <v>#REF!</v>
      </c>
      <c r="I346" s="78" t="s">
        <v>276</v>
      </c>
      <c r="K346" s="78" t="e">
        <f>RIGHT(R327,O346)</f>
        <v>#REF!</v>
      </c>
      <c r="L346" s="78"/>
      <c r="M346" s="79" t="e">
        <f>+O346-N346</f>
        <v>#REF!</v>
      </c>
      <c r="N346" s="79" t="e">
        <f>LEN(K346)</f>
        <v>#REF!</v>
      </c>
      <c r="O346" s="79">
        <v>1</v>
      </c>
      <c r="P346" s="78" t="s">
        <v>264</v>
      </c>
      <c r="Q346" s="78" t="e">
        <f>IF(M346=0,LEFT(K346,1),"0")</f>
        <v>#REF!</v>
      </c>
      <c r="R346" s="78" t="e">
        <f>IF(Q346="0","",IF(Q345="1","",VLOOKUP(Q346,L322:M331,2,FALSE)))</f>
        <v>#REF!</v>
      </c>
      <c r="S346" s="78" t="s">
        <v>276</v>
      </c>
      <c r="U346" s="78" t="e">
        <f>RIGHT(AB327,Y346)</f>
        <v>#REF!</v>
      </c>
      <c r="V346" s="78"/>
      <c r="W346" s="79" t="e">
        <f>+Y346-X346</f>
        <v>#REF!</v>
      </c>
      <c r="X346" s="79" t="e">
        <f>LEN(U346)</f>
        <v>#REF!</v>
      </c>
      <c r="Y346" s="79">
        <v>1</v>
      </c>
      <c r="Z346" s="78" t="s">
        <v>264</v>
      </c>
      <c r="AA346" s="78" t="e">
        <f>IF(W346=0,LEFT(U346,1),"0")</f>
        <v>#REF!</v>
      </c>
      <c r="AB346" s="78" t="e">
        <f>IF(AA346="0","",IF(AA345="1","",VLOOKUP(AA346,V322:W331,2,FALSE)))</f>
        <v>#REF!</v>
      </c>
      <c r="AC346" s="78" t="s">
        <v>276</v>
      </c>
    </row>
    <row r="347" spans="1:29">
      <c r="A347" s="78"/>
      <c r="B347" s="78"/>
      <c r="C347" s="78"/>
      <c r="D347" s="78"/>
      <c r="E347" s="78"/>
      <c r="F347" s="78" t="s">
        <v>270</v>
      </c>
      <c r="G347" s="78" t="e">
        <f>IF(G348&gt;=2,LEFT(A345,2)," ")</f>
        <v>#REF!</v>
      </c>
      <c r="H347" s="78"/>
      <c r="I347" s="78"/>
      <c r="K347" s="78"/>
      <c r="L347" s="78"/>
      <c r="M347" s="78"/>
      <c r="N347" s="78"/>
      <c r="O347" s="78"/>
      <c r="P347" s="78" t="s">
        <v>270</v>
      </c>
      <c r="Q347" s="78" t="e">
        <f>IF(Q348&gt;=2,LEFT(K345,2)," ")</f>
        <v>#REF!</v>
      </c>
      <c r="R347" s="78"/>
      <c r="S347" s="78"/>
      <c r="U347" s="78"/>
      <c r="V347" s="78"/>
      <c r="W347" s="78"/>
      <c r="X347" s="78"/>
      <c r="Y347" s="78"/>
      <c r="Z347" s="78" t="s">
        <v>270</v>
      </c>
      <c r="AA347" s="78" t="e">
        <f>IF(AA348&gt;=2,LEFT(U345,2)," ")</f>
        <v>#REF!</v>
      </c>
      <c r="AB347" s="78"/>
      <c r="AC347" s="78"/>
    </row>
    <row r="348" spans="1:29">
      <c r="A348" s="78"/>
      <c r="B348" s="78"/>
      <c r="C348" s="78"/>
      <c r="D348" s="78"/>
      <c r="E348" s="78"/>
      <c r="F348" s="78" t="s">
        <v>277</v>
      </c>
      <c r="G348" s="78" t="e">
        <f>LEN(H327)</f>
        <v>#REF!</v>
      </c>
      <c r="H348" s="78"/>
      <c r="I348" s="78"/>
      <c r="K348" s="78"/>
      <c r="L348" s="78"/>
      <c r="M348" s="78"/>
      <c r="N348" s="78"/>
      <c r="O348" s="78"/>
      <c r="P348" s="78" t="s">
        <v>277</v>
      </c>
      <c r="Q348" s="78" t="e">
        <f>LEN(R327)</f>
        <v>#REF!</v>
      </c>
      <c r="R348" s="78"/>
      <c r="S348" s="78"/>
      <c r="U348" s="78"/>
      <c r="V348" s="78"/>
      <c r="W348" s="78"/>
      <c r="X348" s="78"/>
      <c r="Y348" s="78"/>
      <c r="Z348" s="78" t="s">
        <v>277</v>
      </c>
      <c r="AA348" s="78" t="e">
        <f>LEN(AB327)</f>
        <v>#REF!</v>
      </c>
      <c r="AB348" s="78"/>
      <c r="AC348" s="78"/>
    </row>
    <row r="349" spans="1:29">
      <c r="A349" s="78" t="s">
        <v>278</v>
      </c>
      <c r="B349" s="78" t="e">
        <f>CONCATENATE(H336,I336,H337,I337,H338,I338,H340,I340,H341,I341,H342,I342,H344,I344,H345,I345,H346,I346)</f>
        <v>#REF!</v>
      </c>
      <c r="C349" s="78"/>
      <c r="D349" s="78"/>
      <c r="E349" s="78"/>
      <c r="F349" s="78"/>
      <c r="G349" s="78"/>
      <c r="H349" s="78"/>
      <c r="I349" s="78"/>
      <c r="K349" s="78" t="s">
        <v>278</v>
      </c>
      <c r="L349" s="78" t="e">
        <f>CONCATENATE(R336,S336,R337,S337,R338,S338,R340,S340,R341,S341,R342,S342,R344,S344,R345,S345,R346,S346)</f>
        <v>#REF!</v>
      </c>
      <c r="M349" s="78"/>
      <c r="N349" s="78"/>
      <c r="O349" s="78"/>
      <c r="P349" s="78"/>
      <c r="Q349" s="78"/>
      <c r="R349" s="78"/>
      <c r="S349" s="78"/>
      <c r="U349" s="78" t="s">
        <v>278</v>
      </c>
      <c r="V349" s="78" t="e">
        <f>CONCATENATE(AB336,AC336,AB337,AC337,AB338,AC338,AB340,AC340,AB341,AC341,AB342,AC342,AB344,AC344,AB345,AC345,AB346,AC346)</f>
        <v>#REF!</v>
      </c>
      <c r="W349" s="78"/>
      <c r="X349" s="78"/>
      <c r="Y349" s="78"/>
      <c r="Z349" s="78"/>
      <c r="AA349" s="78"/>
      <c r="AB349" s="78"/>
      <c r="AC349" s="78"/>
    </row>
    <row r="350" spans="1:29">
      <c r="A350" s="78" t="s">
        <v>279</v>
      </c>
      <c r="B350" s="80" t="e">
        <f>TRIM(B349)</f>
        <v>#REF!</v>
      </c>
      <c r="C350" s="81"/>
      <c r="D350" s="81"/>
      <c r="E350" s="81"/>
      <c r="F350" s="81"/>
      <c r="G350" s="81"/>
      <c r="H350" s="81"/>
      <c r="I350" s="81"/>
      <c r="K350" s="78" t="s">
        <v>279</v>
      </c>
      <c r="L350" s="80" t="e">
        <f>TRIM(L349)</f>
        <v>#REF!</v>
      </c>
      <c r="M350" s="81"/>
      <c r="N350" s="81"/>
      <c r="O350" s="81"/>
      <c r="P350" s="81"/>
      <c r="Q350" s="81"/>
      <c r="R350" s="81"/>
      <c r="S350" s="81"/>
      <c r="U350" s="78" t="s">
        <v>279</v>
      </c>
      <c r="V350" s="80" t="e">
        <f>TRIM(V349)</f>
        <v>#REF!</v>
      </c>
      <c r="W350" s="81"/>
      <c r="X350" s="81"/>
      <c r="Y350" s="81"/>
      <c r="Z350" s="81"/>
      <c r="AA350" s="81"/>
      <c r="AB350" s="81"/>
      <c r="AC350" s="81"/>
    </row>
    <row r="353" spans="1:29" ht="15.75" thickBot="1">
      <c r="A353" s="24"/>
      <c r="B353" s="24"/>
      <c r="C353" s="24" t="s">
        <v>216</v>
      </c>
      <c r="D353" s="24"/>
      <c r="E353" s="24"/>
      <c r="F353" s="24" t="s">
        <v>217</v>
      </c>
      <c r="G353" s="24"/>
      <c r="H353" s="24"/>
      <c r="I353" s="24"/>
      <c r="K353" s="24"/>
      <c r="L353" s="24"/>
      <c r="M353" s="24" t="s">
        <v>216</v>
      </c>
      <c r="N353" s="24"/>
      <c r="O353" s="24"/>
      <c r="P353" s="24" t="s">
        <v>217</v>
      </c>
      <c r="Q353" s="24"/>
      <c r="R353" s="24"/>
      <c r="S353" s="24"/>
      <c r="U353" s="24"/>
      <c r="V353" s="24"/>
      <c r="W353" s="24" t="s">
        <v>216</v>
      </c>
      <c r="X353" s="24"/>
      <c r="Y353" s="24"/>
      <c r="Z353" s="24" t="s">
        <v>217</v>
      </c>
      <c r="AA353" s="24"/>
      <c r="AB353" s="24"/>
      <c r="AC353" s="24"/>
    </row>
    <row r="354" spans="1:29">
      <c r="A354" s="24"/>
      <c r="B354" s="69" t="s">
        <v>218</v>
      </c>
      <c r="C354" s="70" t="s">
        <v>219</v>
      </c>
      <c r="D354" s="24"/>
      <c r="E354" s="69" t="s">
        <v>220</v>
      </c>
      <c r="F354" s="70" t="s">
        <v>221</v>
      </c>
      <c r="G354" s="24"/>
      <c r="H354" s="24"/>
      <c r="I354" s="24"/>
      <c r="K354" s="24"/>
      <c r="L354" s="69" t="s">
        <v>218</v>
      </c>
      <c r="M354" s="70" t="s">
        <v>219</v>
      </c>
      <c r="N354" s="24"/>
      <c r="O354" s="69" t="s">
        <v>220</v>
      </c>
      <c r="P354" s="70" t="s">
        <v>221</v>
      </c>
      <c r="Q354" s="24"/>
      <c r="R354" s="24"/>
      <c r="S354" s="24"/>
      <c r="U354" s="24"/>
      <c r="V354" s="69" t="s">
        <v>218</v>
      </c>
      <c r="W354" s="70" t="s">
        <v>219</v>
      </c>
      <c r="X354" s="24"/>
      <c r="Y354" s="69" t="s">
        <v>220</v>
      </c>
      <c r="Z354" s="70" t="s">
        <v>221</v>
      </c>
      <c r="AA354" s="24"/>
      <c r="AB354" s="24"/>
      <c r="AC354" s="24"/>
    </row>
    <row r="355" spans="1:29">
      <c r="A355" s="24"/>
      <c r="B355" s="71" t="s">
        <v>222</v>
      </c>
      <c r="C355" s="72" t="s">
        <v>223</v>
      </c>
      <c r="D355" s="24"/>
      <c r="E355" s="71" t="s">
        <v>224</v>
      </c>
      <c r="F355" s="72" t="s">
        <v>225</v>
      </c>
      <c r="G355" s="24"/>
      <c r="H355" s="24"/>
      <c r="I355" s="24"/>
      <c r="K355" s="24"/>
      <c r="L355" s="71" t="s">
        <v>222</v>
      </c>
      <c r="M355" s="72" t="s">
        <v>223</v>
      </c>
      <c r="N355" s="24"/>
      <c r="O355" s="71" t="s">
        <v>224</v>
      </c>
      <c r="P355" s="72" t="s">
        <v>225</v>
      </c>
      <c r="Q355" s="24"/>
      <c r="R355" s="24"/>
      <c r="S355" s="24"/>
      <c r="U355" s="24"/>
      <c r="V355" s="71" t="s">
        <v>222</v>
      </c>
      <c r="W355" s="72" t="s">
        <v>223</v>
      </c>
      <c r="X355" s="24"/>
      <c r="Y355" s="71" t="s">
        <v>224</v>
      </c>
      <c r="Z355" s="72" t="s">
        <v>225</v>
      </c>
      <c r="AA355" s="24"/>
      <c r="AB355" s="24"/>
      <c r="AC355" s="24"/>
    </row>
    <row r="356" spans="1:29">
      <c r="A356" s="24"/>
      <c r="B356" s="71" t="s">
        <v>226</v>
      </c>
      <c r="C356" s="72" t="s">
        <v>227</v>
      </c>
      <c r="D356" s="24"/>
      <c r="E356" s="71" t="s">
        <v>228</v>
      </c>
      <c r="F356" s="72" t="s">
        <v>229</v>
      </c>
      <c r="G356" s="24"/>
      <c r="H356" s="24"/>
      <c r="I356" s="24"/>
      <c r="K356" s="24"/>
      <c r="L356" s="71" t="s">
        <v>226</v>
      </c>
      <c r="M356" s="72" t="s">
        <v>227</v>
      </c>
      <c r="N356" s="24"/>
      <c r="O356" s="71" t="s">
        <v>228</v>
      </c>
      <c r="P356" s="72" t="s">
        <v>229</v>
      </c>
      <c r="Q356" s="24"/>
      <c r="R356" s="24"/>
      <c r="S356" s="24"/>
      <c r="U356" s="24"/>
      <c r="V356" s="71" t="s">
        <v>226</v>
      </c>
      <c r="W356" s="72" t="s">
        <v>227</v>
      </c>
      <c r="X356" s="24"/>
      <c r="Y356" s="71" t="s">
        <v>228</v>
      </c>
      <c r="Z356" s="72" t="s">
        <v>229</v>
      </c>
      <c r="AA356" s="24"/>
      <c r="AB356" s="24"/>
      <c r="AC356" s="24"/>
    </row>
    <row r="357" spans="1:29" ht="15.75" thickBot="1">
      <c r="A357" s="24"/>
      <c r="B357" s="71" t="s">
        <v>230</v>
      </c>
      <c r="C357" s="72" t="s">
        <v>231</v>
      </c>
      <c r="D357" s="24"/>
      <c r="E357" s="71" t="s">
        <v>232</v>
      </c>
      <c r="F357" s="72" t="s">
        <v>233</v>
      </c>
      <c r="G357" s="24"/>
      <c r="H357" s="24"/>
      <c r="I357" s="24"/>
      <c r="K357" s="24"/>
      <c r="L357" s="71" t="s">
        <v>230</v>
      </c>
      <c r="M357" s="72" t="s">
        <v>231</v>
      </c>
      <c r="N357" s="24"/>
      <c r="O357" s="71" t="s">
        <v>232</v>
      </c>
      <c r="P357" s="72" t="s">
        <v>233</v>
      </c>
      <c r="Q357" s="24"/>
      <c r="R357" s="24"/>
      <c r="S357" s="24"/>
      <c r="U357" s="24"/>
      <c r="V357" s="71" t="s">
        <v>230</v>
      </c>
      <c r="W357" s="72" t="s">
        <v>231</v>
      </c>
      <c r="X357" s="24"/>
      <c r="Y357" s="71" t="s">
        <v>232</v>
      </c>
      <c r="Z357" s="72" t="s">
        <v>233</v>
      </c>
      <c r="AA357" s="24"/>
      <c r="AB357" s="24"/>
      <c r="AC357" s="24"/>
    </row>
    <row r="358" spans="1:29">
      <c r="A358" s="24"/>
      <c r="B358" s="71" t="s">
        <v>234</v>
      </c>
      <c r="C358" s="72" t="s">
        <v>235</v>
      </c>
      <c r="D358" s="24"/>
      <c r="E358" s="71" t="s">
        <v>236</v>
      </c>
      <c r="F358" s="72" t="s">
        <v>237</v>
      </c>
      <c r="G358" s="24"/>
      <c r="H358" s="73"/>
      <c r="I358" s="24"/>
      <c r="K358" s="24"/>
      <c r="L358" s="71" t="s">
        <v>234</v>
      </c>
      <c r="M358" s="72" t="s">
        <v>235</v>
      </c>
      <c r="N358" s="24"/>
      <c r="O358" s="71" t="s">
        <v>236</v>
      </c>
      <c r="P358" s="72" t="s">
        <v>237</v>
      </c>
      <c r="Q358" s="24"/>
      <c r="R358" s="73"/>
      <c r="S358" s="24"/>
      <c r="U358" s="24"/>
      <c r="V358" s="71" t="s">
        <v>234</v>
      </c>
      <c r="W358" s="72" t="s">
        <v>235</v>
      </c>
      <c r="X358" s="24"/>
      <c r="Y358" s="71" t="s">
        <v>236</v>
      </c>
      <c r="Z358" s="72" t="s">
        <v>237</v>
      </c>
      <c r="AA358" s="24"/>
      <c r="AB358" s="73"/>
      <c r="AC358" s="24"/>
    </row>
    <row r="359" spans="1:29">
      <c r="A359" s="24"/>
      <c r="B359" s="71" t="s">
        <v>238</v>
      </c>
      <c r="C359" s="72" t="s">
        <v>239</v>
      </c>
      <c r="D359" s="24"/>
      <c r="E359" s="71" t="s">
        <v>240</v>
      </c>
      <c r="F359" s="72" t="s">
        <v>241</v>
      </c>
      <c r="G359" s="24"/>
      <c r="H359" s="74" t="e">
        <f>#REF!</f>
        <v>#REF!</v>
      </c>
      <c r="I359" s="24"/>
      <c r="K359" s="24"/>
      <c r="L359" s="71" t="s">
        <v>238</v>
      </c>
      <c r="M359" s="72" t="s">
        <v>239</v>
      </c>
      <c r="N359" s="24"/>
      <c r="O359" s="71" t="s">
        <v>240</v>
      </c>
      <c r="P359" s="72" t="s">
        <v>241</v>
      </c>
      <c r="Q359" s="24"/>
      <c r="R359" s="74" t="e">
        <f>#REF!</f>
        <v>#REF!</v>
      </c>
      <c r="S359" s="24"/>
      <c r="U359" s="24"/>
      <c r="V359" s="71" t="s">
        <v>238</v>
      </c>
      <c r="W359" s="72" t="s">
        <v>239</v>
      </c>
      <c r="X359" s="24"/>
      <c r="Y359" s="71" t="s">
        <v>240</v>
      </c>
      <c r="Z359" s="72" t="s">
        <v>241</v>
      </c>
      <c r="AA359" s="24"/>
      <c r="AB359" s="74" t="e">
        <f>#REF!</f>
        <v>#REF!</v>
      </c>
      <c r="AC359" s="24"/>
    </row>
    <row r="360" spans="1:29" ht="15.75" thickBot="1">
      <c r="A360" s="24"/>
      <c r="B360" s="71" t="s">
        <v>242</v>
      </c>
      <c r="C360" s="72" t="s">
        <v>243</v>
      </c>
      <c r="D360" s="24"/>
      <c r="E360" s="71" t="s">
        <v>244</v>
      </c>
      <c r="F360" s="72" t="s">
        <v>245</v>
      </c>
      <c r="G360" s="24"/>
      <c r="H360" s="75"/>
      <c r="I360" s="24"/>
      <c r="K360" s="24"/>
      <c r="L360" s="71" t="s">
        <v>242</v>
      </c>
      <c r="M360" s="72" t="s">
        <v>243</v>
      </c>
      <c r="N360" s="24"/>
      <c r="O360" s="71" t="s">
        <v>244</v>
      </c>
      <c r="P360" s="72" t="s">
        <v>245</v>
      </c>
      <c r="Q360" s="24"/>
      <c r="R360" s="75"/>
      <c r="S360" s="24"/>
      <c r="U360" s="24"/>
      <c r="V360" s="71" t="s">
        <v>242</v>
      </c>
      <c r="W360" s="72" t="s">
        <v>243</v>
      </c>
      <c r="X360" s="24"/>
      <c r="Y360" s="71" t="s">
        <v>244</v>
      </c>
      <c r="Z360" s="72" t="s">
        <v>245</v>
      </c>
      <c r="AA360" s="24"/>
      <c r="AB360" s="75"/>
      <c r="AC360" s="24"/>
    </row>
    <row r="361" spans="1:29">
      <c r="A361" s="24"/>
      <c r="B361" s="71" t="s">
        <v>246</v>
      </c>
      <c r="C361" s="72" t="s">
        <v>247</v>
      </c>
      <c r="D361" s="24"/>
      <c r="E361" s="71" t="s">
        <v>248</v>
      </c>
      <c r="F361" s="72" t="s">
        <v>249</v>
      </c>
      <c r="G361" s="24"/>
      <c r="H361" s="24"/>
      <c r="I361" s="24"/>
      <c r="K361" s="24"/>
      <c r="L361" s="71" t="s">
        <v>246</v>
      </c>
      <c r="M361" s="72" t="s">
        <v>247</v>
      </c>
      <c r="N361" s="24"/>
      <c r="O361" s="71" t="s">
        <v>248</v>
      </c>
      <c r="P361" s="72" t="s">
        <v>249</v>
      </c>
      <c r="Q361" s="24"/>
      <c r="R361" s="24"/>
      <c r="S361" s="24"/>
      <c r="U361" s="24"/>
      <c r="V361" s="71" t="s">
        <v>246</v>
      </c>
      <c r="W361" s="72" t="s">
        <v>247</v>
      </c>
      <c r="X361" s="24"/>
      <c r="Y361" s="71" t="s">
        <v>248</v>
      </c>
      <c r="Z361" s="72" t="s">
        <v>249</v>
      </c>
      <c r="AA361" s="24"/>
      <c r="AB361" s="24"/>
      <c r="AC361" s="24"/>
    </row>
    <row r="362" spans="1:29">
      <c r="A362" s="24"/>
      <c r="B362" s="71" t="s">
        <v>250</v>
      </c>
      <c r="C362" s="72" t="s">
        <v>251</v>
      </c>
      <c r="D362" s="24"/>
      <c r="E362" s="71" t="s">
        <v>252</v>
      </c>
      <c r="F362" s="72" t="s">
        <v>253</v>
      </c>
      <c r="G362" s="24"/>
      <c r="H362" s="24"/>
      <c r="I362" s="24"/>
      <c r="K362" s="24"/>
      <c r="L362" s="71" t="s">
        <v>250</v>
      </c>
      <c r="M362" s="72" t="s">
        <v>251</v>
      </c>
      <c r="N362" s="24"/>
      <c r="O362" s="71" t="s">
        <v>252</v>
      </c>
      <c r="P362" s="72" t="s">
        <v>253</v>
      </c>
      <c r="Q362" s="24"/>
      <c r="R362" s="24"/>
      <c r="S362" s="24"/>
      <c r="U362" s="24"/>
      <c r="V362" s="71" t="s">
        <v>250</v>
      </c>
      <c r="W362" s="72" t="s">
        <v>251</v>
      </c>
      <c r="X362" s="24"/>
      <c r="Y362" s="71" t="s">
        <v>252</v>
      </c>
      <c r="Z362" s="72" t="s">
        <v>253</v>
      </c>
      <c r="AA362" s="24"/>
      <c r="AB362" s="24"/>
      <c r="AC362" s="24"/>
    </row>
    <row r="363" spans="1:29">
      <c r="A363" s="24"/>
      <c r="B363" s="71" t="s">
        <v>254</v>
      </c>
      <c r="C363" s="72" t="s">
        <v>255</v>
      </c>
      <c r="D363" s="24"/>
      <c r="E363" s="71" t="s">
        <v>256</v>
      </c>
      <c r="F363" s="72" t="s">
        <v>257</v>
      </c>
      <c r="G363" s="24"/>
      <c r="H363" s="24"/>
      <c r="I363" s="24"/>
      <c r="K363" s="24"/>
      <c r="L363" s="71" t="s">
        <v>254</v>
      </c>
      <c r="M363" s="72" t="s">
        <v>255</v>
      </c>
      <c r="N363" s="24"/>
      <c r="O363" s="71" t="s">
        <v>256</v>
      </c>
      <c r="P363" s="72" t="s">
        <v>257</v>
      </c>
      <c r="Q363" s="24"/>
      <c r="R363" s="24"/>
      <c r="S363" s="24"/>
      <c r="U363" s="24"/>
      <c r="V363" s="71" t="s">
        <v>254</v>
      </c>
      <c r="W363" s="72" t="s">
        <v>255</v>
      </c>
      <c r="X363" s="24"/>
      <c r="Y363" s="71" t="s">
        <v>256</v>
      </c>
      <c r="Z363" s="72" t="s">
        <v>257</v>
      </c>
      <c r="AA363" s="24"/>
      <c r="AB363" s="24"/>
      <c r="AC363" s="24"/>
    </row>
    <row r="364" spans="1:29" ht="15.75" thickBot="1">
      <c r="A364" s="24"/>
      <c r="B364" s="76" t="s">
        <v>219</v>
      </c>
      <c r="C364" s="77" t="s">
        <v>219</v>
      </c>
      <c r="D364" s="24"/>
      <c r="E364" s="76"/>
      <c r="F364" s="77"/>
      <c r="G364" s="24"/>
      <c r="H364" s="24"/>
      <c r="I364" s="24"/>
      <c r="K364" s="24"/>
      <c r="L364" s="76" t="s">
        <v>219</v>
      </c>
      <c r="M364" s="77" t="s">
        <v>219</v>
      </c>
      <c r="N364" s="24"/>
      <c r="O364" s="76"/>
      <c r="P364" s="77"/>
      <c r="Q364" s="24"/>
      <c r="R364" s="24"/>
      <c r="S364" s="24"/>
      <c r="U364" s="24"/>
      <c r="V364" s="76" t="s">
        <v>219</v>
      </c>
      <c r="W364" s="77" t="s">
        <v>219</v>
      </c>
      <c r="X364" s="24"/>
      <c r="Y364" s="76"/>
      <c r="Z364" s="77"/>
      <c r="AA364" s="24"/>
      <c r="AB364" s="24"/>
      <c r="AC364" s="24"/>
    </row>
    <row r="365" spans="1:29">
      <c r="A365" s="24"/>
      <c r="B365" s="24"/>
      <c r="C365" s="24"/>
      <c r="D365" s="24"/>
      <c r="E365" s="24"/>
      <c r="F365" s="24"/>
      <c r="G365" s="24"/>
      <c r="H365" s="24"/>
      <c r="I365" s="24"/>
      <c r="K365" s="24"/>
      <c r="L365" s="24"/>
      <c r="M365" s="24"/>
      <c r="N365" s="24"/>
      <c r="O365" s="24"/>
      <c r="P365" s="24"/>
      <c r="Q365" s="24"/>
      <c r="R365" s="24"/>
      <c r="S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>
      <c r="A366" s="78" t="s">
        <v>258</v>
      </c>
      <c r="B366" s="78"/>
      <c r="C366" s="78" t="s">
        <v>259</v>
      </c>
      <c r="D366" s="78" t="s">
        <v>260</v>
      </c>
      <c r="E366" s="78" t="s">
        <v>260</v>
      </c>
      <c r="F366" s="79" t="s">
        <v>261</v>
      </c>
      <c r="G366" s="79" t="s">
        <v>262</v>
      </c>
      <c r="H366" s="79" t="s">
        <v>263</v>
      </c>
      <c r="I366" s="78" t="s">
        <v>264</v>
      </c>
      <c r="K366" s="78" t="s">
        <v>258</v>
      </c>
      <c r="L366" s="78"/>
      <c r="M366" s="78" t="s">
        <v>259</v>
      </c>
      <c r="N366" s="78" t="s">
        <v>260</v>
      </c>
      <c r="O366" s="78" t="s">
        <v>260</v>
      </c>
      <c r="P366" s="79" t="s">
        <v>261</v>
      </c>
      <c r="Q366" s="79" t="s">
        <v>262</v>
      </c>
      <c r="R366" s="79" t="s">
        <v>263</v>
      </c>
      <c r="S366" s="78" t="s">
        <v>264</v>
      </c>
      <c r="U366" s="78" t="s">
        <v>258</v>
      </c>
      <c r="V366" s="78"/>
      <c r="W366" s="78" t="s">
        <v>259</v>
      </c>
      <c r="X366" s="78" t="s">
        <v>260</v>
      </c>
      <c r="Y366" s="78" t="s">
        <v>260</v>
      </c>
      <c r="Z366" s="79" t="s">
        <v>261</v>
      </c>
      <c r="AA366" s="79" t="s">
        <v>262</v>
      </c>
      <c r="AB366" s="79" t="s">
        <v>263</v>
      </c>
      <c r="AC366" s="78" t="s">
        <v>264</v>
      </c>
    </row>
    <row r="367" spans="1:29">
      <c r="A367" s="78"/>
      <c r="B367" s="78"/>
      <c r="C367" s="78" t="s">
        <v>265</v>
      </c>
      <c r="D367" s="78" t="s">
        <v>258</v>
      </c>
      <c r="E367" s="78" t="s">
        <v>266</v>
      </c>
      <c r="F367" s="78"/>
      <c r="G367" s="78"/>
      <c r="H367" s="78"/>
      <c r="I367" s="78"/>
      <c r="K367" s="78"/>
      <c r="L367" s="78"/>
      <c r="M367" s="78" t="s">
        <v>265</v>
      </c>
      <c r="N367" s="78" t="s">
        <v>258</v>
      </c>
      <c r="O367" s="78" t="s">
        <v>266</v>
      </c>
      <c r="P367" s="78"/>
      <c r="Q367" s="78"/>
      <c r="R367" s="78"/>
      <c r="S367" s="78"/>
      <c r="U367" s="78"/>
      <c r="V367" s="78"/>
      <c r="W367" s="78" t="s">
        <v>265</v>
      </c>
      <c r="X367" s="78" t="s">
        <v>258</v>
      </c>
      <c r="Y367" s="78" t="s">
        <v>266</v>
      </c>
      <c r="Z367" s="78"/>
      <c r="AA367" s="78"/>
      <c r="AB367" s="78"/>
      <c r="AC367" s="78"/>
    </row>
    <row r="368" spans="1:29">
      <c r="A368" s="78" t="e">
        <f>RIGHT(H359,E368)</f>
        <v>#REF!</v>
      </c>
      <c r="B368" s="78"/>
      <c r="C368" s="79" t="e">
        <f>+E368-D368</f>
        <v>#REF!</v>
      </c>
      <c r="D368" s="79" t="e">
        <f>LEN(A368)</f>
        <v>#REF!</v>
      </c>
      <c r="E368" s="79">
        <v>9</v>
      </c>
      <c r="F368" s="78" t="s">
        <v>267</v>
      </c>
      <c r="G368" s="78" t="e">
        <f>IF(C368=0,LEFT(A368,1),"0")</f>
        <v>#REF!</v>
      </c>
      <c r="H368" s="78" t="e">
        <f>IF(G368="1","SE",VLOOKUP(G368,B354:C363,2,FALSE))</f>
        <v>#REF!</v>
      </c>
      <c r="I368" s="78" t="e">
        <f>IF(G368="0",""," RATUS ")</f>
        <v>#REF!</v>
      </c>
      <c r="K368" s="78" t="e">
        <f>RIGHT(R359,O368)</f>
        <v>#REF!</v>
      </c>
      <c r="L368" s="78"/>
      <c r="M368" s="79" t="e">
        <f>+O368-N368</f>
        <v>#REF!</v>
      </c>
      <c r="N368" s="79" t="e">
        <f>LEN(K368)</f>
        <v>#REF!</v>
      </c>
      <c r="O368" s="79">
        <v>9</v>
      </c>
      <c r="P368" s="78" t="s">
        <v>267</v>
      </c>
      <c r="Q368" s="78" t="e">
        <f>IF(M368=0,LEFT(K368,1),"0")</f>
        <v>#REF!</v>
      </c>
      <c r="R368" s="78" t="e">
        <f>IF(Q368="1","SE",VLOOKUP(Q368,L354:M363,2,FALSE))</f>
        <v>#REF!</v>
      </c>
      <c r="S368" s="78" t="e">
        <f>IF(Q368="0",""," RATUS ")</f>
        <v>#REF!</v>
      </c>
      <c r="U368" s="78" t="e">
        <f>RIGHT(AB359,Y368)</f>
        <v>#REF!</v>
      </c>
      <c r="V368" s="78"/>
      <c r="W368" s="79" t="e">
        <f>+Y368-X368</f>
        <v>#REF!</v>
      </c>
      <c r="X368" s="79" t="e">
        <f>LEN(U368)</f>
        <v>#REF!</v>
      </c>
      <c r="Y368" s="79">
        <v>9</v>
      </c>
      <c r="Z368" s="78" t="s">
        <v>267</v>
      </c>
      <c r="AA368" s="78" t="e">
        <f>IF(W368=0,LEFT(U368,1),"0")</f>
        <v>#REF!</v>
      </c>
      <c r="AB368" s="78" t="e">
        <f>IF(AA368="1","SE",VLOOKUP(AA368,V354:W363,2,FALSE))</f>
        <v>#REF!</v>
      </c>
      <c r="AC368" s="78" t="e">
        <f>IF(AA368="0",""," RATUS ")</f>
        <v>#REF!</v>
      </c>
    </row>
    <row r="369" spans="1:29">
      <c r="A369" s="78" t="e">
        <f>RIGHT(H359,E369)</f>
        <v>#REF!</v>
      </c>
      <c r="B369" s="78"/>
      <c r="C369" s="79" t="e">
        <f>+E369-D369</f>
        <v>#REF!</v>
      </c>
      <c r="D369" s="79" t="e">
        <f>LEN(A369)</f>
        <v>#REF!</v>
      </c>
      <c r="E369" s="79">
        <v>8</v>
      </c>
      <c r="F369" s="78" t="s">
        <v>268</v>
      </c>
      <c r="G369" s="78" t="e">
        <f>IF(C369=0,LEFT(A369,1),"0")</f>
        <v>#REF!</v>
      </c>
      <c r="H369" s="78" t="e">
        <f>IF(AND(G371&lt;"20",G371&gt;="10"),VLOOKUP(G371,E354:F363,2,FALSE),VLOOKUP(G369,B354:C363,2,FALSE))</f>
        <v>#REF!</v>
      </c>
      <c r="I369" s="78" t="e">
        <f>IF(G371&gt;="20"," PULUH ","")</f>
        <v>#REF!</v>
      </c>
      <c r="K369" s="78" t="e">
        <f>RIGHT(R359,O369)</f>
        <v>#REF!</v>
      </c>
      <c r="L369" s="78"/>
      <c r="M369" s="79" t="e">
        <f>+O369-N369</f>
        <v>#REF!</v>
      </c>
      <c r="N369" s="79" t="e">
        <f>LEN(K369)</f>
        <v>#REF!</v>
      </c>
      <c r="O369" s="79">
        <v>8</v>
      </c>
      <c r="P369" s="78" t="s">
        <v>268</v>
      </c>
      <c r="Q369" s="78" t="e">
        <f>IF(M369=0,LEFT(K369,1),"0")</f>
        <v>#REF!</v>
      </c>
      <c r="R369" s="78" t="e">
        <f>IF(AND(Q371&lt;"20",Q371&gt;="10"),VLOOKUP(Q371,O354:P363,2,FALSE),VLOOKUP(Q369,L354:M363,2,FALSE))</f>
        <v>#REF!</v>
      </c>
      <c r="S369" s="78" t="e">
        <f>IF(Q371&gt;="20"," PULUH ","")</f>
        <v>#REF!</v>
      </c>
      <c r="U369" s="78" t="e">
        <f>RIGHT(AB359,Y369)</f>
        <v>#REF!</v>
      </c>
      <c r="V369" s="78"/>
      <c r="W369" s="79" t="e">
        <f>+Y369-X369</f>
        <v>#REF!</v>
      </c>
      <c r="X369" s="79" t="e">
        <f>LEN(U369)</f>
        <v>#REF!</v>
      </c>
      <c r="Y369" s="79">
        <v>8</v>
      </c>
      <c r="Z369" s="78" t="s">
        <v>268</v>
      </c>
      <c r="AA369" s="78" t="e">
        <f>IF(W369=0,LEFT(U369,1),"0")</f>
        <v>#REF!</v>
      </c>
      <c r="AB369" s="78" t="e">
        <f>IF(AND(AA371&lt;"20",AA371&gt;="10"),VLOOKUP(AA371,Y354:Z363,2,FALSE),VLOOKUP(AA369,V354:W363,2,FALSE))</f>
        <v>#REF!</v>
      </c>
      <c r="AC369" s="78" t="e">
        <f>IF(AA371&gt;="20"," PULUH ","")</f>
        <v>#REF!</v>
      </c>
    </row>
    <row r="370" spans="1:29">
      <c r="A370" s="78" t="e">
        <f>RIGHT(H359,E370)</f>
        <v>#REF!</v>
      </c>
      <c r="B370" s="78"/>
      <c r="C370" s="79" t="e">
        <f>+E370-D370</f>
        <v>#REF!</v>
      </c>
      <c r="D370" s="79" t="e">
        <f>LEN(A370)</f>
        <v>#REF!</v>
      </c>
      <c r="E370" s="79">
        <v>7</v>
      </c>
      <c r="F370" s="78" t="s">
        <v>269</v>
      </c>
      <c r="G370" s="78" t="e">
        <f>IF(C370=0,LEFT(A370,1),"0")</f>
        <v>#REF!</v>
      </c>
      <c r="H370" s="78" t="e">
        <f>IF(AND(G371&lt;"20",G371&gt;="10"),"",VLOOKUP(G370,B354:C363,2,FALSE))</f>
        <v>#REF!</v>
      </c>
      <c r="I370" s="78" t="e">
        <f>IF(G380&gt;=7," JUTA ","")</f>
        <v>#REF!</v>
      </c>
      <c r="K370" s="78" t="e">
        <f>RIGHT(R359,O370)</f>
        <v>#REF!</v>
      </c>
      <c r="L370" s="78"/>
      <c r="M370" s="79" t="e">
        <f>+O370-N370</f>
        <v>#REF!</v>
      </c>
      <c r="N370" s="79" t="e">
        <f>LEN(K370)</f>
        <v>#REF!</v>
      </c>
      <c r="O370" s="79">
        <v>7</v>
      </c>
      <c r="P370" s="78" t="s">
        <v>269</v>
      </c>
      <c r="Q370" s="78" t="e">
        <f>IF(M370=0,LEFT(K370,1),"0")</f>
        <v>#REF!</v>
      </c>
      <c r="R370" s="78" t="e">
        <f>IF(AND(Q371&lt;"20",Q371&gt;="10"),"",VLOOKUP(Q370,L354:M363,2,FALSE))</f>
        <v>#REF!</v>
      </c>
      <c r="S370" s="78" t="e">
        <f>IF(Q380&gt;=7," JUTA ","")</f>
        <v>#REF!</v>
      </c>
      <c r="U370" s="78" t="e">
        <f>RIGHT(AB359,Y370)</f>
        <v>#REF!</v>
      </c>
      <c r="V370" s="78"/>
      <c r="W370" s="79" t="e">
        <f>+Y370-X370</f>
        <v>#REF!</v>
      </c>
      <c r="X370" s="79" t="e">
        <f>LEN(U370)</f>
        <v>#REF!</v>
      </c>
      <c r="Y370" s="79">
        <v>7</v>
      </c>
      <c r="Z370" s="78" t="s">
        <v>269</v>
      </c>
      <c r="AA370" s="78" t="e">
        <f>IF(W370=0,LEFT(U370,1),"0")</f>
        <v>#REF!</v>
      </c>
      <c r="AB370" s="78" t="e">
        <f>IF(AND(AA371&lt;"20",AA371&gt;="10"),"",VLOOKUP(AA370,V354:W363,2,FALSE))</f>
        <v>#REF!</v>
      </c>
      <c r="AC370" s="78" t="e">
        <f>IF(AA380&gt;=7," JUTA ","")</f>
        <v>#REF!</v>
      </c>
    </row>
    <row r="371" spans="1:29">
      <c r="A371" s="78"/>
      <c r="B371" s="78"/>
      <c r="C371" s="79"/>
      <c r="D371" s="79"/>
      <c r="E371" s="79"/>
      <c r="F371" s="78" t="s">
        <v>270</v>
      </c>
      <c r="G371" s="78" t="e">
        <f>IF(G380&gt;=8,LEFT(A369,2),"0")</f>
        <v>#REF!</v>
      </c>
      <c r="H371" s="78"/>
      <c r="I371" s="78"/>
      <c r="K371" s="78"/>
      <c r="L371" s="78"/>
      <c r="M371" s="79"/>
      <c r="N371" s="79"/>
      <c r="O371" s="79"/>
      <c r="P371" s="78" t="s">
        <v>270</v>
      </c>
      <c r="Q371" s="78" t="e">
        <f>IF(Q380&gt;=8,LEFT(K369,2),"0")</f>
        <v>#REF!</v>
      </c>
      <c r="R371" s="78"/>
      <c r="S371" s="78"/>
      <c r="U371" s="78"/>
      <c r="V371" s="78"/>
      <c r="W371" s="79"/>
      <c r="X371" s="79"/>
      <c r="Y371" s="79"/>
      <c r="Z371" s="78" t="s">
        <v>270</v>
      </c>
      <c r="AA371" s="78" t="e">
        <f>IF(AA380&gt;=8,LEFT(U369,2),"0")</f>
        <v>#REF!</v>
      </c>
      <c r="AB371" s="78"/>
      <c r="AC371" s="78"/>
    </row>
    <row r="372" spans="1:29">
      <c r="A372" s="78" t="e">
        <f>RIGHT(H359,E372)</f>
        <v>#REF!</v>
      </c>
      <c r="B372" s="78"/>
      <c r="C372" s="79" t="e">
        <f>+E372-D372</f>
        <v>#REF!</v>
      </c>
      <c r="D372" s="79" t="e">
        <f>LEN(A372)</f>
        <v>#REF!</v>
      </c>
      <c r="E372" s="79">
        <v>6</v>
      </c>
      <c r="F372" s="78" t="s">
        <v>271</v>
      </c>
      <c r="G372" s="78" t="e">
        <f>IF(C372=0,LEFT(A372,1),"0")</f>
        <v>#REF!</v>
      </c>
      <c r="H372" s="78" t="e">
        <f>IF(G372="1","SE",VLOOKUP(G372,B354:C363,2,FALSE))</f>
        <v>#REF!</v>
      </c>
      <c r="I372" s="78" t="e">
        <f>IF(H372=" ",""," RATUS ")</f>
        <v>#REF!</v>
      </c>
      <c r="K372" s="78" t="e">
        <f>RIGHT(R359,O372)</f>
        <v>#REF!</v>
      </c>
      <c r="L372" s="78"/>
      <c r="M372" s="79" t="e">
        <f>+O372-N372</f>
        <v>#REF!</v>
      </c>
      <c r="N372" s="79" t="e">
        <f>LEN(K372)</f>
        <v>#REF!</v>
      </c>
      <c r="O372" s="79">
        <v>6</v>
      </c>
      <c r="P372" s="78" t="s">
        <v>271</v>
      </c>
      <c r="Q372" s="78" t="e">
        <f>IF(M372=0,LEFT(K372,1),"0")</f>
        <v>#REF!</v>
      </c>
      <c r="R372" s="78" t="e">
        <f>IF(Q372="1","SE",VLOOKUP(Q372,L354:M363,2,FALSE))</f>
        <v>#REF!</v>
      </c>
      <c r="S372" s="78" t="e">
        <f>IF(R372=" ",""," RATUS ")</f>
        <v>#REF!</v>
      </c>
      <c r="U372" s="78" t="e">
        <f>RIGHT(AB359,Y372)</f>
        <v>#REF!</v>
      </c>
      <c r="V372" s="78"/>
      <c r="W372" s="79" t="e">
        <f>+Y372-X372</f>
        <v>#REF!</v>
      </c>
      <c r="X372" s="79" t="e">
        <f>LEN(U372)</f>
        <v>#REF!</v>
      </c>
      <c r="Y372" s="79">
        <v>6</v>
      </c>
      <c r="Z372" s="78" t="s">
        <v>271</v>
      </c>
      <c r="AA372" s="78" t="e">
        <f>IF(W372=0,LEFT(U372,1),"0")</f>
        <v>#REF!</v>
      </c>
      <c r="AB372" s="78" t="e">
        <f>IF(AA372="1","SE",VLOOKUP(AA372,V354:W363,2,FALSE))</f>
        <v>#REF!</v>
      </c>
      <c r="AC372" s="78" t="e">
        <f>IF(AB372=" ",""," RATUS ")</f>
        <v>#REF!</v>
      </c>
    </row>
    <row r="373" spans="1:29">
      <c r="A373" s="78" t="e">
        <f>RIGHT(H359,E373)</f>
        <v>#REF!</v>
      </c>
      <c r="B373" s="78"/>
      <c r="C373" s="79" t="e">
        <f>+E373-D373</f>
        <v>#REF!</v>
      </c>
      <c r="D373" s="79" t="e">
        <f>LEN(A373)</f>
        <v>#REF!</v>
      </c>
      <c r="E373" s="79">
        <v>5</v>
      </c>
      <c r="F373" s="78" t="s">
        <v>272</v>
      </c>
      <c r="G373" s="78" t="e">
        <f>IF(C373=0,LEFT(A373,1),"0")</f>
        <v>#REF!</v>
      </c>
      <c r="H373" s="78" t="e">
        <f>IF(AND(G375&lt;"20",G375&gt;="10"),VLOOKUP(G375,E354:F363,2,FALSE),VLOOKUP(G373,B354:C363,2,FALSE))</f>
        <v>#REF!</v>
      </c>
      <c r="I373" s="78" t="e">
        <f>IF(G375&gt;="20"," PULUH "," ")</f>
        <v>#REF!</v>
      </c>
      <c r="K373" s="78" t="e">
        <f>RIGHT(R359,O373)</f>
        <v>#REF!</v>
      </c>
      <c r="L373" s="78"/>
      <c r="M373" s="79" t="e">
        <f>+O373-N373</f>
        <v>#REF!</v>
      </c>
      <c r="N373" s="79" t="e">
        <f>LEN(K373)</f>
        <v>#REF!</v>
      </c>
      <c r="O373" s="79">
        <v>5</v>
      </c>
      <c r="P373" s="78" t="s">
        <v>272</v>
      </c>
      <c r="Q373" s="78" t="e">
        <f>IF(M373=0,LEFT(K373,1),"0")</f>
        <v>#REF!</v>
      </c>
      <c r="R373" s="78" t="e">
        <f>IF(AND(Q375&lt;"20",Q375&gt;="10"),VLOOKUP(Q375,O354:P363,2,FALSE),VLOOKUP(Q373,L354:M363,2,FALSE))</f>
        <v>#REF!</v>
      </c>
      <c r="S373" s="78" t="e">
        <f>IF(Q375&gt;="20"," PULUH "," ")</f>
        <v>#REF!</v>
      </c>
      <c r="U373" s="78" t="e">
        <f>RIGHT(AB359,Y373)</f>
        <v>#REF!</v>
      </c>
      <c r="V373" s="78"/>
      <c r="W373" s="79" t="e">
        <f>+Y373-X373</f>
        <v>#REF!</v>
      </c>
      <c r="X373" s="79" t="e">
        <f>LEN(U373)</f>
        <v>#REF!</v>
      </c>
      <c r="Y373" s="79">
        <v>5</v>
      </c>
      <c r="Z373" s="78" t="s">
        <v>272</v>
      </c>
      <c r="AA373" s="78" t="e">
        <f>IF(W373=0,LEFT(U373,1),"0")</f>
        <v>#REF!</v>
      </c>
      <c r="AB373" s="78" t="e">
        <f>IF(AND(AA375&lt;"20",AA375&gt;="10"),VLOOKUP(AA375,Y354:Z363,2,FALSE),VLOOKUP(AA373,V354:W363,2,FALSE))</f>
        <v>#REF!</v>
      </c>
      <c r="AC373" s="78" t="e">
        <f>IF(AA375&gt;="20"," PULUH "," ")</f>
        <v>#REF!</v>
      </c>
    </row>
    <row r="374" spans="1:29">
      <c r="A374" s="78" t="e">
        <f>RIGHT(H359,E374)</f>
        <v>#REF!</v>
      </c>
      <c r="B374" s="78"/>
      <c r="C374" s="79" t="e">
        <f>+E374-D374</f>
        <v>#REF!</v>
      </c>
      <c r="D374" s="79" t="e">
        <f>LEN(A374)</f>
        <v>#REF!</v>
      </c>
      <c r="E374" s="79">
        <v>4</v>
      </c>
      <c r="F374" s="78" t="s">
        <v>273</v>
      </c>
      <c r="G374" s="78" t="e">
        <f>IF(C374=0,LEFT(A374,1),"0")</f>
        <v>#REF!</v>
      </c>
      <c r="H374" s="78" t="e">
        <f>IF(AND(G375&lt;"20",G375&gt;="10"),"",IF(AND(G374="1",G380=4),"SE",VLOOKUP(G374,B354:C363,2,FALSE)))</f>
        <v>#REF!</v>
      </c>
      <c r="I374" s="78" t="e">
        <f>IF(AND(AND(G372="0",G373="0",G374="0"))," "," RIBU ")</f>
        <v>#REF!</v>
      </c>
      <c r="K374" s="78" t="e">
        <f>RIGHT(R359,O374)</f>
        <v>#REF!</v>
      </c>
      <c r="L374" s="78"/>
      <c r="M374" s="79" t="e">
        <f>+O374-N374</f>
        <v>#REF!</v>
      </c>
      <c r="N374" s="79" t="e">
        <f>LEN(K374)</f>
        <v>#REF!</v>
      </c>
      <c r="O374" s="79">
        <v>4</v>
      </c>
      <c r="P374" s="78" t="s">
        <v>273</v>
      </c>
      <c r="Q374" s="78" t="e">
        <f>IF(M374=0,LEFT(K374,1),"0")</f>
        <v>#REF!</v>
      </c>
      <c r="R374" s="78" t="e">
        <f>IF(AND(Q375&lt;"20",Q375&gt;="10"),"",IF(AND(Q374="1",Q380=4),"SE",VLOOKUP(Q374,L354:M363,2,FALSE)))</f>
        <v>#REF!</v>
      </c>
      <c r="S374" s="78" t="e">
        <f>IF(AND(AND(Q372="0",Q373="0",Q374="0"))," "," RIBU ")</f>
        <v>#REF!</v>
      </c>
      <c r="U374" s="78" t="e">
        <f>RIGHT(AB359,Y374)</f>
        <v>#REF!</v>
      </c>
      <c r="V374" s="78"/>
      <c r="W374" s="79" t="e">
        <f>+Y374-X374</f>
        <v>#REF!</v>
      </c>
      <c r="X374" s="79" t="e">
        <f>LEN(U374)</f>
        <v>#REF!</v>
      </c>
      <c r="Y374" s="79">
        <v>4</v>
      </c>
      <c r="Z374" s="78" t="s">
        <v>273</v>
      </c>
      <c r="AA374" s="78" t="e">
        <f>IF(W374=0,LEFT(U374,1),"0")</f>
        <v>#REF!</v>
      </c>
      <c r="AB374" s="78" t="e">
        <f>IF(AND(AA375&lt;"20",AA375&gt;="10"),"",IF(AND(AA374="1",AA380=4),"SE",VLOOKUP(AA374,V354:W363,2,FALSE)))</f>
        <v>#REF!</v>
      </c>
      <c r="AC374" s="78" t="e">
        <f>IF(AND(AND(AA372="0",AA373="0",AA374="0"))," "," RIBU ")</f>
        <v>#REF!</v>
      </c>
    </row>
    <row r="375" spans="1:29">
      <c r="A375" s="78"/>
      <c r="B375" s="78"/>
      <c r="C375" s="79"/>
      <c r="D375" s="79"/>
      <c r="E375" s="79"/>
      <c r="F375" s="78" t="s">
        <v>270</v>
      </c>
      <c r="G375" s="78" t="e">
        <f>IF(G380&gt;=5,LEFT(A373,2),"0")</f>
        <v>#REF!</v>
      </c>
      <c r="H375" s="78"/>
      <c r="I375" s="78"/>
      <c r="K375" s="78"/>
      <c r="L375" s="78"/>
      <c r="M375" s="79"/>
      <c r="N375" s="79"/>
      <c r="O375" s="79"/>
      <c r="P375" s="78" t="s">
        <v>270</v>
      </c>
      <c r="Q375" s="78" t="e">
        <f>IF(Q380&gt;=5,LEFT(K373,2),"0")</f>
        <v>#REF!</v>
      </c>
      <c r="R375" s="78"/>
      <c r="S375" s="78"/>
      <c r="U375" s="78"/>
      <c r="V375" s="78"/>
      <c r="W375" s="79"/>
      <c r="X375" s="79"/>
      <c r="Y375" s="79"/>
      <c r="Z375" s="78" t="s">
        <v>270</v>
      </c>
      <c r="AA375" s="78" t="e">
        <f>IF(AA380&gt;=5,LEFT(U373,2),"0")</f>
        <v>#REF!</v>
      </c>
      <c r="AB375" s="78"/>
      <c r="AC375" s="78"/>
    </row>
    <row r="376" spans="1:29">
      <c r="A376" s="78" t="e">
        <f>RIGHT(H359,E376)</f>
        <v>#REF!</v>
      </c>
      <c r="B376" s="78"/>
      <c r="C376" s="79" t="e">
        <f>+E376-D376</f>
        <v>#REF!</v>
      </c>
      <c r="D376" s="79" t="e">
        <f>LEN(A376)</f>
        <v>#REF!</v>
      </c>
      <c r="E376" s="79">
        <v>3</v>
      </c>
      <c r="F376" s="78" t="s">
        <v>274</v>
      </c>
      <c r="G376" s="78" t="e">
        <f>IF(C376=0,LEFT(A376,1),"0")</f>
        <v>#REF!</v>
      </c>
      <c r="H376" s="78" t="e">
        <f>IF(G376="1"," SE",VLOOKUP(G376,B354:C363,2,FALSE))</f>
        <v>#REF!</v>
      </c>
      <c r="I376" s="78" t="e">
        <f>IF(H376=" ",""," RATUS ")</f>
        <v>#REF!</v>
      </c>
      <c r="K376" s="78" t="e">
        <f>RIGHT(R359,O376)</f>
        <v>#REF!</v>
      </c>
      <c r="L376" s="78"/>
      <c r="M376" s="79" t="e">
        <f>+O376-N376</f>
        <v>#REF!</v>
      </c>
      <c r="N376" s="79" t="e">
        <f>LEN(K376)</f>
        <v>#REF!</v>
      </c>
      <c r="O376" s="79">
        <v>3</v>
      </c>
      <c r="P376" s="78" t="s">
        <v>274</v>
      </c>
      <c r="Q376" s="78" t="e">
        <f>IF(M376=0,LEFT(K376,1),"0")</f>
        <v>#REF!</v>
      </c>
      <c r="R376" s="78" t="e">
        <f>IF(Q376="1"," SE",VLOOKUP(Q376,L354:M363,2,FALSE))</f>
        <v>#REF!</v>
      </c>
      <c r="S376" s="78" t="e">
        <f>IF(R376=" ",""," RATUS ")</f>
        <v>#REF!</v>
      </c>
      <c r="U376" s="78" t="e">
        <f>RIGHT(AB359,Y376)</f>
        <v>#REF!</v>
      </c>
      <c r="V376" s="78"/>
      <c r="W376" s="79" t="e">
        <f>+Y376-X376</f>
        <v>#REF!</v>
      </c>
      <c r="X376" s="79" t="e">
        <f>LEN(U376)</f>
        <v>#REF!</v>
      </c>
      <c r="Y376" s="79">
        <v>3</v>
      </c>
      <c r="Z376" s="78" t="s">
        <v>274</v>
      </c>
      <c r="AA376" s="78" t="e">
        <f>IF(W376=0,LEFT(U376,1),"0")</f>
        <v>#REF!</v>
      </c>
      <c r="AB376" s="78" t="e">
        <f>IF(AA376="1"," SE",VLOOKUP(AA376,V354:W363,2,FALSE))</f>
        <v>#REF!</v>
      </c>
      <c r="AC376" s="78" t="e">
        <f>IF(AB376=" ",""," RATUS ")</f>
        <v>#REF!</v>
      </c>
    </row>
    <row r="377" spans="1:29">
      <c r="A377" s="78" t="e">
        <f>RIGHT(H359,E377)</f>
        <v>#REF!</v>
      </c>
      <c r="B377" s="78"/>
      <c r="C377" s="79" t="e">
        <f>+E377-D377</f>
        <v>#REF!</v>
      </c>
      <c r="D377" s="79" t="e">
        <f>LEN(A377)</f>
        <v>#REF!</v>
      </c>
      <c r="E377" s="79">
        <v>2</v>
      </c>
      <c r="F377" s="78" t="s">
        <v>275</v>
      </c>
      <c r="G377" s="78" t="e">
        <f>IF(C377=0,LEFT(A377,1),"0")</f>
        <v>#REF!</v>
      </c>
      <c r="H377" s="78" t="e">
        <f>IF(AND(G379&lt;"20",G379&gt;="10"),VLOOKUP(G379,E354:F363,2,FALSE),VLOOKUP(G377,B354:C363,2,FALSE))</f>
        <v>#REF!</v>
      </c>
      <c r="I377" s="78" t="e">
        <f>IF(G379&gt;="20"," PULUH ","")</f>
        <v>#REF!</v>
      </c>
      <c r="K377" s="78" t="e">
        <f>RIGHT(R359,O377)</f>
        <v>#REF!</v>
      </c>
      <c r="L377" s="78"/>
      <c r="M377" s="79" t="e">
        <f>+O377-N377</f>
        <v>#REF!</v>
      </c>
      <c r="N377" s="79" t="e">
        <f>LEN(K377)</f>
        <v>#REF!</v>
      </c>
      <c r="O377" s="79">
        <v>2</v>
      </c>
      <c r="P377" s="78" t="s">
        <v>275</v>
      </c>
      <c r="Q377" s="78" t="e">
        <f>IF(M377=0,LEFT(K377,1),"0")</f>
        <v>#REF!</v>
      </c>
      <c r="R377" s="78" t="e">
        <f>IF(AND(Q379&lt;"20",Q379&gt;="10"),VLOOKUP(Q379,O354:P363,2,FALSE),VLOOKUP(Q377,L354:M363,2,FALSE))</f>
        <v>#REF!</v>
      </c>
      <c r="S377" s="78" t="e">
        <f>IF(Q379&gt;="20"," PULUH ","")</f>
        <v>#REF!</v>
      </c>
      <c r="U377" s="78" t="e">
        <f>RIGHT(AB359,Y377)</f>
        <v>#REF!</v>
      </c>
      <c r="V377" s="78"/>
      <c r="W377" s="79" t="e">
        <f>+Y377-X377</f>
        <v>#REF!</v>
      </c>
      <c r="X377" s="79" t="e">
        <f>LEN(U377)</f>
        <v>#REF!</v>
      </c>
      <c r="Y377" s="79">
        <v>2</v>
      </c>
      <c r="Z377" s="78" t="s">
        <v>275</v>
      </c>
      <c r="AA377" s="78" t="e">
        <f>IF(W377=0,LEFT(U377,1),"0")</f>
        <v>#REF!</v>
      </c>
      <c r="AB377" s="78" t="e">
        <f>IF(AND(AA379&lt;"20",AA379&gt;="10"),VLOOKUP(AA379,Y354:Z363,2,FALSE),VLOOKUP(AA377,V354:W363,2,FALSE))</f>
        <v>#REF!</v>
      </c>
      <c r="AC377" s="78" t="e">
        <f>IF(AA379&gt;="20"," PULUH ","")</f>
        <v>#REF!</v>
      </c>
    </row>
    <row r="378" spans="1:29">
      <c r="A378" s="78" t="e">
        <f>RIGHT(H359,E378)</f>
        <v>#REF!</v>
      </c>
      <c r="B378" s="78"/>
      <c r="C378" s="79" t="e">
        <f>+E378-D378</f>
        <v>#REF!</v>
      </c>
      <c r="D378" s="79" t="e">
        <f>LEN(A378)</f>
        <v>#REF!</v>
      </c>
      <c r="E378" s="79">
        <v>1</v>
      </c>
      <c r="F378" s="78" t="s">
        <v>264</v>
      </c>
      <c r="G378" s="78" t="e">
        <f>IF(C378=0,LEFT(A378,1),"0")</f>
        <v>#REF!</v>
      </c>
      <c r="H378" s="78" t="e">
        <f>IF(G378="0","",IF(G377="1","",VLOOKUP(G378,B354:C363,2,FALSE)))</f>
        <v>#REF!</v>
      </c>
      <c r="I378" s="78" t="s">
        <v>276</v>
      </c>
      <c r="K378" s="78" t="e">
        <f>RIGHT(R359,O378)</f>
        <v>#REF!</v>
      </c>
      <c r="L378" s="78"/>
      <c r="M378" s="79" t="e">
        <f>+O378-N378</f>
        <v>#REF!</v>
      </c>
      <c r="N378" s="79" t="e">
        <f>LEN(K378)</f>
        <v>#REF!</v>
      </c>
      <c r="O378" s="79">
        <v>1</v>
      </c>
      <c r="P378" s="78" t="s">
        <v>264</v>
      </c>
      <c r="Q378" s="78" t="e">
        <f>IF(M378=0,LEFT(K378,1),"0")</f>
        <v>#REF!</v>
      </c>
      <c r="R378" s="78" t="e">
        <f>IF(Q378="0","",IF(Q377="1","",VLOOKUP(Q378,L354:M363,2,FALSE)))</f>
        <v>#REF!</v>
      </c>
      <c r="S378" s="78" t="s">
        <v>276</v>
      </c>
      <c r="U378" s="78" t="e">
        <f>RIGHT(AB359,Y378)</f>
        <v>#REF!</v>
      </c>
      <c r="V378" s="78"/>
      <c r="W378" s="79" t="e">
        <f>+Y378-X378</f>
        <v>#REF!</v>
      </c>
      <c r="X378" s="79" t="e">
        <f>LEN(U378)</f>
        <v>#REF!</v>
      </c>
      <c r="Y378" s="79">
        <v>1</v>
      </c>
      <c r="Z378" s="78" t="s">
        <v>264</v>
      </c>
      <c r="AA378" s="78" t="e">
        <f>IF(W378=0,LEFT(U378,1),"0")</f>
        <v>#REF!</v>
      </c>
      <c r="AB378" s="78" t="e">
        <f>IF(AA378="0","",IF(AA377="1","",VLOOKUP(AA378,V354:W363,2,FALSE)))</f>
        <v>#REF!</v>
      </c>
      <c r="AC378" s="78" t="s">
        <v>276</v>
      </c>
    </row>
    <row r="379" spans="1:29">
      <c r="A379" s="78"/>
      <c r="B379" s="78"/>
      <c r="C379" s="78"/>
      <c r="D379" s="78"/>
      <c r="E379" s="78"/>
      <c r="F379" s="78" t="s">
        <v>270</v>
      </c>
      <c r="G379" s="78" t="e">
        <f>IF(G380&gt;=2,LEFT(A377,2)," ")</f>
        <v>#REF!</v>
      </c>
      <c r="H379" s="78"/>
      <c r="I379" s="78"/>
      <c r="K379" s="78"/>
      <c r="L379" s="78"/>
      <c r="M379" s="78"/>
      <c r="N379" s="78"/>
      <c r="O379" s="78"/>
      <c r="P379" s="78" t="s">
        <v>270</v>
      </c>
      <c r="Q379" s="78" t="e">
        <f>IF(Q380&gt;=2,LEFT(K377,2)," ")</f>
        <v>#REF!</v>
      </c>
      <c r="R379" s="78"/>
      <c r="S379" s="78"/>
      <c r="U379" s="78"/>
      <c r="V379" s="78"/>
      <c r="W379" s="78"/>
      <c r="X379" s="78"/>
      <c r="Y379" s="78"/>
      <c r="Z379" s="78" t="s">
        <v>270</v>
      </c>
      <c r="AA379" s="78" t="e">
        <f>IF(AA380&gt;=2,LEFT(U377,2)," ")</f>
        <v>#REF!</v>
      </c>
      <c r="AB379" s="78"/>
      <c r="AC379" s="78"/>
    </row>
    <row r="380" spans="1:29">
      <c r="A380" s="78"/>
      <c r="B380" s="78"/>
      <c r="C380" s="78"/>
      <c r="D380" s="78"/>
      <c r="E380" s="78"/>
      <c r="F380" s="78" t="s">
        <v>277</v>
      </c>
      <c r="G380" s="78" t="e">
        <f>LEN(H359)</f>
        <v>#REF!</v>
      </c>
      <c r="H380" s="78"/>
      <c r="I380" s="78"/>
      <c r="K380" s="78"/>
      <c r="L380" s="78"/>
      <c r="M380" s="78"/>
      <c r="N380" s="78"/>
      <c r="O380" s="78"/>
      <c r="P380" s="78" t="s">
        <v>277</v>
      </c>
      <c r="Q380" s="78" t="e">
        <f>LEN(R359)</f>
        <v>#REF!</v>
      </c>
      <c r="R380" s="78"/>
      <c r="S380" s="78"/>
      <c r="U380" s="78"/>
      <c r="V380" s="78"/>
      <c r="W380" s="78"/>
      <c r="X380" s="78"/>
      <c r="Y380" s="78"/>
      <c r="Z380" s="78" t="s">
        <v>277</v>
      </c>
      <c r="AA380" s="78" t="e">
        <f>LEN(AB359)</f>
        <v>#REF!</v>
      </c>
      <c r="AB380" s="78"/>
      <c r="AC380" s="78"/>
    </row>
    <row r="381" spans="1:29">
      <c r="A381" s="78" t="s">
        <v>278</v>
      </c>
      <c r="B381" s="78" t="e">
        <f>CONCATENATE(H368,I368,H369,I369,H370,I370,H372,I372,H373,I373,H374,I374,H376,I376,H377,I377,H378,I378)</f>
        <v>#REF!</v>
      </c>
      <c r="C381" s="78"/>
      <c r="D381" s="78"/>
      <c r="E381" s="78"/>
      <c r="F381" s="78"/>
      <c r="G381" s="78"/>
      <c r="H381" s="78"/>
      <c r="I381" s="78"/>
      <c r="K381" s="78" t="s">
        <v>278</v>
      </c>
      <c r="L381" s="78" t="e">
        <f>CONCATENATE(R368,S368,R369,S369,R370,S370,R372,S372,R373,S373,R374,S374,R376,S376,R377,S377,R378,S378)</f>
        <v>#REF!</v>
      </c>
      <c r="M381" s="78"/>
      <c r="N381" s="78"/>
      <c r="O381" s="78"/>
      <c r="P381" s="78"/>
      <c r="Q381" s="78"/>
      <c r="R381" s="78"/>
      <c r="S381" s="78"/>
      <c r="U381" s="78" t="s">
        <v>278</v>
      </c>
      <c r="V381" s="78" t="e">
        <f>CONCATENATE(AB368,AC368,AB369,AC369,AB370,AC370,AB372,AC372,AB373,AC373,AB374,AC374,AB376,AC376,AB377,AC377,AB378,AC378)</f>
        <v>#REF!</v>
      </c>
      <c r="W381" s="78"/>
      <c r="X381" s="78"/>
      <c r="Y381" s="78"/>
      <c r="Z381" s="78"/>
      <c r="AA381" s="78"/>
      <c r="AB381" s="78"/>
      <c r="AC381" s="78"/>
    </row>
    <row r="382" spans="1:29">
      <c r="A382" s="78" t="s">
        <v>279</v>
      </c>
      <c r="B382" s="80" t="e">
        <f>TRIM(B381)</f>
        <v>#REF!</v>
      </c>
      <c r="C382" s="81"/>
      <c r="D382" s="81"/>
      <c r="E382" s="81"/>
      <c r="F382" s="81"/>
      <c r="G382" s="81"/>
      <c r="H382" s="81"/>
      <c r="I382" s="81"/>
      <c r="K382" s="78" t="s">
        <v>279</v>
      </c>
      <c r="L382" s="80" t="e">
        <f>TRIM(L381)</f>
        <v>#REF!</v>
      </c>
      <c r="M382" s="81"/>
      <c r="N382" s="81"/>
      <c r="O382" s="81"/>
      <c r="P382" s="81"/>
      <c r="Q382" s="81"/>
      <c r="R382" s="81"/>
      <c r="S382" s="81"/>
      <c r="U382" s="78" t="s">
        <v>279</v>
      </c>
      <c r="V382" s="80" t="e">
        <f>TRIM(V381)</f>
        <v>#REF!</v>
      </c>
      <c r="W382" s="81"/>
      <c r="X382" s="81"/>
      <c r="Y382" s="81"/>
      <c r="Z382" s="81"/>
      <c r="AA382" s="81"/>
      <c r="AB382" s="81"/>
      <c r="AC382" s="81"/>
    </row>
    <row r="385" spans="1:29" ht="15.75" thickBot="1">
      <c r="A385" s="24"/>
      <c r="B385" s="24"/>
      <c r="C385" s="24" t="s">
        <v>216</v>
      </c>
      <c r="D385" s="24"/>
      <c r="E385" s="24"/>
      <c r="F385" s="24" t="s">
        <v>217</v>
      </c>
      <c r="G385" s="24"/>
      <c r="H385" s="24"/>
      <c r="I385" s="24"/>
      <c r="K385" s="24"/>
      <c r="L385" s="24"/>
      <c r="M385" s="24" t="s">
        <v>216</v>
      </c>
      <c r="N385" s="24"/>
      <c r="O385" s="24"/>
      <c r="P385" s="24" t="s">
        <v>217</v>
      </c>
      <c r="Q385" s="24"/>
      <c r="R385" s="24"/>
      <c r="S385" s="24"/>
      <c r="U385" s="24"/>
      <c r="V385" s="24"/>
      <c r="W385" s="24" t="s">
        <v>216</v>
      </c>
      <c r="X385" s="24"/>
      <c r="Y385" s="24"/>
      <c r="Z385" s="24" t="s">
        <v>217</v>
      </c>
      <c r="AA385" s="24"/>
      <c r="AB385" s="24"/>
      <c r="AC385" s="24"/>
    </row>
    <row r="386" spans="1:29">
      <c r="A386" s="24"/>
      <c r="B386" s="69" t="s">
        <v>218</v>
      </c>
      <c r="C386" s="70" t="s">
        <v>219</v>
      </c>
      <c r="D386" s="24"/>
      <c r="E386" s="69" t="s">
        <v>220</v>
      </c>
      <c r="F386" s="70" t="s">
        <v>221</v>
      </c>
      <c r="G386" s="24"/>
      <c r="H386" s="82" t="s">
        <v>280</v>
      </c>
      <c r="I386" s="24"/>
      <c r="K386" s="24"/>
      <c r="L386" s="69" t="s">
        <v>218</v>
      </c>
      <c r="M386" s="70" t="s">
        <v>219</v>
      </c>
      <c r="N386" s="24"/>
      <c r="O386" s="69" t="s">
        <v>220</v>
      </c>
      <c r="P386" s="70" t="s">
        <v>221</v>
      </c>
      <c r="Q386" s="24"/>
      <c r="R386" s="24"/>
      <c r="S386" s="24"/>
      <c r="U386" s="24"/>
      <c r="V386" s="69" t="s">
        <v>218</v>
      </c>
      <c r="W386" s="70" t="s">
        <v>219</v>
      </c>
      <c r="X386" s="24"/>
      <c r="Y386" s="69" t="s">
        <v>220</v>
      </c>
      <c r="Z386" s="70" t="s">
        <v>221</v>
      </c>
      <c r="AA386" s="24"/>
      <c r="AB386" s="24"/>
      <c r="AC386" s="24"/>
    </row>
    <row r="387" spans="1:29">
      <c r="A387" s="24"/>
      <c r="B387" s="71" t="s">
        <v>222</v>
      </c>
      <c r="C387" s="72" t="s">
        <v>223</v>
      </c>
      <c r="D387" s="24"/>
      <c r="E387" s="71" t="s">
        <v>224</v>
      </c>
      <c r="F387" s="72" t="s">
        <v>225</v>
      </c>
      <c r="G387" s="24"/>
      <c r="H387" s="24"/>
      <c r="I387" s="24"/>
      <c r="K387" s="24"/>
      <c r="L387" s="71" t="s">
        <v>222</v>
      </c>
      <c r="M387" s="72" t="s">
        <v>223</v>
      </c>
      <c r="N387" s="24"/>
      <c r="O387" s="71" t="s">
        <v>224</v>
      </c>
      <c r="P387" s="72" t="s">
        <v>225</v>
      </c>
      <c r="Q387" s="24"/>
      <c r="R387" s="24"/>
      <c r="S387" s="24"/>
      <c r="U387" s="24"/>
      <c r="V387" s="71" t="s">
        <v>222</v>
      </c>
      <c r="W387" s="72" t="s">
        <v>223</v>
      </c>
      <c r="X387" s="24"/>
      <c r="Y387" s="71" t="s">
        <v>224</v>
      </c>
      <c r="Z387" s="72" t="s">
        <v>225</v>
      </c>
      <c r="AA387" s="24"/>
      <c r="AB387" s="24"/>
      <c r="AC387" s="24"/>
    </row>
    <row r="388" spans="1:29">
      <c r="A388" s="24"/>
      <c r="B388" s="71" t="s">
        <v>226</v>
      </c>
      <c r="C388" s="72" t="s">
        <v>227</v>
      </c>
      <c r="D388" s="24"/>
      <c r="E388" s="71" t="s">
        <v>228</v>
      </c>
      <c r="F388" s="72" t="s">
        <v>229</v>
      </c>
      <c r="G388" s="24"/>
      <c r="H388" s="24"/>
      <c r="I388" s="24"/>
      <c r="K388" s="24"/>
      <c r="L388" s="71" t="s">
        <v>226</v>
      </c>
      <c r="M388" s="72" t="s">
        <v>227</v>
      </c>
      <c r="N388" s="24"/>
      <c r="O388" s="71" t="s">
        <v>228</v>
      </c>
      <c r="P388" s="72" t="s">
        <v>229</v>
      </c>
      <c r="Q388" s="24"/>
      <c r="R388" s="24"/>
      <c r="S388" s="24"/>
      <c r="U388" s="24"/>
      <c r="V388" s="71" t="s">
        <v>226</v>
      </c>
      <c r="W388" s="72" t="s">
        <v>227</v>
      </c>
      <c r="X388" s="24"/>
      <c r="Y388" s="71" t="s">
        <v>228</v>
      </c>
      <c r="Z388" s="72" t="s">
        <v>229</v>
      </c>
      <c r="AA388" s="24"/>
      <c r="AB388" s="24"/>
      <c r="AC388" s="24"/>
    </row>
    <row r="389" spans="1:29" ht="15.75" thickBot="1">
      <c r="A389" s="24"/>
      <c r="B389" s="71" t="s">
        <v>230</v>
      </c>
      <c r="C389" s="72" t="s">
        <v>231</v>
      </c>
      <c r="D389" s="24"/>
      <c r="E389" s="71" t="s">
        <v>232</v>
      </c>
      <c r="F389" s="72" t="s">
        <v>233</v>
      </c>
      <c r="G389" s="24"/>
      <c r="H389" s="24"/>
      <c r="I389" s="24"/>
      <c r="K389" s="24"/>
      <c r="L389" s="71" t="s">
        <v>230</v>
      </c>
      <c r="M389" s="72" t="s">
        <v>231</v>
      </c>
      <c r="N389" s="24"/>
      <c r="O389" s="71" t="s">
        <v>232</v>
      </c>
      <c r="P389" s="72" t="s">
        <v>233</v>
      </c>
      <c r="Q389" s="24"/>
      <c r="R389" s="24"/>
      <c r="S389" s="24"/>
      <c r="U389" s="24"/>
      <c r="V389" s="71" t="s">
        <v>230</v>
      </c>
      <c r="W389" s="72" t="s">
        <v>231</v>
      </c>
      <c r="X389" s="24"/>
      <c r="Y389" s="71" t="s">
        <v>232</v>
      </c>
      <c r="Z389" s="72" t="s">
        <v>233</v>
      </c>
      <c r="AA389" s="24"/>
      <c r="AB389" s="24"/>
      <c r="AC389" s="24"/>
    </row>
    <row r="390" spans="1:29">
      <c r="A390" s="24"/>
      <c r="B390" s="71" t="s">
        <v>234</v>
      </c>
      <c r="C390" s="72" t="s">
        <v>235</v>
      </c>
      <c r="D390" s="24"/>
      <c r="E390" s="71" t="s">
        <v>236</v>
      </c>
      <c r="F390" s="72" t="s">
        <v>237</v>
      </c>
      <c r="G390" s="24"/>
      <c r="H390" s="73"/>
      <c r="I390" s="24"/>
      <c r="K390" s="24"/>
      <c r="L390" s="71" t="s">
        <v>234</v>
      </c>
      <c r="M390" s="72" t="s">
        <v>235</v>
      </c>
      <c r="N390" s="24"/>
      <c r="O390" s="71" t="s">
        <v>236</v>
      </c>
      <c r="P390" s="72" t="s">
        <v>237</v>
      </c>
      <c r="Q390" s="24"/>
      <c r="R390" s="73"/>
      <c r="S390" s="24"/>
      <c r="U390" s="24"/>
      <c r="V390" s="71" t="s">
        <v>234</v>
      </c>
      <c r="W390" s="72" t="s">
        <v>235</v>
      </c>
      <c r="X390" s="24"/>
      <c r="Y390" s="71" t="s">
        <v>236</v>
      </c>
      <c r="Z390" s="72" t="s">
        <v>237</v>
      </c>
      <c r="AA390" s="24"/>
      <c r="AB390" s="73"/>
      <c r="AC390" s="24"/>
    </row>
    <row r="391" spans="1:29">
      <c r="A391" s="24"/>
      <c r="B391" s="71" t="s">
        <v>238</v>
      </c>
      <c r="C391" s="72" t="s">
        <v>239</v>
      </c>
      <c r="D391" s="24"/>
      <c r="E391" s="71" t="s">
        <v>240</v>
      </c>
      <c r="F391" s="72" t="s">
        <v>241</v>
      </c>
      <c r="G391" s="24"/>
      <c r="H391" s="74" t="e">
        <f>#REF!</f>
        <v>#REF!</v>
      </c>
      <c r="I391" s="24"/>
      <c r="K391" s="24"/>
      <c r="L391" s="71" t="s">
        <v>238</v>
      </c>
      <c r="M391" s="72" t="s">
        <v>239</v>
      </c>
      <c r="N391" s="24"/>
      <c r="O391" s="71" t="s">
        <v>240</v>
      </c>
      <c r="P391" s="72" t="s">
        <v>241</v>
      </c>
      <c r="Q391" s="24"/>
      <c r="R391" s="74" t="e">
        <f>#REF!</f>
        <v>#REF!</v>
      </c>
      <c r="S391" s="24"/>
      <c r="U391" s="24"/>
      <c r="V391" s="71" t="s">
        <v>238</v>
      </c>
      <c r="W391" s="72" t="s">
        <v>239</v>
      </c>
      <c r="X391" s="24"/>
      <c r="Y391" s="71" t="s">
        <v>240</v>
      </c>
      <c r="Z391" s="72" t="s">
        <v>241</v>
      </c>
      <c r="AA391" s="24"/>
      <c r="AB391" s="74" t="e">
        <f>#REF!</f>
        <v>#REF!</v>
      </c>
      <c r="AC391" s="24"/>
    </row>
    <row r="392" spans="1:29" ht="15.75" thickBot="1">
      <c r="A392" s="24"/>
      <c r="B392" s="71" t="s">
        <v>242</v>
      </c>
      <c r="C392" s="72" t="s">
        <v>243</v>
      </c>
      <c r="D392" s="24"/>
      <c r="E392" s="71" t="s">
        <v>244</v>
      </c>
      <c r="F392" s="72" t="s">
        <v>245</v>
      </c>
      <c r="G392" s="24"/>
      <c r="H392" s="75"/>
      <c r="I392" s="24"/>
      <c r="K392" s="24"/>
      <c r="L392" s="71" t="s">
        <v>242</v>
      </c>
      <c r="M392" s="72" t="s">
        <v>243</v>
      </c>
      <c r="N392" s="24"/>
      <c r="O392" s="71" t="s">
        <v>244</v>
      </c>
      <c r="P392" s="72" t="s">
        <v>245</v>
      </c>
      <c r="Q392" s="24"/>
      <c r="R392" s="75"/>
      <c r="S392" s="24"/>
      <c r="U392" s="24"/>
      <c r="V392" s="71" t="s">
        <v>242</v>
      </c>
      <c r="W392" s="72" t="s">
        <v>243</v>
      </c>
      <c r="X392" s="24"/>
      <c r="Y392" s="71" t="s">
        <v>244</v>
      </c>
      <c r="Z392" s="72" t="s">
        <v>245</v>
      </c>
      <c r="AA392" s="24"/>
      <c r="AB392" s="75"/>
      <c r="AC392" s="24"/>
    </row>
    <row r="393" spans="1:29">
      <c r="A393" s="24"/>
      <c r="B393" s="71" t="s">
        <v>246</v>
      </c>
      <c r="C393" s="72" t="s">
        <v>247</v>
      </c>
      <c r="D393" s="24"/>
      <c r="E393" s="71" t="s">
        <v>248</v>
      </c>
      <c r="F393" s="72" t="s">
        <v>249</v>
      </c>
      <c r="G393" s="24"/>
      <c r="H393" s="24"/>
      <c r="I393" s="24"/>
      <c r="K393" s="24"/>
      <c r="L393" s="71" t="s">
        <v>246</v>
      </c>
      <c r="M393" s="72" t="s">
        <v>247</v>
      </c>
      <c r="N393" s="24"/>
      <c r="O393" s="71" t="s">
        <v>248</v>
      </c>
      <c r="P393" s="72" t="s">
        <v>249</v>
      </c>
      <c r="Q393" s="24"/>
      <c r="R393" s="24"/>
      <c r="S393" s="24"/>
      <c r="U393" s="24"/>
      <c r="V393" s="71" t="s">
        <v>246</v>
      </c>
      <c r="W393" s="72" t="s">
        <v>247</v>
      </c>
      <c r="X393" s="24"/>
      <c r="Y393" s="71" t="s">
        <v>248</v>
      </c>
      <c r="Z393" s="72" t="s">
        <v>249</v>
      </c>
      <c r="AA393" s="24"/>
      <c r="AB393" s="24"/>
      <c r="AC393" s="24"/>
    </row>
    <row r="394" spans="1:29">
      <c r="A394" s="24"/>
      <c r="B394" s="71" t="s">
        <v>250</v>
      </c>
      <c r="C394" s="72" t="s">
        <v>251</v>
      </c>
      <c r="D394" s="24"/>
      <c r="E394" s="71" t="s">
        <v>252</v>
      </c>
      <c r="F394" s="72" t="s">
        <v>253</v>
      </c>
      <c r="G394" s="24"/>
      <c r="H394" s="24"/>
      <c r="I394" s="24"/>
      <c r="K394" s="24"/>
      <c r="L394" s="71" t="s">
        <v>250</v>
      </c>
      <c r="M394" s="72" t="s">
        <v>251</v>
      </c>
      <c r="N394" s="24"/>
      <c r="O394" s="71" t="s">
        <v>252</v>
      </c>
      <c r="P394" s="72" t="s">
        <v>253</v>
      </c>
      <c r="Q394" s="24"/>
      <c r="R394" s="24"/>
      <c r="S394" s="24"/>
      <c r="U394" s="24"/>
      <c r="V394" s="71" t="s">
        <v>250</v>
      </c>
      <c r="W394" s="72" t="s">
        <v>251</v>
      </c>
      <c r="X394" s="24"/>
      <c r="Y394" s="71" t="s">
        <v>252</v>
      </c>
      <c r="Z394" s="72" t="s">
        <v>253</v>
      </c>
      <c r="AA394" s="24"/>
      <c r="AB394" s="24"/>
      <c r="AC394" s="24"/>
    </row>
    <row r="395" spans="1:29">
      <c r="A395" s="24"/>
      <c r="B395" s="71" t="s">
        <v>254</v>
      </c>
      <c r="C395" s="72" t="s">
        <v>255</v>
      </c>
      <c r="D395" s="24"/>
      <c r="E395" s="71" t="s">
        <v>256</v>
      </c>
      <c r="F395" s="72" t="s">
        <v>257</v>
      </c>
      <c r="G395" s="24"/>
      <c r="H395" s="24"/>
      <c r="I395" s="24"/>
      <c r="K395" s="24"/>
      <c r="L395" s="71" t="s">
        <v>254</v>
      </c>
      <c r="M395" s="72" t="s">
        <v>255</v>
      </c>
      <c r="N395" s="24"/>
      <c r="O395" s="71" t="s">
        <v>256</v>
      </c>
      <c r="P395" s="72" t="s">
        <v>257</v>
      </c>
      <c r="Q395" s="24"/>
      <c r="R395" s="24"/>
      <c r="S395" s="24"/>
      <c r="U395" s="24"/>
      <c r="V395" s="71" t="s">
        <v>254</v>
      </c>
      <c r="W395" s="72" t="s">
        <v>255</v>
      </c>
      <c r="X395" s="24"/>
      <c r="Y395" s="71" t="s">
        <v>256</v>
      </c>
      <c r="Z395" s="72" t="s">
        <v>257</v>
      </c>
      <c r="AA395" s="24"/>
      <c r="AB395" s="24"/>
      <c r="AC395" s="24"/>
    </row>
    <row r="396" spans="1:29" ht="15.75" thickBot="1">
      <c r="A396" s="24"/>
      <c r="B396" s="76" t="s">
        <v>219</v>
      </c>
      <c r="C396" s="77" t="s">
        <v>219</v>
      </c>
      <c r="D396" s="24"/>
      <c r="E396" s="76"/>
      <c r="F396" s="77"/>
      <c r="G396" s="24"/>
      <c r="H396" s="24"/>
      <c r="I396" s="24"/>
      <c r="K396" s="24"/>
      <c r="L396" s="76" t="s">
        <v>219</v>
      </c>
      <c r="M396" s="77" t="s">
        <v>219</v>
      </c>
      <c r="N396" s="24"/>
      <c r="O396" s="76"/>
      <c r="P396" s="77"/>
      <c r="Q396" s="24"/>
      <c r="R396" s="24"/>
      <c r="S396" s="24"/>
      <c r="U396" s="24"/>
      <c r="V396" s="76" t="s">
        <v>219</v>
      </c>
      <c r="W396" s="77" t="s">
        <v>219</v>
      </c>
      <c r="X396" s="24"/>
      <c r="Y396" s="76"/>
      <c r="Z396" s="77"/>
      <c r="AA396" s="24"/>
      <c r="AB396" s="24"/>
      <c r="AC396" s="24"/>
    </row>
    <row r="397" spans="1:29">
      <c r="A397" s="24"/>
      <c r="B397" s="24"/>
      <c r="C397" s="24"/>
      <c r="D397" s="24"/>
      <c r="E397" s="24"/>
      <c r="F397" s="24"/>
      <c r="G397" s="24"/>
      <c r="H397" s="24"/>
      <c r="I397" s="24"/>
      <c r="K397" s="24"/>
      <c r="L397" s="24"/>
      <c r="M397" s="24"/>
      <c r="N397" s="24"/>
      <c r="O397" s="24"/>
      <c r="P397" s="24"/>
      <c r="Q397" s="24"/>
      <c r="R397" s="24"/>
      <c r="S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>
      <c r="A398" s="78" t="s">
        <v>258</v>
      </c>
      <c r="B398" s="78"/>
      <c r="C398" s="78" t="s">
        <v>259</v>
      </c>
      <c r="D398" s="78" t="s">
        <v>260</v>
      </c>
      <c r="E398" s="78" t="s">
        <v>260</v>
      </c>
      <c r="F398" s="79" t="s">
        <v>261</v>
      </c>
      <c r="G398" s="79" t="s">
        <v>262</v>
      </c>
      <c r="H398" s="79" t="s">
        <v>263</v>
      </c>
      <c r="I398" s="78" t="s">
        <v>264</v>
      </c>
      <c r="K398" s="78" t="s">
        <v>258</v>
      </c>
      <c r="L398" s="78"/>
      <c r="M398" s="78" t="s">
        <v>259</v>
      </c>
      <c r="N398" s="78" t="s">
        <v>260</v>
      </c>
      <c r="O398" s="78" t="s">
        <v>260</v>
      </c>
      <c r="P398" s="79" t="s">
        <v>261</v>
      </c>
      <c r="Q398" s="79" t="s">
        <v>262</v>
      </c>
      <c r="R398" s="79" t="s">
        <v>263</v>
      </c>
      <c r="S398" s="78" t="s">
        <v>264</v>
      </c>
      <c r="U398" s="78" t="s">
        <v>258</v>
      </c>
      <c r="V398" s="78"/>
      <c r="W398" s="78" t="s">
        <v>259</v>
      </c>
      <c r="X398" s="78" t="s">
        <v>260</v>
      </c>
      <c r="Y398" s="78" t="s">
        <v>260</v>
      </c>
      <c r="Z398" s="79" t="s">
        <v>261</v>
      </c>
      <c r="AA398" s="79" t="s">
        <v>262</v>
      </c>
      <c r="AB398" s="79" t="s">
        <v>263</v>
      </c>
      <c r="AC398" s="78" t="s">
        <v>264</v>
      </c>
    </row>
    <row r="399" spans="1:29">
      <c r="A399" s="78"/>
      <c r="B399" s="78"/>
      <c r="C399" s="78" t="s">
        <v>265</v>
      </c>
      <c r="D399" s="78" t="s">
        <v>258</v>
      </c>
      <c r="E399" s="78" t="s">
        <v>266</v>
      </c>
      <c r="F399" s="78"/>
      <c r="G399" s="78"/>
      <c r="H399" s="78"/>
      <c r="I399" s="78"/>
      <c r="K399" s="78"/>
      <c r="L399" s="78"/>
      <c r="M399" s="78" t="s">
        <v>265</v>
      </c>
      <c r="N399" s="78" t="s">
        <v>258</v>
      </c>
      <c r="O399" s="78" t="s">
        <v>266</v>
      </c>
      <c r="P399" s="78"/>
      <c r="Q399" s="78"/>
      <c r="R399" s="78"/>
      <c r="S399" s="78"/>
      <c r="U399" s="78"/>
      <c r="V399" s="78"/>
      <c r="W399" s="78" t="s">
        <v>265</v>
      </c>
      <c r="X399" s="78" t="s">
        <v>258</v>
      </c>
      <c r="Y399" s="78" t="s">
        <v>266</v>
      </c>
      <c r="Z399" s="78"/>
      <c r="AA399" s="78"/>
      <c r="AB399" s="78"/>
      <c r="AC399" s="78"/>
    </row>
    <row r="400" spans="1:29">
      <c r="A400" s="78" t="e">
        <f>RIGHT(H391,E400)</f>
        <v>#REF!</v>
      </c>
      <c r="B400" s="78"/>
      <c r="C400" s="79" t="e">
        <f>+E400-D400</f>
        <v>#REF!</v>
      </c>
      <c r="D400" s="79" t="e">
        <f>LEN(A400)</f>
        <v>#REF!</v>
      </c>
      <c r="E400" s="79">
        <v>9</v>
      </c>
      <c r="F400" s="78" t="s">
        <v>267</v>
      </c>
      <c r="G400" s="78" t="e">
        <f>IF(C400=0,LEFT(A400,1),"0")</f>
        <v>#REF!</v>
      </c>
      <c r="H400" s="78" t="e">
        <f>IF(G400="1","SE",VLOOKUP(G400,B386:C395,2,FALSE))</f>
        <v>#REF!</v>
      </c>
      <c r="I400" s="78" t="e">
        <f>IF(G400="0",""," RATUS ")</f>
        <v>#REF!</v>
      </c>
      <c r="K400" s="78" t="e">
        <f>RIGHT(R391,O400)</f>
        <v>#REF!</v>
      </c>
      <c r="L400" s="78"/>
      <c r="M400" s="79" t="e">
        <f>+O400-N400</f>
        <v>#REF!</v>
      </c>
      <c r="N400" s="79" t="e">
        <f>LEN(K400)</f>
        <v>#REF!</v>
      </c>
      <c r="O400" s="79">
        <v>9</v>
      </c>
      <c r="P400" s="78" t="s">
        <v>267</v>
      </c>
      <c r="Q400" s="78" t="e">
        <f>IF(M400=0,LEFT(K400,1),"0")</f>
        <v>#REF!</v>
      </c>
      <c r="R400" s="78" t="e">
        <f>IF(Q400="1","SE",VLOOKUP(Q400,L386:M395,2,FALSE))</f>
        <v>#REF!</v>
      </c>
      <c r="S400" s="78" t="e">
        <f>IF(Q400="0",""," RATUS ")</f>
        <v>#REF!</v>
      </c>
      <c r="U400" s="78" t="e">
        <f>RIGHT(AB391,Y400)</f>
        <v>#REF!</v>
      </c>
      <c r="V400" s="78"/>
      <c r="W400" s="79" t="e">
        <f>+Y400-X400</f>
        <v>#REF!</v>
      </c>
      <c r="X400" s="79" t="e">
        <f>LEN(U400)</f>
        <v>#REF!</v>
      </c>
      <c r="Y400" s="79">
        <v>9</v>
      </c>
      <c r="Z400" s="78" t="s">
        <v>267</v>
      </c>
      <c r="AA400" s="78" t="e">
        <f>IF(W400=0,LEFT(U400,1),"0")</f>
        <v>#REF!</v>
      </c>
      <c r="AB400" s="78" t="e">
        <f>IF(AA400="1","SE",VLOOKUP(AA400,V386:W395,2,FALSE))</f>
        <v>#REF!</v>
      </c>
      <c r="AC400" s="78" t="e">
        <f>IF(AA400="0",""," RATUS ")</f>
        <v>#REF!</v>
      </c>
    </row>
    <row r="401" spans="1:29">
      <c r="A401" s="78" t="e">
        <f>RIGHT(H391,E401)</f>
        <v>#REF!</v>
      </c>
      <c r="B401" s="78"/>
      <c r="C401" s="79" t="e">
        <f>+E401-D401</f>
        <v>#REF!</v>
      </c>
      <c r="D401" s="79" t="e">
        <f>LEN(A401)</f>
        <v>#REF!</v>
      </c>
      <c r="E401" s="79">
        <v>8</v>
      </c>
      <c r="F401" s="78" t="s">
        <v>268</v>
      </c>
      <c r="G401" s="78" t="e">
        <f>IF(C401=0,LEFT(A401,1),"0")</f>
        <v>#REF!</v>
      </c>
      <c r="H401" s="78" t="e">
        <f>IF(AND(G403&lt;"20",G403&gt;="10"),VLOOKUP(G403,E386:F395,2,FALSE),VLOOKUP(G401,B386:C395,2,FALSE))</f>
        <v>#REF!</v>
      </c>
      <c r="I401" s="78" t="e">
        <f>IF(G403&gt;="20"," PULUH ","")</f>
        <v>#REF!</v>
      </c>
      <c r="K401" s="78" t="e">
        <f>RIGHT(R391,O401)</f>
        <v>#REF!</v>
      </c>
      <c r="L401" s="78"/>
      <c r="M401" s="79" t="e">
        <f>+O401-N401</f>
        <v>#REF!</v>
      </c>
      <c r="N401" s="79" t="e">
        <f>LEN(K401)</f>
        <v>#REF!</v>
      </c>
      <c r="O401" s="79">
        <v>8</v>
      </c>
      <c r="P401" s="78" t="s">
        <v>268</v>
      </c>
      <c r="Q401" s="78" t="e">
        <f>IF(M401=0,LEFT(K401,1),"0")</f>
        <v>#REF!</v>
      </c>
      <c r="R401" s="78" t="e">
        <f>IF(AND(Q403&lt;"20",Q403&gt;="10"),VLOOKUP(Q403,O386:P395,2,FALSE),VLOOKUP(Q401,L386:M395,2,FALSE))</f>
        <v>#REF!</v>
      </c>
      <c r="S401" s="78" t="e">
        <f>IF(Q403&gt;="20"," PULUH ","")</f>
        <v>#REF!</v>
      </c>
      <c r="U401" s="78" t="e">
        <f>RIGHT(AB391,Y401)</f>
        <v>#REF!</v>
      </c>
      <c r="V401" s="78"/>
      <c r="W401" s="79" t="e">
        <f>+Y401-X401</f>
        <v>#REF!</v>
      </c>
      <c r="X401" s="79" t="e">
        <f>LEN(U401)</f>
        <v>#REF!</v>
      </c>
      <c r="Y401" s="79">
        <v>8</v>
      </c>
      <c r="Z401" s="78" t="s">
        <v>268</v>
      </c>
      <c r="AA401" s="78" t="e">
        <f>IF(W401=0,LEFT(U401,1),"0")</f>
        <v>#REF!</v>
      </c>
      <c r="AB401" s="78" t="e">
        <f>IF(AND(AA403&lt;"20",AA403&gt;="10"),VLOOKUP(AA403,Y386:Z395,2,FALSE),VLOOKUP(AA401,V386:W395,2,FALSE))</f>
        <v>#REF!</v>
      </c>
      <c r="AC401" s="78" t="e">
        <f>IF(AA403&gt;="20"," PULUH ","")</f>
        <v>#REF!</v>
      </c>
    </row>
    <row r="402" spans="1:29">
      <c r="A402" s="78" t="e">
        <f>RIGHT(H391,E402)</f>
        <v>#REF!</v>
      </c>
      <c r="B402" s="78"/>
      <c r="C402" s="79" t="e">
        <f>+E402-D402</f>
        <v>#REF!</v>
      </c>
      <c r="D402" s="79" t="e">
        <f>LEN(A402)</f>
        <v>#REF!</v>
      </c>
      <c r="E402" s="79">
        <v>7</v>
      </c>
      <c r="F402" s="78" t="s">
        <v>269</v>
      </c>
      <c r="G402" s="78" t="e">
        <f>IF(C402=0,LEFT(A402,1),"0")</f>
        <v>#REF!</v>
      </c>
      <c r="H402" s="78" t="e">
        <f>IF(AND(G403&lt;"20",G403&gt;="10"),"",VLOOKUP(G402,B386:C395,2,FALSE))</f>
        <v>#REF!</v>
      </c>
      <c r="I402" s="78" t="e">
        <f>IF(G412&gt;=7," JUTA ","")</f>
        <v>#REF!</v>
      </c>
      <c r="K402" s="78" t="e">
        <f>RIGHT(R391,O402)</f>
        <v>#REF!</v>
      </c>
      <c r="L402" s="78"/>
      <c r="M402" s="79" t="e">
        <f>+O402-N402</f>
        <v>#REF!</v>
      </c>
      <c r="N402" s="79" t="e">
        <f>LEN(K402)</f>
        <v>#REF!</v>
      </c>
      <c r="O402" s="79">
        <v>7</v>
      </c>
      <c r="P402" s="78" t="s">
        <v>269</v>
      </c>
      <c r="Q402" s="78" t="e">
        <f>IF(M402=0,LEFT(K402,1),"0")</f>
        <v>#REF!</v>
      </c>
      <c r="R402" s="78" t="e">
        <f>IF(AND(Q403&lt;"20",Q403&gt;="10"),"",VLOOKUP(Q402,L386:M395,2,FALSE))</f>
        <v>#REF!</v>
      </c>
      <c r="S402" s="78" t="e">
        <f>IF(Q412&gt;=7," JUTA ","")</f>
        <v>#REF!</v>
      </c>
      <c r="U402" s="78" t="e">
        <f>RIGHT(AB391,Y402)</f>
        <v>#REF!</v>
      </c>
      <c r="V402" s="78"/>
      <c r="W402" s="79" t="e">
        <f>+Y402-X402</f>
        <v>#REF!</v>
      </c>
      <c r="X402" s="79" t="e">
        <f>LEN(U402)</f>
        <v>#REF!</v>
      </c>
      <c r="Y402" s="79">
        <v>7</v>
      </c>
      <c r="Z402" s="78" t="s">
        <v>269</v>
      </c>
      <c r="AA402" s="78" t="e">
        <f>IF(W402=0,LEFT(U402,1),"0")</f>
        <v>#REF!</v>
      </c>
      <c r="AB402" s="78" t="e">
        <f>IF(AND(AA403&lt;"20",AA403&gt;="10"),"",VLOOKUP(AA402,V386:W395,2,FALSE))</f>
        <v>#REF!</v>
      </c>
      <c r="AC402" s="78" t="e">
        <f>IF(AA412&gt;=7," JUTA ","")</f>
        <v>#REF!</v>
      </c>
    </row>
    <row r="403" spans="1:29">
      <c r="A403" s="78"/>
      <c r="B403" s="78"/>
      <c r="C403" s="79"/>
      <c r="D403" s="79"/>
      <c r="E403" s="79"/>
      <c r="F403" s="78" t="s">
        <v>270</v>
      </c>
      <c r="G403" s="78" t="e">
        <f>IF(G412&gt;=8,LEFT(A401,2),"0")</f>
        <v>#REF!</v>
      </c>
      <c r="H403" s="78"/>
      <c r="I403" s="78"/>
      <c r="K403" s="78"/>
      <c r="L403" s="78"/>
      <c r="M403" s="79"/>
      <c r="N403" s="79"/>
      <c r="O403" s="79"/>
      <c r="P403" s="78" t="s">
        <v>270</v>
      </c>
      <c r="Q403" s="78" t="e">
        <f>IF(Q412&gt;=8,LEFT(K401,2),"0")</f>
        <v>#REF!</v>
      </c>
      <c r="R403" s="78"/>
      <c r="S403" s="78"/>
      <c r="U403" s="78"/>
      <c r="V403" s="78"/>
      <c r="W403" s="79"/>
      <c r="X403" s="79"/>
      <c r="Y403" s="79"/>
      <c r="Z403" s="78" t="s">
        <v>270</v>
      </c>
      <c r="AA403" s="78" t="e">
        <f>IF(AA412&gt;=8,LEFT(U401,2),"0")</f>
        <v>#REF!</v>
      </c>
      <c r="AB403" s="78"/>
      <c r="AC403" s="78"/>
    </row>
    <row r="404" spans="1:29">
      <c r="A404" s="78" t="e">
        <f>RIGHT(H391,E404)</f>
        <v>#REF!</v>
      </c>
      <c r="B404" s="78"/>
      <c r="C404" s="79" t="e">
        <f>+E404-D404</f>
        <v>#REF!</v>
      </c>
      <c r="D404" s="79" t="e">
        <f>LEN(A404)</f>
        <v>#REF!</v>
      </c>
      <c r="E404" s="79">
        <v>6</v>
      </c>
      <c r="F404" s="78" t="s">
        <v>271</v>
      </c>
      <c r="G404" s="78" t="e">
        <f>IF(C404=0,LEFT(A404,1),"0")</f>
        <v>#REF!</v>
      </c>
      <c r="H404" s="78" t="e">
        <f>IF(G404="1","SE",VLOOKUP(G404,B386:C395,2,FALSE))</f>
        <v>#REF!</v>
      </c>
      <c r="I404" s="78" t="e">
        <f>IF(H404=" ",""," RATUS ")</f>
        <v>#REF!</v>
      </c>
      <c r="K404" s="78" t="e">
        <f>RIGHT(R391,O404)</f>
        <v>#REF!</v>
      </c>
      <c r="L404" s="78"/>
      <c r="M404" s="79" t="e">
        <f>+O404-N404</f>
        <v>#REF!</v>
      </c>
      <c r="N404" s="79" t="e">
        <f>LEN(K404)</f>
        <v>#REF!</v>
      </c>
      <c r="O404" s="79">
        <v>6</v>
      </c>
      <c r="P404" s="78" t="s">
        <v>271</v>
      </c>
      <c r="Q404" s="78" t="e">
        <f>IF(M404=0,LEFT(K404,1),"0")</f>
        <v>#REF!</v>
      </c>
      <c r="R404" s="78" t="e">
        <f>IF(Q404="1","SE",VLOOKUP(Q404,L386:M395,2,FALSE))</f>
        <v>#REF!</v>
      </c>
      <c r="S404" s="78" t="e">
        <f>IF(R404=" ",""," RATUS ")</f>
        <v>#REF!</v>
      </c>
      <c r="U404" s="78" t="e">
        <f>RIGHT(AB391,Y404)</f>
        <v>#REF!</v>
      </c>
      <c r="V404" s="78"/>
      <c r="W404" s="79" t="e">
        <f>+Y404-X404</f>
        <v>#REF!</v>
      </c>
      <c r="X404" s="79" t="e">
        <f>LEN(U404)</f>
        <v>#REF!</v>
      </c>
      <c r="Y404" s="79">
        <v>6</v>
      </c>
      <c r="Z404" s="78" t="s">
        <v>271</v>
      </c>
      <c r="AA404" s="78" t="e">
        <f>IF(W404=0,LEFT(U404,1),"0")</f>
        <v>#REF!</v>
      </c>
      <c r="AB404" s="78" t="e">
        <f>IF(AA404="1","SE",VLOOKUP(AA404,V386:W395,2,FALSE))</f>
        <v>#REF!</v>
      </c>
      <c r="AC404" s="78" t="e">
        <f>IF(AB404=" ",""," RATUS ")</f>
        <v>#REF!</v>
      </c>
    </row>
    <row r="405" spans="1:29">
      <c r="A405" s="78" t="e">
        <f>RIGHT(H391,E405)</f>
        <v>#REF!</v>
      </c>
      <c r="B405" s="78"/>
      <c r="C405" s="79" t="e">
        <f>+E405-D405</f>
        <v>#REF!</v>
      </c>
      <c r="D405" s="79" t="e">
        <f>LEN(A405)</f>
        <v>#REF!</v>
      </c>
      <c r="E405" s="79">
        <v>5</v>
      </c>
      <c r="F405" s="78" t="s">
        <v>272</v>
      </c>
      <c r="G405" s="78" t="e">
        <f>IF(C405=0,LEFT(A405,1),"0")</f>
        <v>#REF!</v>
      </c>
      <c r="H405" s="78" t="e">
        <f>IF(AND(G407&lt;"20",G407&gt;="10"),VLOOKUP(G407,E386:F395,2,FALSE),VLOOKUP(G405,B386:C395,2,FALSE))</f>
        <v>#REF!</v>
      </c>
      <c r="I405" s="78" t="e">
        <f>IF(G407&gt;="20"," PULUH "," ")</f>
        <v>#REF!</v>
      </c>
      <c r="K405" s="78" t="e">
        <f>RIGHT(R391,O405)</f>
        <v>#REF!</v>
      </c>
      <c r="L405" s="78"/>
      <c r="M405" s="79" t="e">
        <f>+O405-N405</f>
        <v>#REF!</v>
      </c>
      <c r="N405" s="79" t="e">
        <f>LEN(K405)</f>
        <v>#REF!</v>
      </c>
      <c r="O405" s="79">
        <v>5</v>
      </c>
      <c r="P405" s="78" t="s">
        <v>272</v>
      </c>
      <c r="Q405" s="78" t="e">
        <f>IF(M405=0,LEFT(K405,1),"0")</f>
        <v>#REF!</v>
      </c>
      <c r="R405" s="78" t="e">
        <f>IF(AND(Q407&lt;"20",Q407&gt;="10"),VLOOKUP(Q407,O386:P395,2,FALSE),VLOOKUP(Q405,L386:M395,2,FALSE))</f>
        <v>#REF!</v>
      </c>
      <c r="S405" s="78" t="e">
        <f>IF(Q407&gt;="20"," PULUH "," ")</f>
        <v>#REF!</v>
      </c>
      <c r="U405" s="78" t="e">
        <f>RIGHT(AB391,Y405)</f>
        <v>#REF!</v>
      </c>
      <c r="V405" s="78"/>
      <c r="W405" s="79" t="e">
        <f>+Y405-X405</f>
        <v>#REF!</v>
      </c>
      <c r="X405" s="79" t="e">
        <f>LEN(U405)</f>
        <v>#REF!</v>
      </c>
      <c r="Y405" s="79">
        <v>5</v>
      </c>
      <c r="Z405" s="78" t="s">
        <v>272</v>
      </c>
      <c r="AA405" s="78" t="e">
        <f>IF(W405=0,LEFT(U405,1),"0")</f>
        <v>#REF!</v>
      </c>
      <c r="AB405" s="78" t="e">
        <f>IF(AND(AA407&lt;"20",AA407&gt;="10"),VLOOKUP(AA407,Y386:Z395,2,FALSE),VLOOKUP(AA405,V386:W395,2,FALSE))</f>
        <v>#REF!</v>
      </c>
      <c r="AC405" s="78" t="e">
        <f>IF(AA407&gt;="20"," PULUH "," ")</f>
        <v>#REF!</v>
      </c>
    </row>
    <row r="406" spans="1:29">
      <c r="A406" s="78" t="e">
        <f>RIGHT(H391,E406)</f>
        <v>#REF!</v>
      </c>
      <c r="B406" s="78"/>
      <c r="C406" s="79" t="e">
        <f>+E406-D406</f>
        <v>#REF!</v>
      </c>
      <c r="D406" s="79" t="e">
        <f>LEN(A406)</f>
        <v>#REF!</v>
      </c>
      <c r="E406" s="79">
        <v>4</v>
      </c>
      <c r="F406" s="78" t="s">
        <v>273</v>
      </c>
      <c r="G406" s="78" t="e">
        <f>IF(C406=0,LEFT(A406,1),"0")</f>
        <v>#REF!</v>
      </c>
      <c r="H406" s="78" t="e">
        <f>IF(AND(G407&lt;"20",G407&gt;="10"),"",IF(AND(G406="1",G412=4),"SE",VLOOKUP(G406,B386:C395,2,FALSE)))</f>
        <v>#REF!</v>
      </c>
      <c r="I406" s="78" t="e">
        <f>IF(AND(AND(G404="0",G405="0",G406="0"))," "," RIBU ")</f>
        <v>#REF!</v>
      </c>
      <c r="K406" s="78" t="e">
        <f>RIGHT(R391,O406)</f>
        <v>#REF!</v>
      </c>
      <c r="L406" s="78"/>
      <c r="M406" s="79" t="e">
        <f>+O406-N406</f>
        <v>#REF!</v>
      </c>
      <c r="N406" s="79" t="e">
        <f>LEN(K406)</f>
        <v>#REF!</v>
      </c>
      <c r="O406" s="79">
        <v>4</v>
      </c>
      <c r="P406" s="78" t="s">
        <v>273</v>
      </c>
      <c r="Q406" s="78" t="e">
        <f>IF(M406=0,LEFT(K406,1),"0")</f>
        <v>#REF!</v>
      </c>
      <c r="R406" s="78" t="e">
        <f>IF(AND(Q407&lt;"20",Q407&gt;="10"),"",IF(AND(Q406="1",Q412=4),"SE",VLOOKUP(Q406,L386:M395,2,FALSE)))</f>
        <v>#REF!</v>
      </c>
      <c r="S406" s="78" t="e">
        <f>IF(AND(AND(Q404="0",Q405="0",Q406="0"))," "," RIBU ")</f>
        <v>#REF!</v>
      </c>
      <c r="U406" s="78" t="e">
        <f>RIGHT(AB391,Y406)</f>
        <v>#REF!</v>
      </c>
      <c r="V406" s="78"/>
      <c r="W406" s="79" t="e">
        <f>+Y406-X406</f>
        <v>#REF!</v>
      </c>
      <c r="X406" s="79" t="e">
        <f>LEN(U406)</f>
        <v>#REF!</v>
      </c>
      <c r="Y406" s="79">
        <v>4</v>
      </c>
      <c r="Z406" s="78" t="s">
        <v>273</v>
      </c>
      <c r="AA406" s="78" t="e">
        <f>IF(W406=0,LEFT(U406,1),"0")</f>
        <v>#REF!</v>
      </c>
      <c r="AB406" s="78" t="e">
        <f>IF(AND(AA407&lt;"20",AA407&gt;="10"),"",IF(AND(AA406="1",AA412=4),"SE",VLOOKUP(AA406,V386:W395,2,FALSE)))</f>
        <v>#REF!</v>
      </c>
      <c r="AC406" s="78" t="e">
        <f>IF(AND(AND(AA404="0",AA405="0",AA406="0"))," "," RIBU ")</f>
        <v>#REF!</v>
      </c>
    </row>
    <row r="407" spans="1:29">
      <c r="A407" s="78"/>
      <c r="B407" s="78"/>
      <c r="C407" s="79"/>
      <c r="D407" s="79"/>
      <c r="E407" s="79"/>
      <c r="F407" s="78" t="s">
        <v>270</v>
      </c>
      <c r="G407" s="78" t="e">
        <f>IF(G412&gt;=5,LEFT(A405,2),"0")</f>
        <v>#REF!</v>
      </c>
      <c r="H407" s="78"/>
      <c r="I407" s="78"/>
      <c r="K407" s="78"/>
      <c r="L407" s="78"/>
      <c r="M407" s="79"/>
      <c r="N407" s="79"/>
      <c r="O407" s="79"/>
      <c r="P407" s="78" t="s">
        <v>270</v>
      </c>
      <c r="Q407" s="78" t="e">
        <f>IF(Q412&gt;=5,LEFT(K405,2),"0")</f>
        <v>#REF!</v>
      </c>
      <c r="R407" s="78"/>
      <c r="S407" s="78"/>
      <c r="U407" s="78"/>
      <c r="V407" s="78"/>
      <c r="W407" s="79"/>
      <c r="X407" s="79"/>
      <c r="Y407" s="79"/>
      <c r="Z407" s="78" t="s">
        <v>270</v>
      </c>
      <c r="AA407" s="78" t="e">
        <f>IF(AA412&gt;=5,LEFT(U405,2),"0")</f>
        <v>#REF!</v>
      </c>
      <c r="AB407" s="78"/>
      <c r="AC407" s="78"/>
    </row>
    <row r="408" spans="1:29">
      <c r="A408" s="78" t="e">
        <f>RIGHT(H391,E408)</f>
        <v>#REF!</v>
      </c>
      <c r="B408" s="78"/>
      <c r="C408" s="79" t="e">
        <f>+E408-D408</f>
        <v>#REF!</v>
      </c>
      <c r="D408" s="79" t="e">
        <f>LEN(A408)</f>
        <v>#REF!</v>
      </c>
      <c r="E408" s="79">
        <v>3</v>
      </c>
      <c r="F408" s="78" t="s">
        <v>274</v>
      </c>
      <c r="G408" s="78" t="e">
        <f>IF(C408=0,LEFT(A408,1),"0")</f>
        <v>#REF!</v>
      </c>
      <c r="H408" s="78" t="e">
        <f>IF(G408="1"," SE",VLOOKUP(G408,B386:C395,2,FALSE))</f>
        <v>#REF!</v>
      </c>
      <c r="I408" s="78" t="e">
        <f>IF(H408=" ",""," RATUS ")</f>
        <v>#REF!</v>
      </c>
      <c r="K408" s="78" t="e">
        <f>RIGHT(R391,O408)</f>
        <v>#REF!</v>
      </c>
      <c r="L408" s="78"/>
      <c r="M408" s="79" t="e">
        <f>+O408-N408</f>
        <v>#REF!</v>
      </c>
      <c r="N408" s="79" t="e">
        <f>LEN(K408)</f>
        <v>#REF!</v>
      </c>
      <c r="O408" s="79">
        <v>3</v>
      </c>
      <c r="P408" s="78" t="s">
        <v>274</v>
      </c>
      <c r="Q408" s="78" t="e">
        <f>IF(M408=0,LEFT(K408,1),"0")</f>
        <v>#REF!</v>
      </c>
      <c r="R408" s="78" t="e">
        <f>IF(Q408="1"," SE",VLOOKUP(Q408,L386:M395,2,FALSE))</f>
        <v>#REF!</v>
      </c>
      <c r="S408" s="78" t="e">
        <f>IF(R408=" ",""," RATUS ")</f>
        <v>#REF!</v>
      </c>
      <c r="U408" s="78" t="e">
        <f>RIGHT(AB391,Y408)</f>
        <v>#REF!</v>
      </c>
      <c r="V408" s="78"/>
      <c r="W408" s="79" t="e">
        <f>+Y408-X408</f>
        <v>#REF!</v>
      </c>
      <c r="X408" s="79" t="e">
        <f>LEN(U408)</f>
        <v>#REF!</v>
      </c>
      <c r="Y408" s="79">
        <v>3</v>
      </c>
      <c r="Z408" s="78" t="s">
        <v>274</v>
      </c>
      <c r="AA408" s="78" t="e">
        <f>IF(W408=0,LEFT(U408,1),"0")</f>
        <v>#REF!</v>
      </c>
      <c r="AB408" s="78" t="e">
        <f>IF(AA408="1"," SE",VLOOKUP(AA408,V386:W395,2,FALSE))</f>
        <v>#REF!</v>
      </c>
      <c r="AC408" s="78" t="e">
        <f>IF(AB408=" ",""," RATUS ")</f>
        <v>#REF!</v>
      </c>
    </row>
    <row r="409" spans="1:29">
      <c r="A409" s="78" t="e">
        <f>RIGHT(H391,E409)</f>
        <v>#REF!</v>
      </c>
      <c r="B409" s="78"/>
      <c r="C409" s="79" t="e">
        <f>+E409-D409</f>
        <v>#REF!</v>
      </c>
      <c r="D409" s="79" t="e">
        <f>LEN(A409)</f>
        <v>#REF!</v>
      </c>
      <c r="E409" s="79">
        <v>2</v>
      </c>
      <c r="F409" s="78" t="s">
        <v>275</v>
      </c>
      <c r="G409" s="78" t="e">
        <f>IF(C409=0,LEFT(A409,1),"0")</f>
        <v>#REF!</v>
      </c>
      <c r="H409" s="78" t="e">
        <f>IF(AND(G411&lt;"20",G411&gt;="10"),VLOOKUP(G411,E386:F395,2,FALSE),VLOOKUP(G409,B386:C395,2,FALSE))</f>
        <v>#REF!</v>
      </c>
      <c r="I409" s="78" t="e">
        <f>IF(G411&gt;="20"," PULUH ","")</f>
        <v>#REF!</v>
      </c>
      <c r="K409" s="78" t="e">
        <f>RIGHT(R391,O409)</f>
        <v>#REF!</v>
      </c>
      <c r="L409" s="78"/>
      <c r="M409" s="79" t="e">
        <f>+O409-N409</f>
        <v>#REF!</v>
      </c>
      <c r="N409" s="79" t="e">
        <f>LEN(K409)</f>
        <v>#REF!</v>
      </c>
      <c r="O409" s="79">
        <v>2</v>
      </c>
      <c r="P409" s="78" t="s">
        <v>275</v>
      </c>
      <c r="Q409" s="78" t="e">
        <f>IF(M409=0,LEFT(K409,1),"0")</f>
        <v>#REF!</v>
      </c>
      <c r="R409" s="78" t="e">
        <f>IF(AND(Q411&lt;"20",Q411&gt;="10"),VLOOKUP(Q411,O386:P395,2,FALSE),VLOOKUP(Q409,L386:M395,2,FALSE))</f>
        <v>#REF!</v>
      </c>
      <c r="S409" s="78" t="e">
        <f>IF(Q411&gt;="20"," PULUH ","")</f>
        <v>#REF!</v>
      </c>
      <c r="U409" s="78" t="e">
        <f>RIGHT(AB391,Y409)</f>
        <v>#REF!</v>
      </c>
      <c r="V409" s="78"/>
      <c r="W409" s="79" t="e">
        <f>+Y409-X409</f>
        <v>#REF!</v>
      </c>
      <c r="X409" s="79" t="e">
        <f>LEN(U409)</f>
        <v>#REF!</v>
      </c>
      <c r="Y409" s="79">
        <v>2</v>
      </c>
      <c r="Z409" s="78" t="s">
        <v>275</v>
      </c>
      <c r="AA409" s="78" t="e">
        <f>IF(W409=0,LEFT(U409,1),"0")</f>
        <v>#REF!</v>
      </c>
      <c r="AB409" s="78" t="e">
        <f>IF(AND(AA411&lt;"20",AA411&gt;="10"),VLOOKUP(AA411,Y386:Z395,2,FALSE),VLOOKUP(AA409,V386:W395,2,FALSE))</f>
        <v>#REF!</v>
      </c>
      <c r="AC409" s="78" t="e">
        <f>IF(AA411&gt;="20"," PULUH ","")</f>
        <v>#REF!</v>
      </c>
    </row>
    <row r="410" spans="1:29">
      <c r="A410" s="78" t="e">
        <f>RIGHT(H391,E410)</f>
        <v>#REF!</v>
      </c>
      <c r="B410" s="78"/>
      <c r="C410" s="79" t="e">
        <f>+E410-D410</f>
        <v>#REF!</v>
      </c>
      <c r="D410" s="79" t="e">
        <f>LEN(A410)</f>
        <v>#REF!</v>
      </c>
      <c r="E410" s="79">
        <v>1</v>
      </c>
      <c r="F410" s="78" t="s">
        <v>264</v>
      </c>
      <c r="G410" s="78" t="e">
        <f>IF(C410=0,LEFT(A410,1),"0")</f>
        <v>#REF!</v>
      </c>
      <c r="H410" s="78" t="e">
        <f>IF(G410="0","",IF(G409="1","",VLOOKUP(G410,B386:C395,2,FALSE)))</f>
        <v>#REF!</v>
      </c>
      <c r="I410" s="78" t="s">
        <v>276</v>
      </c>
      <c r="K410" s="78" t="e">
        <f>RIGHT(R391,O410)</f>
        <v>#REF!</v>
      </c>
      <c r="L410" s="78"/>
      <c r="M410" s="79" t="e">
        <f>+O410-N410</f>
        <v>#REF!</v>
      </c>
      <c r="N410" s="79" t="e">
        <f>LEN(K410)</f>
        <v>#REF!</v>
      </c>
      <c r="O410" s="79">
        <v>1</v>
      </c>
      <c r="P410" s="78" t="s">
        <v>264</v>
      </c>
      <c r="Q410" s="78" t="e">
        <f>IF(M410=0,LEFT(K410,1),"0")</f>
        <v>#REF!</v>
      </c>
      <c r="R410" s="78" t="e">
        <f>IF(Q410="0","",IF(Q409="1","",VLOOKUP(Q410,L386:M395,2,FALSE)))</f>
        <v>#REF!</v>
      </c>
      <c r="S410" s="78" t="s">
        <v>276</v>
      </c>
      <c r="U410" s="78" t="e">
        <f>RIGHT(AB391,Y410)</f>
        <v>#REF!</v>
      </c>
      <c r="V410" s="78"/>
      <c r="W410" s="79" t="e">
        <f>+Y410-X410</f>
        <v>#REF!</v>
      </c>
      <c r="X410" s="79" t="e">
        <f>LEN(U410)</f>
        <v>#REF!</v>
      </c>
      <c r="Y410" s="79">
        <v>1</v>
      </c>
      <c r="Z410" s="78" t="s">
        <v>264</v>
      </c>
      <c r="AA410" s="78" t="e">
        <f>IF(W410=0,LEFT(U410,1),"0")</f>
        <v>#REF!</v>
      </c>
      <c r="AB410" s="78" t="e">
        <f>IF(AA410="0","",IF(AA409="1","",VLOOKUP(AA410,V386:W395,2,FALSE)))</f>
        <v>#REF!</v>
      </c>
      <c r="AC410" s="78" t="s">
        <v>276</v>
      </c>
    </row>
    <row r="411" spans="1:29">
      <c r="A411" s="78"/>
      <c r="B411" s="78"/>
      <c r="C411" s="78"/>
      <c r="D411" s="78"/>
      <c r="E411" s="78"/>
      <c r="F411" s="78" t="s">
        <v>270</v>
      </c>
      <c r="G411" s="78" t="e">
        <f>IF(G412&gt;=2,LEFT(A409,2)," ")</f>
        <v>#REF!</v>
      </c>
      <c r="H411" s="78"/>
      <c r="I411" s="78"/>
      <c r="K411" s="78"/>
      <c r="L411" s="78"/>
      <c r="M411" s="78"/>
      <c r="N411" s="78"/>
      <c r="O411" s="78"/>
      <c r="P411" s="78" t="s">
        <v>270</v>
      </c>
      <c r="Q411" s="78" t="e">
        <f>IF(Q412&gt;=2,LEFT(K409,2)," ")</f>
        <v>#REF!</v>
      </c>
      <c r="R411" s="78"/>
      <c r="S411" s="78"/>
      <c r="U411" s="78"/>
      <c r="V411" s="78"/>
      <c r="W411" s="78"/>
      <c r="X411" s="78"/>
      <c r="Y411" s="78"/>
      <c r="Z411" s="78" t="s">
        <v>270</v>
      </c>
      <c r="AA411" s="78" t="e">
        <f>IF(AA412&gt;=2,LEFT(U409,2)," ")</f>
        <v>#REF!</v>
      </c>
      <c r="AB411" s="78"/>
      <c r="AC411" s="78"/>
    </row>
    <row r="412" spans="1:29">
      <c r="A412" s="78"/>
      <c r="B412" s="78"/>
      <c r="C412" s="78"/>
      <c r="D412" s="78"/>
      <c r="E412" s="78"/>
      <c r="F412" s="78" t="s">
        <v>277</v>
      </c>
      <c r="G412" s="78" t="e">
        <f>LEN(H391)</f>
        <v>#REF!</v>
      </c>
      <c r="H412" s="78"/>
      <c r="I412" s="78"/>
      <c r="K412" s="78"/>
      <c r="L412" s="78"/>
      <c r="M412" s="78"/>
      <c r="N412" s="78"/>
      <c r="O412" s="78"/>
      <c r="P412" s="78" t="s">
        <v>277</v>
      </c>
      <c r="Q412" s="78" t="e">
        <f>LEN(R391)</f>
        <v>#REF!</v>
      </c>
      <c r="R412" s="78"/>
      <c r="S412" s="78"/>
      <c r="U412" s="78"/>
      <c r="V412" s="78"/>
      <c r="W412" s="78"/>
      <c r="X412" s="78"/>
      <c r="Y412" s="78"/>
      <c r="Z412" s="78" t="s">
        <v>277</v>
      </c>
      <c r="AA412" s="78" t="e">
        <f>LEN(AB391)</f>
        <v>#REF!</v>
      </c>
      <c r="AB412" s="78"/>
      <c r="AC412" s="78"/>
    </row>
    <row r="413" spans="1:29">
      <c r="A413" s="78" t="s">
        <v>278</v>
      </c>
      <c r="B413" s="78" t="e">
        <f>CONCATENATE(H400,I400,H401,I401,H402,I402,H404,I404,H405,I405,H406,I406,H408,I408,H409,I409,H410,I410)</f>
        <v>#REF!</v>
      </c>
      <c r="C413" s="78"/>
      <c r="D413" s="78"/>
      <c r="E413" s="78"/>
      <c r="F413" s="78"/>
      <c r="G413" s="78"/>
      <c r="H413" s="78"/>
      <c r="I413" s="78"/>
      <c r="K413" s="78" t="s">
        <v>278</v>
      </c>
      <c r="L413" s="78" t="e">
        <f>CONCATENATE(R400,S400,R401,S401,R402,S402,R404,S404,R405,S405,R406,S406,R408,S408,R409,S409,R410,S410)</f>
        <v>#REF!</v>
      </c>
      <c r="M413" s="78"/>
      <c r="N413" s="78"/>
      <c r="O413" s="78"/>
      <c r="P413" s="78"/>
      <c r="Q413" s="78"/>
      <c r="R413" s="78"/>
      <c r="S413" s="78"/>
      <c r="U413" s="78" t="s">
        <v>278</v>
      </c>
      <c r="V413" s="78" t="e">
        <f>CONCATENATE(AB400,AC400,AB401,AC401,AB402,AC402,AB404,AC404,AB405,AC405,AB406,AC406,AB408,AC408,AB409,AC409,AB410,AC410)</f>
        <v>#REF!</v>
      </c>
      <c r="W413" s="78"/>
      <c r="X413" s="78"/>
      <c r="Y413" s="78"/>
      <c r="Z413" s="78"/>
      <c r="AA413" s="78"/>
      <c r="AB413" s="78"/>
      <c r="AC413" s="78"/>
    </row>
    <row r="414" spans="1:29">
      <c r="A414" s="78" t="s">
        <v>279</v>
      </c>
      <c r="B414" s="80" t="e">
        <f>TRIM(B413)</f>
        <v>#REF!</v>
      </c>
      <c r="C414" s="81"/>
      <c r="D414" s="81"/>
      <c r="E414" s="81"/>
      <c r="F414" s="81"/>
      <c r="G414" s="81"/>
      <c r="H414" s="81"/>
      <c r="I414" s="81"/>
      <c r="K414" s="78" t="s">
        <v>279</v>
      </c>
      <c r="L414" s="80" t="e">
        <f>TRIM(L413)</f>
        <v>#REF!</v>
      </c>
      <c r="M414" s="81"/>
      <c r="N414" s="81"/>
      <c r="O414" s="81"/>
      <c r="P414" s="81"/>
      <c r="Q414" s="81"/>
      <c r="R414" s="81"/>
      <c r="S414" s="81"/>
      <c r="U414" s="78" t="s">
        <v>279</v>
      </c>
      <c r="V414" s="80" t="e">
        <f>TRIM(V413)</f>
        <v>#REF!</v>
      </c>
      <c r="W414" s="81"/>
      <c r="X414" s="81"/>
      <c r="Y414" s="81"/>
      <c r="Z414" s="81"/>
      <c r="AA414" s="81"/>
      <c r="AB414" s="81"/>
      <c r="AC414" s="81"/>
    </row>
    <row r="418" spans="1:30" ht="15.75" thickBot="1">
      <c r="A418" s="24"/>
      <c r="B418" s="24"/>
      <c r="C418" s="24" t="s">
        <v>216</v>
      </c>
      <c r="D418" s="24"/>
      <c r="E418" s="24"/>
      <c r="F418" s="24" t="s">
        <v>217</v>
      </c>
      <c r="G418" s="24"/>
      <c r="H418" s="24"/>
      <c r="I418" s="24"/>
      <c r="K418" s="24"/>
      <c r="L418" s="24"/>
      <c r="M418" s="24" t="s">
        <v>216</v>
      </c>
      <c r="N418" s="24"/>
      <c r="O418" s="24"/>
      <c r="P418" s="24" t="s">
        <v>217</v>
      </c>
      <c r="Q418" s="24"/>
      <c r="R418" s="24"/>
      <c r="S418" s="24"/>
      <c r="U418" s="24"/>
      <c r="V418" s="24"/>
      <c r="W418" s="24" t="s">
        <v>216</v>
      </c>
      <c r="X418" s="24"/>
      <c r="Y418" s="24"/>
      <c r="Z418" s="24" t="s">
        <v>217</v>
      </c>
      <c r="AA418" s="24"/>
      <c r="AB418" s="24"/>
      <c r="AC418" s="24"/>
    </row>
    <row r="419" spans="1:30">
      <c r="A419" s="24"/>
      <c r="B419" s="69" t="s">
        <v>218</v>
      </c>
      <c r="C419" s="70" t="s">
        <v>219</v>
      </c>
      <c r="D419" s="24"/>
      <c r="E419" s="69" t="s">
        <v>220</v>
      </c>
      <c r="F419" s="70" t="s">
        <v>221</v>
      </c>
      <c r="G419" s="24"/>
      <c r="H419" s="24"/>
      <c r="I419" s="24"/>
      <c r="K419" s="24"/>
      <c r="L419" s="69" t="s">
        <v>218</v>
      </c>
      <c r="M419" s="70" t="s">
        <v>219</v>
      </c>
      <c r="N419" s="24"/>
      <c r="O419" s="69" t="s">
        <v>220</v>
      </c>
      <c r="P419" s="70" t="s">
        <v>221</v>
      </c>
      <c r="Q419" s="24"/>
      <c r="R419" s="24"/>
      <c r="S419" s="24"/>
      <c r="U419" s="24"/>
      <c r="V419" s="69" t="s">
        <v>218</v>
      </c>
      <c r="W419" s="70" t="s">
        <v>219</v>
      </c>
      <c r="X419" s="24"/>
      <c r="Y419" s="69" t="s">
        <v>220</v>
      </c>
      <c r="Z419" s="70" t="s">
        <v>221</v>
      </c>
      <c r="AA419" s="24"/>
      <c r="AB419" s="24"/>
      <c r="AC419" s="24"/>
    </row>
    <row r="420" spans="1:30">
      <c r="A420" s="24"/>
      <c r="B420" s="71" t="s">
        <v>222</v>
      </c>
      <c r="C420" s="72" t="s">
        <v>223</v>
      </c>
      <c r="D420" s="24"/>
      <c r="E420" s="71" t="s">
        <v>224</v>
      </c>
      <c r="F420" s="72" t="s">
        <v>225</v>
      </c>
      <c r="G420" s="24"/>
      <c r="H420" s="24"/>
      <c r="I420" s="24"/>
      <c r="K420" s="24"/>
      <c r="L420" s="71" t="s">
        <v>222</v>
      </c>
      <c r="M420" s="72" t="s">
        <v>223</v>
      </c>
      <c r="N420" s="24"/>
      <c r="O420" s="71" t="s">
        <v>224</v>
      </c>
      <c r="P420" s="72" t="s">
        <v>225</v>
      </c>
      <c r="Q420" s="24"/>
      <c r="R420" s="24"/>
      <c r="S420" s="24"/>
      <c r="U420" s="24"/>
      <c r="V420" s="71" t="s">
        <v>222</v>
      </c>
      <c r="W420" s="72" t="s">
        <v>223</v>
      </c>
      <c r="X420" s="24"/>
      <c r="Y420" s="71" t="s">
        <v>224</v>
      </c>
      <c r="Z420" s="72" t="s">
        <v>225</v>
      </c>
      <c r="AA420" s="24"/>
      <c r="AB420" s="24"/>
      <c r="AC420" s="24"/>
    </row>
    <row r="421" spans="1:30">
      <c r="A421" s="24"/>
      <c r="B421" s="71" t="s">
        <v>226</v>
      </c>
      <c r="C421" s="72" t="s">
        <v>227</v>
      </c>
      <c r="D421" s="24"/>
      <c r="E421" s="71" t="s">
        <v>228</v>
      </c>
      <c r="F421" s="72" t="s">
        <v>229</v>
      </c>
      <c r="G421" s="24"/>
      <c r="H421" s="24"/>
      <c r="I421" s="24"/>
      <c r="K421" s="24"/>
      <c r="L421" s="71" t="s">
        <v>226</v>
      </c>
      <c r="M421" s="72" t="s">
        <v>227</v>
      </c>
      <c r="N421" s="24"/>
      <c r="O421" s="71" t="s">
        <v>228</v>
      </c>
      <c r="P421" s="72" t="s">
        <v>229</v>
      </c>
      <c r="Q421" s="24"/>
      <c r="R421" s="24"/>
      <c r="S421" s="24"/>
      <c r="U421" s="24"/>
      <c r="V421" s="71" t="s">
        <v>226</v>
      </c>
      <c r="W421" s="72" t="s">
        <v>227</v>
      </c>
      <c r="X421" s="24"/>
      <c r="Y421" s="71" t="s">
        <v>228</v>
      </c>
      <c r="Z421" s="72" t="s">
        <v>229</v>
      </c>
      <c r="AA421" s="24"/>
      <c r="AB421" s="24"/>
      <c r="AC421" s="24"/>
    </row>
    <row r="422" spans="1:30" ht="15.75" thickBot="1">
      <c r="A422" s="24"/>
      <c r="B422" s="71" t="s">
        <v>230</v>
      </c>
      <c r="C422" s="72" t="s">
        <v>231</v>
      </c>
      <c r="D422" s="24"/>
      <c r="E422" s="71" t="s">
        <v>232</v>
      </c>
      <c r="F422" s="72" t="s">
        <v>233</v>
      </c>
      <c r="G422" s="24"/>
      <c r="H422" s="24"/>
      <c r="I422" s="24"/>
      <c r="K422" s="24"/>
      <c r="L422" s="71" t="s">
        <v>230</v>
      </c>
      <c r="M422" s="72" t="s">
        <v>231</v>
      </c>
      <c r="N422" s="24"/>
      <c r="O422" s="71" t="s">
        <v>232</v>
      </c>
      <c r="P422" s="72" t="s">
        <v>233</v>
      </c>
      <c r="Q422" s="24"/>
      <c r="R422" s="24"/>
      <c r="S422" s="24"/>
      <c r="U422" s="24"/>
      <c r="V422" s="71" t="s">
        <v>230</v>
      </c>
      <c r="W422" s="72" t="s">
        <v>231</v>
      </c>
      <c r="X422" s="24"/>
      <c r="Y422" s="71" t="s">
        <v>232</v>
      </c>
      <c r="Z422" s="72" t="s">
        <v>233</v>
      </c>
      <c r="AA422" s="24"/>
      <c r="AB422" s="24"/>
      <c r="AC422" s="24"/>
    </row>
    <row r="423" spans="1:30">
      <c r="A423" s="24"/>
      <c r="B423" s="71" t="s">
        <v>234</v>
      </c>
      <c r="C423" s="72" t="s">
        <v>235</v>
      </c>
      <c r="D423" s="24"/>
      <c r="E423" s="71" t="s">
        <v>236</v>
      </c>
      <c r="F423" s="72" t="s">
        <v>237</v>
      </c>
      <c r="G423" s="24"/>
      <c r="H423" s="73"/>
      <c r="I423" s="24"/>
      <c r="K423" s="24"/>
      <c r="L423" s="71" t="s">
        <v>234</v>
      </c>
      <c r="M423" s="72" t="s">
        <v>235</v>
      </c>
      <c r="N423" s="24"/>
      <c r="O423" s="71" t="s">
        <v>236</v>
      </c>
      <c r="P423" s="72" t="s">
        <v>237</v>
      </c>
      <c r="Q423" s="24"/>
      <c r="R423" s="73"/>
      <c r="S423" s="24"/>
      <c r="U423" s="24"/>
      <c r="V423" s="71" t="s">
        <v>234</v>
      </c>
      <c r="W423" s="72" t="s">
        <v>235</v>
      </c>
      <c r="X423" s="24"/>
      <c r="Y423" s="71" t="s">
        <v>236</v>
      </c>
      <c r="Z423" s="72" t="s">
        <v>237</v>
      </c>
      <c r="AA423" s="24"/>
      <c r="AB423" s="73"/>
      <c r="AC423" s="24"/>
    </row>
    <row r="424" spans="1:30">
      <c r="A424" s="24"/>
      <c r="B424" s="71" t="s">
        <v>238</v>
      </c>
      <c r="C424" s="72" t="s">
        <v>239</v>
      </c>
      <c r="D424" s="24"/>
      <c r="E424" s="71" t="s">
        <v>240</v>
      </c>
      <c r="F424" s="72" t="s">
        <v>241</v>
      </c>
      <c r="G424" s="24"/>
      <c r="H424" s="74" t="e">
        <f>#REF!</f>
        <v>#REF!</v>
      </c>
      <c r="I424" s="24"/>
      <c r="K424" s="24"/>
      <c r="L424" s="71" t="s">
        <v>238</v>
      </c>
      <c r="M424" s="72" t="s">
        <v>239</v>
      </c>
      <c r="N424" s="24"/>
      <c r="O424" s="71" t="s">
        <v>240</v>
      </c>
      <c r="P424" s="72" t="s">
        <v>241</v>
      </c>
      <c r="Q424" s="24"/>
      <c r="R424" s="74" t="e">
        <f>#REF!</f>
        <v>#REF!</v>
      </c>
      <c r="S424" s="24"/>
      <c r="U424" s="24"/>
      <c r="V424" s="71" t="s">
        <v>238</v>
      </c>
      <c r="W424" s="72" t="s">
        <v>239</v>
      </c>
      <c r="X424" s="24"/>
      <c r="Y424" s="71" t="s">
        <v>240</v>
      </c>
      <c r="Z424" s="72" t="s">
        <v>241</v>
      </c>
      <c r="AA424" s="24"/>
      <c r="AB424" s="74" t="e">
        <f>#REF!</f>
        <v>#REF!</v>
      </c>
      <c r="AC424" s="24"/>
    </row>
    <row r="425" spans="1:30" ht="15.75" thickBot="1">
      <c r="A425" s="24"/>
      <c r="B425" s="71" t="s">
        <v>242</v>
      </c>
      <c r="C425" s="72" t="s">
        <v>243</v>
      </c>
      <c r="D425" s="24"/>
      <c r="E425" s="71" t="s">
        <v>244</v>
      </c>
      <c r="F425" s="72" t="s">
        <v>245</v>
      </c>
      <c r="G425" s="24"/>
      <c r="H425" s="75"/>
      <c r="I425" s="24"/>
      <c r="K425" s="24"/>
      <c r="L425" s="71" t="s">
        <v>242</v>
      </c>
      <c r="M425" s="72" t="s">
        <v>243</v>
      </c>
      <c r="N425" s="24"/>
      <c r="O425" s="71" t="s">
        <v>244</v>
      </c>
      <c r="P425" s="72" t="s">
        <v>245</v>
      </c>
      <c r="Q425" s="24"/>
      <c r="R425" s="75"/>
      <c r="S425" s="24"/>
      <c r="U425" s="24"/>
      <c r="V425" s="71" t="s">
        <v>242</v>
      </c>
      <c r="W425" s="72" t="s">
        <v>243</v>
      </c>
      <c r="X425" s="24"/>
      <c r="Y425" s="71" t="s">
        <v>244</v>
      </c>
      <c r="Z425" s="72" t="s">
        <v>245</v>
      </c>
      <c r="AA425" s="24"/>
      <c r="AB425" s="75"/>
      <c r="AC425" s="24"/>
    </row>
    <row r="426" spans="1:30">
      <c r="A426" s="24"/>
      <c r="B426" s="71" t="s">
        <v>246</v>
      </c>
      <c r="C426" s="72" t="s">
        <v>247</v>
      </c>
      <c r="D426" s="24"/>
      <c r="E426" s="71" t="s">
        <v>248</v>
      </c>
      <c r="F426" s="72" t="s">
        <v>249</v>
      </c>
      <c r="G426" s="24"/>
      <c r="H426" s="24"/>
      <c r="I426" s="24"/>
      <c r="K426" s="24"/>
      <c r="L426" s="71" t="s">
        <v>246</v>
      </c>
      <c r="M426" s="72" t="s">
        <v>247</v>
      </c>
      <c r="N426" s="24"/>
      <c r="O426" s="71" t="s">
        <v>248</v>
      </c>
      <c r="P426" s="72" t="s">
        <v>249</v>
      </c>
      <c r="Q426" s="24"/>
      <c r="R426" s="24"/>
      <c r="S426" s="24"/>
      <c r="U426" s="24"/>
      <c r="V426" s="71" t="s">
        <v>246</v>
      </c>
      <c r="W426" s="72" t="s">
        <v>247</v>
      </c>
      <c r="X426" s="24"/>
      <c r="Y426" s="71" t="s">
        <v>248</v>
      </c>
      <c r="Z426" s="72" t="s">
        <v>249</v>
      </c>
      <c r="AA426" s="24"/>
      <c r="AB426" s="24"/>
      <c r="AC426" s="24"/>
      <c r="AD426" s="82" t="s">
        <v>174</v>
      </c>
    </row>
    <row r="427" spans="1:30">
      <c r="A427" s="24"/>
      <c r="B427" s="71" t="s">
        <v>250</v>
      </c>
      <c r="C427" s="72" t="s">
        <v>251</v>
      </c>
      <c r="D427" s="24"/>
      <c r="E427" s="71" t="s">
        <v>252</v>
      </c>
      <c r="F427" s="72" t="s">
        <v>253</v>
      </c>
      <c r="G427" s="24"/>
      <c r="H427" s="24"/>
      <c r="I427" s="24"/>
      <c r="K427" s="24"/>
      <c r="L427" s="71" t="s">
        <v>250</v>
      </c>
      <c r="M427" s="72" t="s">
        <v>251</v>
      </c>
      <c r="N427" s="24"/>
      <c r="O427" s="71" t="s">
        <v>252</v>
      </c>
      <c r="P427" s="72" t="s">
        <v>253</v>
      </c>
      <c r="Q427" s="24"/>
      <c r="R427" s="24"/>
      <c r="S427" s="24"/>
      <c r="U427" s="24"/>
      <c r="V427" s="71" t="s">
        <v>250</v>
      </c>
      <c r="W427" s="72" t="s">
        <v>251</v>
      </c>
      <c r="X427" s="24"/>
      <c r="Y427" s="71" t="s">
        <v>252</v>
      </c>
      <c r="Z427" s="72" t="s">
        <v>253</v>
      </c>
      <c r="AA427" s="24"/>
      <c r="AB427" s="24"/>
      <c r="AC427" s="24"/>
    </row>
    <row r="428" spans="1:30">
      <c r="A428" s="24"/>
      <c r="B428" s="71" t="s">
        <v>254</v>
      </c>
      <c r="C428" s="72" t="s">
        <v>255</v>
      </c>
      <c r="D428" s="24"/>
      <c r="E428" s="71" t="s">
        <v>256</v>
      </c>
      <c r="F428" s="72" t="s">
        <v>257</v>
      </c>
      <c r="G428" s="24"/>
      <c r="H428" s="24"/>
      <c r="I428" s="24"/>
      <c r="K428" s="24"/>
      <c r="L428" s="71" t="s">
        <v>254</v>
      </c>
      <c r="M428" s="72" t="s">
        <v>255</v>
      </c>
      <c r="N428" s="24"/>
      <c r="O428" s="71" t="s">
        <v>256</v>
      </c>
      <c r="P428" s="72" t="s">
        <v>257</v>
      </c>
      <c r="Q428" s="24"/>
      <c r="R428" s="24"/>
      <c r="S428" s="24"/>
      <c r="U428" s="24"/>
      <c r="V428" s="71" t="s">
        <v>254</v>
      </c>
      <c r="W428" s="72" t="s">
        <v>255</v>
      </c>
      <c r="X428" s="24"/>
      <c r="Y428" s="71" t="s">
        <v>256</v>
      </c>
      <c r="Z428" s="72" t="s">
        <v>257</v>
      </c>
      <c r="AA428" s="24"/>
      <c r="AB428" s="24"/>
      <c r="AC428" s="24"/>
    </row>
    <row r="429" spans="1:30" ht="15.75" thickBot="1">
      <c r="A429" s="24"/>
      <c r="B429" s="76" t="s">
        <v>219</v>
      </c>
      <c r="C429" s="77" t="s">
        <v>219</v>
      </c>
      <c r="D429" s="24"/>
      <c r="E429" s="76"/>
      <c r="F429" s="77"/>
      <c r="G429" s="24"/>
      <c r="H429" s="24"/>
      <c r="I429" s="24"/>
      <c r="K429" s="24"/>
      <c r="L429" s="76" t="s">
        <v>219</v>
      </c>
      <c r="M429" s="77" t="s">
        <v>219</v>
      </c>
      <c r="N429" s="24"/>
      <c r="O429" s="76"/>
      <c r="P429" s="77"/>
      <c r="Q429" s="24"/>
      <c r="R429" s="24"/>
      <c r="S429" s="24"/>
      <c r="U429" s="24"/>
      <c r="V429" s="76" t="s">
        <v>219</v>
      </c>
      <c r="W429" s="77" t="s">
        <v>219</v>
      </c>
      <c r="X429" s="24"/>
      <c r="Y429" s="76"/>
      <c r="Z429" s="77"/>
      <c r="AA429" s="24"/>
      <c r="AB429" s="24"/>
      <c r="AC429" s="24"/>
    </row>
    <row r="430" spans="1:30">
      <c r="A430" s="24"/>
      <c r="B430" s="24"/>
      <c r="C430" s="24"/>
      <c r="D430" s="24"/>
      <c r="E430" s="24"/>
      <c r="F430" s="24"/>
      <c r="G430" s="24"/>
      <c r="H430" s="24"/>
      <c r="I430" s="24"/>
      <c r="K430" s="24"/>
      <c r="L430" s="24"/>
      <c r="M430" s="24"/>
      <c r="N430" s="24"/>
      <c r="O430" s="24"/>
      <c r="P430" s="24"/>
      <c r="Q430" s="24"/>
      <c r="R430" s="24"/>
      <c r="S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30">
      <c r="A431" s="78" t="s">
        <v>258</v>
      </c>
      <c r="B431" s="78"/>
      <c r="C431" s="78" t="s">
        <v>259</v>
      </c>
      <c r="D431" s="78" t="s">
        <v>260</v>
      </c>
      <c r="E431" s="78" t="s">
        <v>260</v>
      </c>
      <c r="F431" s="79" t="s">
        <v>261</v>
      </c>
      <c r="G431" s="79" t="s">
        <v>262</v>
      </c>
      <c r="H431" s="79" t="s">
        <v>263</v>
      </c>
      <c r="I431" s="78" t="s">
        <v>264</v>
      </c>
      <c r="K431" s="78" t="s">
        <v>258</v>
      </c>
      <c r="L431" s="78"/>
      <c r="M431" s="78" t="s">
        <v>259</v>
      </c>
      <c r="N431" s="78" t="s">
        <v>260</v>
      </c>
      <c r="O431" s="78" t="s">
        <v>260</v>
      </c>
      <c r="P431" s="79" t="s">
        <v>261</v>
      </c>
      <c r="Q431" s="79" t="s">
        <v>262</v>
      </c>
      <c r="R431" s="79" t="s">
        <v>263</v>
      </c>
      <c r="S431" s="78" t="s">
        <v>264</v>
      </c>
      <c r="U431" s="78" t="s">
        <v>258</v>
      </c>
      <c r="V431" s="78"/>
      <c r="W431" s="78" t="s">
        <v>259</v>
      </c>
      <c r="X431" s="78" t="s">
        <v>260</v>
      </c>
      <c r="Y431" s="78" t="s">
        <v>260</v>
      </c>
      <c r="Z431" s="79" t="s">
        <v>261</v>
      </c>
      <c r="AA431" s="79" t="s">
        <v>262</v>
      </c>
      <c r="AB431" s="79" t="s">
        <v>263</v>
      </c>
      <c r="AC431" s="78" t="s">
        <v>264</v>
      </c>
    </row>
    <row r="432" spans="1:30">
      <c r="A432" s="78"/>
      <c r="B432" s="78"/>
      <c r="C432" s="78" t="s">
        <v>265</v>
      </c>
      <c r="D432" s="78" t="s">
        <v>258</v>
      </c>
      <c r="E432" s="78" t="s">
        <v>266</v>
      </c>
      <c r="F432" s="78"/>
      <c r="G432" s="78"/>
      <c r="H432" s="78"/>
      <c r="I432" s="78"/>
      <c r="K432" s="78"/>
      <c r="L432" s="78"/>
      <c r="M432" s="78" t="s">
        <v>265</v>
      </c>
      <c r="N432" s="78" t="s">
        <v>258</v>
      </c>
      <c r="O432" s="78" t="s">
        <v>266</v>
      </c>
      <c r="P432" s="78"/>
      <c r="Q432" s="78"/>
      <c r="R432" s="78"/>
      <c r="S432" s="78"/>
      <c r="U432" s="78"/>
      <c r="V432" s="78"/>
      <c r="W432" s="78" t="s">
        <v>265</v>
      </c>
      <c r="X432" s="78" t="s">
        <v>258</v>
      </c>
      <c r="Y432" s="78" t="s">
        <v>266</v>
      </c>
      <c r="Z432" s="78"/>
      <c r="AA432" s="78"/>
      <c r="AB432" s="78"/>
      <c r="AC432" s="78"/>
    </row>
    <row r="433" spans="1:29">
      <c r="A433" s="78" t="e">
        <f>RIGHT(H424,E433)</f>
        <v>#REF!</v>
      </c>
      <c r="B433" s="78"/>
      <c r="C433" s="79" t="e">
        <f>+E433-D433</f>
        <v>#REF!</v>
      </c>
      <c r="D433" s="79" t="e">
        <f>LEN(A433)</f>
        <v>#REF!</v>
      </c>
      <c r="E433" s="79">
        <v>9</v>
      </c>
      <c r="F433" s="78" t="s">
        <v>267</v>
      </c>
      <c r="G433" s="78" t="e">
        <f>IF(C433=0,LEFT(A433,1),"0")</f>
        <v>#REF!</v>
      </c>
      <c r="H433" s="78" t="e">
        <f>IF(G433="1","SE",VLOOKUP(G433,B419:C428,2,FALSE))</f>
        <v>#REF!</v>
      </c>
      <c r="I433" s="78" t="e">
        <f>IF(G433="0",""," RATUS ")</f>
        <v>#REF!</v>
      </c>
      <c r="K433" s="78" t="e">
        <f>RIGHT(R424,O433)</f>
        <v>#REF!</v>
      </c>
      <c r="L433" s="78"/>
      <c r="M433" s="79" t="e">
        <f>+O433-N433</f>
        <v>#REF!</v>
      </c>
      <c r="N433" s="79" t="e">
        <f>LEN(K433)</f>
        <v>#REF!</v>
      </c>
      <c r="O433" s="79">
        <v>9</v>
      </c>
      <c r="P433" s="78" t="s">
        <v>267</v>
      </c>
      <c r="Q433" s="78" t="e">
        <f>IF(M433=0,LEFT(K433,1),"0")</f>
        <v>#REF!</v>
      </c>
      <c r="R433" s="78" t="e">
        <f>IF(Q433="1","SE",VLOOKUP(Q433,L419:M428,2,FALSE))</f>
        <v>#REF!</v>
      </c>
      <c r="S433" s="78" t="e">
        <f>IF(Q433="0",""," RATUS ")</f>
        <v>#REF!</v>
      </c>
      <c r="U433" s="78" t="e">
        <f>RIGHT(AB424,Y433)</f>
        <v>#REF!</v>
      </c>
      <c r="V433" s="78"/>
      <c r="W433" s="79" t="e">
        <f>+Y433-X433</f>
        <v>#REF!</v>
      </c>
      <c r="X433" s="79" t="e">
        <f>LEN(U433)</f>
        <v>#REF!</v>
      </c>
      <c r="Y433" s="79">
        <v>9</v>
      </c>
      <c r="Z433" s="78" t="s">
        <v>267</v>
      </c>
      <c r="AA433" s="78" t="e">
        <f>IF(W433=0,LEFT(U433,1),"0")</f>
        <v>#REF!</v>
      </c>
      <c r="AB433" s="78" t="e">
        <f>IF(AA433="1","SE",VLOOKUP(AA433,V419:W428,2,FALSE))</f>
        <v>#REF!</v>
      </c>
      <c r="AC433" s="78" t="e">
        <f>IF(AA433="0",""," RATUS ")</f>
        <v>#REF!</v>
      </c>
    </row>
    <row r="434" spans="1:29">
      <c r="A434" s="78" t="e">
        <f>RIGHT(H424,E434)</f>
        <v>#REF!</v>
      </c>
      <c r="B434" s="78"/>
      <c r="C434" s="79" t="e">
        <f>+E434-D434</f>
        <v>#REF!</v>
      </c>
      <c r="D434" s="79" t="e">
        <f>LEN(A434)</f>
        <v>#REF!</v>
      </c>
      <c r="E434" s="79">
        <v>8</v>
      </c>
      <c r="F434" s="78" t="s">
        <v>268</v>
      </c>
      <c r="G434" s="78" t="e">
        <f>IF(C434=0,LEFT(A434,1),"0")</f>
        <v>#REF!</v>
      </c>
      <c r="H434" s="78" t="e">
        <f>IF(AND(G436&lt;"20",G436&gt;="10"),VLOOKUP(G436,E419:F428,2,FALSE),VLOOKUP(G434,B419:C428,2,FALSE))</f>
        <v>#REF!</v>
      </c>
      <c r="I434" s="78" t="e">
        <f>IF(G436&gt;="20"," PULUH ","")</f>
        <v>#REF!</v>
      </c>
      <c r="K434" s="78" t="e">
        <f>RIGHT(R424,O434)</f>
        <v>#REF!</v>
      </c>
      <c r="L434" s="78"/>
      <c r="M434" s="79" t="e">
        <f>+O434-N434</f>
        <v>#REF!</v>
      </c>
      <c r="N434" s="79" t="e">
        <f>LEN(K434)</f>
        <v>#REF!</v>
      </c>
      <c r="O434" s="79">
        <v>8</v>
      </c>
      <c r="P434" s="78" t="s">
        <v>268</v>
      </c>
      <c r="Q434" s="78" t="e">
        <f>IF(M434=0,LEFT(K434,1),"0")</f>
        <v>#REF!</v>
      </c>
      <c r="R434" s="78" t="e">
        <f>IF(AND(Q436&lt;"20",Q436&gt;="10"),VLOOKUP(Q436,O419:P428,2,FALSE),VLOOKUP(Q434,L419:M428,2,FALSE))</f>
        <v>#REF!</v>
      </c>
      <c r="S434" s="78" t="e">
        <f>IF(Q436&gt;="20"," PULUH ","")</f>
        <v>#REF!</v>
      </c>
      <c r="U434" s="78" t="e">
        <f>RIGHT(AB424,Y434)</f>
        <v>#REF!</v>
      </c>
      <c r="V434" s="78"/>
      <c r="W434" s="79" t="e">
        <f>+Y434-X434</f>
        <v>#REF!</v>
      </c>
      <c r="X434" s="79" t="e">
        <f>LEN(U434)</f>
        <v>#REF!</v>
      </c>
      <c r="Y434" s="79">
        <v>8</v>
      </c>
      <c r="Z434" s="78" t="s">
        <v>268</v>
      </c>
      <c r="AA434" s="78" t="e">
        <f>IF(W434=0,LEFT(U434,1),"0")</f>
        <v>#REF!</v>
      </c>
      <c r="AB434" s="78" t="e">
        <f>IF(AND(AA436&lt;"20",AA436&gt;="10"),VLOOKUP(AA436,Y419:Z428,2,FALSE),VLOOKUP(AA434,V419:W428,2,FALSE))</f>
        <v>#REF!</v>
      </c>
      <c r="AC434" s="78" t="e">
        <f>IF(AA436&gt;="20"," PULUH ","")</f>
        <v>#REF!</v>
      </c>
    </row>
    <row r="435" spans="1:29">
      <c r="A435" s="78" t="e">
        <f>RIGHT(H424,E435)</f>
        <v>#REF!</v>
      </c>
      <c r="B435" s="78"/>
      <c r="C435" s="79" t="e">
        <f>+E435-D435</f>
        <v>#REF!</v>
      </c>
      <c r="D435" s="79" t="e">
        <f>LEN(A435)</f>
        <v>#REF!</v>
      </c>
      <c r="E435" s="79">
        <v>7</v>
      </c>
      <c r="F435" s="78" t="s">
        <v>269</v>
      </c>
      <c r="G435" s="78" t="e">
        <f>IF(C435=0,LEFT(A435,1),"0")</f>
        <v>#REF!</v>
      </c>
      <c r="H435" s="78" t="e">
        <f>IF(AND(G436&lt;"20",G436&gt;="10"),"",VLOOKUP(G435,B419:C428,2,FALSE))</f>
        <v>#REF!</v>
      </c>
      <c r="I435" s="78" t="e">
        <f>IF(G445&gt;=7," JUTA ","")</f>
        <v>#REF!</v>
      </c>
      <c r="K435" s="78" t="e">
        <f>RIGHT(R424,O435)</f>
        <v>#REF!</v>
      </c>
      <c r="L435" s="78"/>
      <c r="M435" s="79" t="e">
        <f>+O435-N435</f>
        <v>#REF!</v>
      </c>
      <c r="N435" s="79" t="e">
        <f>LEN(K435)</f>
        <v>#REF!</v>
      </c>
      <c r="O435" s="79">
        <v>7</v>
      </c>
      <c r="P435" s="78" t="s">
        <v>269</v>
      </c>
      <c r="Q435" s="78" t="e">
        <f>IF(M435=0,LEFT(K435,1),"0")</f>
        <v>#REF!</v>
      </c>
      <c r="R435" s="78" t="e">
        <f>IF(AND(Q436&lt;"20",Q436&gt;="10"),"",VLOOKUP(Q435,L419:M428,2,FALSE))</f>
        <v>#REF!</v>
      </c>
      <c r="S435" s="78" t="e">
        <f>IF(Q445&gt;=7," JUTA ","")</f>
        <v>#REF!</v>
      </c>
      <c r="U435" s="78" t="e">
        <f>RIGHT(AB424,Y435)</f>
        <v>#REF!</v>
      </c>
      <c r="V435" s="78"/>
      <c r="W435" s="79" t="e">
        <f>+Y435-X435</f>
        <v>#REF!</v>
      </c>
      <c r="X435" s="79" t="e">
        <f>LEN(U435)</f>
        <v>#REF!</v>
      </c>
      <c r="Y435" s="79">
        <v>7</v>
      </c>
      <c r="Z435" s="78" t="s">
        <v>269</v>
      </c>
      <c r="AA435" s="78" t="e">
        <f>IF(W435=0,LEFT(U435,1),"0")</f>
        <v>#REF!</v>
      </c>
      <c r="AB435" s="24" t="s">
        <v>231</v>
      </c>
      <c r="AC435" s="24" t="s">
        <v>281</v>
      </c>
    </row>
    <row r="436" spans="1:29">
      <c r="A436" s="78"/>
      <c r="B436" s="78"/>
      <c r="C436" s="79"/>
      <c r="D436" s="79"/>
      <c r="E436" s="79"/>
      <c r="F436" s="78" t="s">
        <v>270</v>
      </c>
      <c r="G436" s="78" t="e">
        <f>IF(G445&gt;=8,LEFT(A434,2),"0")</f>
        <v>#REF!</v>
      </c>
      <c r="H436" s="78"/>
      <c r="I436" s="78"/>
      <c r="K436" s="78"/>
      <c r="L436" s="78"/>
      <c r="M436" s="79"/>
      <c r="N436" s="79"/>
      <c r="O436" s="79"/>
      <c r="P436" s="78" t="s">
        <v>270</v>
      </c>
      <c r="Q436" s="78" t="e">
        <f>IF(Q445&gt;=8,LEFT(K434,2),"0")</f>
        <v>#REF!</v>
      </c>
      <c r="R436" s="78"/>
      <c r="S436" s="78"/>
      <c r="U436" s="78"/>
      <c r="V436" s="78"/>
      <c r="W436" s="79"/>
      <c r="X436" s="79"/>
      <c r="Y436" s="79"/>
      <c r="Z436" s="78" t="s">
        <v>270</v>
      </c>
      <c r="AA436" s="78" t="e">
        <f>IF(AA445&gt;=8,LEFT(U434,2),"0")</f>
        <v>#REF!</v>
      </c>
      <c r="AB436" s="78"/>
      <c r="AC436" s="78"/>
    </row>
    <row r="437" spans="1:29">
      <c r="A437" s="78" t="e">
        <f>RIGHT(H424,E437)</f>
        <v>#REF!</v>
      </c>
      <c r="B437" s="78"/>
      <c r="C437" s="79" t="e">
        <f>+E437-D437</f>
        <v>#REF!</v>
      </c>
      <c r="D437" s="79" t="e">
        <f>LEN(A437)</f>
        <v>#REF!</v>
      </c>
      <c r="E437" s="79">
        <v>6</v>
      </c>
      <c r="F437" s="78" t="s">
        <v>271</v>
      </c>
      <c r="G437" s="78" t="e">
        <f>IF(C437=0,LEFT(A437,1),"0")</f>
        <v>#REF!</v>
      </c>
      <c r="H437" s="78" t="e">
        <f>IF(G437="1","SE",VLOOKUP(G437,B419:C428,2,FALSE))</f>
        <v>#REF!</v>
      </c>
      <c r="I437" s="78" t="e">
        <f>IF(H437=" ",""," RATUS ")</f>
        <v>#REF!</v>
      </c>
      <c r="K437" s="78" t="e">
        <f>RIGHT(R424,O437)</f>
        <v>#REF!</v>
      </c>
      <c r="L437" s="78"/>
      <c r="M437" s="79" t="e">
        <f>+O437-N437</f>
        <v>#REF!</v>
      </c>
      <c r="N437" s="79" t="e">
        <f>LEN(K437)</f>
        <v>#REF!</v>
      </c>
      <c r="O437" s="79">
        <v>6</v>
      </c>
      <c r="P437" s="78" t="s">
        <v>271</v>
      </c>
      <c r="Q437" s="78" t="e">
        <f>IF(M437=0,LEFT(K437,1),"0")</f>
        <v>#REF!</v>
      </c>
      <c r="R437" s="78" t="e">
        <f>IF(Q437="1","SE",VLOOKUP(Q437,L419:M428,2,FALSE))</f>
        <v>#REF!</v>
      </c>
      <c r="S437" s="78" t="e">
        <f>IF(R437=" ",""," RATUS ")</f>
        <v>#REF!</v>
      </c>
      <c r="U437" s="78" t="e">
        <f>RIGHT(AB424,Y437)</f>
        <v>#REF!</v>
      </c>
      <c r="V437" s="78"/>
      <c r="W437" s="79" t="e">
        <f>+Y437-X437</f>
        <v>#REF!</v>
      </c>
      <c r="X437" s="79" t="e">
        <f>LEN(U437)</f>
        <v>#REF!</v>
      </c>
      <c r="Y437" s="79">
        <v>6</v>
      </c>
      <c r="Z437" s="78" t="s">
        <v>271</v>
      </c>
      <c r="AA437" s="78" t="e">
        <f>IF(W437=0,LEFT(U437,1),"0")</f>
        <v>#REF!</v>
      </c>
      <c r="AB437" s="24" t="s">
        <v>282</v>
      </c>
      <c r="AC437" s="24" t="s">
        <v>283</v>
      </c>
    </row>
    <row r="438" spans="1:29">
      <c r="A438" s="78" t="e">
        <f>RIGHT(H424,E438)</f>
        <v>#REF!</v>
      </c>
      <c r="B438" s="78"/>
      <c r="C438" s="79" t="e">
        <f>+E438-D438</f>
        <v>#REF!</v>
      </c>
      <c r="D438" s="79" t="e">
        <f>LEN(A438)</f>
        <v>#REF!</v>
      </c>
      <c r="E438" s="79">
        <v>5</v>
      </c>
      <c r="F438" s="78" t="s">
        <v>272</v>
      </c>
      <c r="G438" s="78" t="e">
        <f>IF(C438=0,LEFT(A438,1),"0")</f>
        <v>#REF!</v>
      </c>
      <c r="H438" s="78" t="e">
        <f>IF(AND(G440&lt;"20",G440&gt;="10"),VLOOKUP(G440,E419:F428,2,FALSE),VLOOKUP(G438,B419:C428,2,FALSE))</f>
        <v>#REF!</v>
      </c>
      <c r="I438" s="78" t="e">
        <f>IF(G440&gt;="20"," PULUH "," ")</f>
        <v>#REF!</v>
      </c>
      <c r="K438" s="78" t="e">
        <f>RIGHT(R424,O438)</f>
        <v>#REF!</v>
      </c>
      <c r="L438" s="78"/>
      <c r="M438" s="79" t="e">
        <f>+O438-N438</f>
        <v>#REF!</v>
      </c>
      <c r="N438" s="79" t="e">
        <f>LEN(K438)</f>
        <v>#REF!</v>
      </c>
      <c r="O438" s="79">
        <v>5</v>
      </c>
      <c r="P438" s="78" t="s">
        <v>272</v>
      </c>
      <c r="Q438" s="78" t="e">
        <f>IF(M438=0,LEFT(K438,1),"0")</f>
        <v>#REF!</v>
      </c>
      <c r="R438" s="78" t="e">
        <f>IF(AND(Q440&lt;"20",Q440&gt;="10"),VLOOKUP(Q440,O419:P428,2,FALSE),VLOOKUP(Q438,L419:M428,2,FALSE))</f>
        <v>#REF!</v>
      </c>
      <c r="S438" s="78" t="e">
        <f>IF(Q440&gt;="20"," PULUH "," ")</f>
        <v>#REF!</v>
      </c>
      <c r="U438" s="78" t="e">
        <f>RIGHT(AB424,Y438)</f>
        <v>#REF!</v>
      </c>
      <c r="V438" s="78"/>
      <c r="W438" s="79" t="e">
        <f>+Y438-X438</f>
        <v>#REF!</v>
      </c>
      <c r="X438" s="79" t="e">
        <f>LEN(U438)</f>
        <v>#REF!</v>
      </c>
      <c r="Y438" s="79">
        <v>5</v>
      </c>
      <c r="Z438" s="78" t="s">
        <v>272</v>
      </c>
      <c r="AA438" s="78" t="e">
        <f>IF(W438=0,LEFT(U438,1),"0")</f>
        <v>#REF!</v>
      </c>
      <c r="AB438" s="24" t="s">
        <v>284</v>
      </c>
      <c r="AC438" s="24" t="s">
        <v>285</v>
      </c>
    </row>
    <row r="439" spans="1:29">
      <c r="A439" s="78" t="e">
        <f>RIGHT(H424,E439)</f>
        <v>#REF!</v>
      </c>
      <c r="B439" s="78"/>
      <c r="C439" s="79" t="e">
        <f>+E439-D439</f>
        <v>#REF!</v>
      </c>
      <c r="D439" s="79" t="e">
        <f>LEN(A439)</f>
        <v>#REF!</v>
      </c>
      <c r="E439" s="79">
        <v>4</v>
      </c>
      <c r="F439" s="78" t="s">
        <v>273</v>
      </c>
      <c r="G439" s="78" t="e">
        <f>IF(C439=0,LEFT(A439,1),"0")</f>
        <v>#REF!</v>
      </c>
      <c r="H439" s="78" t="e">
        <f>IF(AND(G440&lt;"20",G440&gt;="10"),"",IF(AND(G439="1",G445=4),"SE",VLOOKUP(G439,B419:C428,2,FALSE)))</f>
        <v>#REF!</v>
      </c>
      <c r="I439" s="78" t="e">
        <f>IF(AND(AND(G437="0",G438="0",G439="0"))," "," RIBU ")</f>
        <v>#REF!</v>
      </c>
      <c r="K439" s="78" t="e">
        <f>RIGHT(R424,O439)</f>
        <v>#REF!</v>
      </c>
      <c r="L439" s="78"/>
      <c r="M439" s="79" t="e">
        <f>+O439-N439</f>
        <v>#REF!</v>
      </c>
      <c r="N439" s="79" t="e">
        <f>LEN(K439)</f>
        <v>#REF!</v>
      </c>
      <c r="O439" s="79">
        <v>4</v>
      </c>
      <c r="P439" s="78" t="s">
        <v>273</v>
      </c>
      <c r="Q439" s="78" t="e">
        <f>IF(M439=0,LEFT(K439,1),"0")</f>
        <v>#REF!</v>
      </c>
      <c r="R439" s="78" t="e">
        <f>IF(AND(Q440&lt;"20",Q440&gt;="10"),"",IF(AND(Q439="1",Q445=4),"SE",VLOOKUP(Q439,L419:M428,2,FALSE)))</f>
        <v>#REF!</v>
      </c>
      <c r="S439" s="78" t="e">
        <f>IF(AND(AND(Q437="0",Q438="0",Q439="0"))," "," RIBU ")</f>
        <v>#REF!</v>
      </c>
      <c r="U439" s="78" t="e">
        <f>RIGHT(AB424,Y439)</f>
        <v>#REF!</v>
      </c>
      <c r="V439" s="78"/>
      <c r="W439" s="79" t="e">
        <f>+Y439-X439</f>
        <v>#REF!</v>
      </c>
      <c r="X439" s="79" t="e">
        <f>LEN(U439)</f>
        <v>#REF!</v>
      </c>
      <c r="Y439" s="79">
        <v>4</v>
      </c>
      <c r="Z439" s="78" t="s">
        <v>273</v>
      </c>
      <c r="AA439" s="78" t="e">
        <f>IF(W439=0,LEFT(U439,1),"0")</f>
        <v>#REF!</v>
      </c>
      <c r="AB439" s="24" t="s">
        <v>286</v>
      </c>
      <c r="AC439" s="24" t="s">
        <v>287</v>
      </c>
    </row>
    <row r="440" spans="1:29">
      <c r="A440" s="78"/>
      <c r="B440" s="78"/>
      <c r="C440" s="79"/>
      <c r="D440" s="79"/>
      <c r="E440" s="79"/>
      <c r="F440" s="78" t="s">
        <v>270</v>
      </c>
      <c r="G440" s="78" t="e">
        <f>IF(G445&gt;=5,LEFT(A438,2),"0")</f>
        <v>#REF!</v>
      </c>
      <c r="H440" s="78"/>
      <c r="I440" s="78"/>
      <c r="K440" s="78"/>
      <c r="L440" s="78"/>
      <c r="M440" s="79"/>
      <c r="N440" s="79"/>
      <c r="O440" s="79"/>
      <c r="P440" s="78" t="s">
        <v>270</v>
      </c>
      <c r="Q440" s="78" t="e">
        <f>IF(Q445&gt;=5,LEFT(K438,2),"0")</f>
        <v>#REF!</v>
      </c>
      <c r="R440" s="78"/>
      <c r="S440" s="78"/>
      <c r="U440" s="78"/>
      <c r="V440" s="78"/>
      <c r="W440" s="79"/>
      <c r="X440" s="79"/>
      <c r="Y440" s="79"/>
      <c r="Z440" s="78" t="s">
        <v>270</v>
      </c>
      <c r="AA440" s="78" t="e">
        <f>IF(AA445&gt;=5,LEFT(U438,2),"0")</f>
        <v>#REF!</v>
      </c>
      <c r="AB440" s="78"/>
      <c r="AC440" s="78"/>
    </row>
    <row r="441" spans="1:29">
      <c r="A441" s="78" t="e">
        <f>RIGHT(H424,E441)</f>
        <v>#REF!</v>
      </c>
      <c r="B441" s="78"/>
      <c r="C441" s="79" t="e">
        <f>+E441-D441</f>
        <v>#REF!</v>
      </c>
      <c r="D441" s="79" t="e">
        <f>LEN(A441)</f>
        <v>#REF!</v>
      </c>
      <c r="E441" s="79">
        <v>3</v>
      </c>
      <c r="F441" s="78" t="s">
        <v>274</v>
      </c>
      <c r="G441" s="78" t="e">
        <f>IF(C441=0,LEFT(A441,1),"0")</f>
        <v>#REF!</v>
      </c>
      <c r="H441" s="78" t="e">
        <f>IF(G441="1"," SE",VLOOKUP(G441,B419:C428,2,FALSE))</f>
        <v>#REF!</v>
      </c>
      <c r="I441" s="78" t="e">
        <f>IF(H441=" ",""," RATUS ")</f>
        <v>#REF!</v>
      </c>
      <c r="K441" s="78" t="e">
        <f>RIGHT(R424,O441)</f>
        <v>#REF!</v>
      </c>
      <c r="L441" s="78"/>
      <c r="M441" s="79" t="e">
        <f>+O441-N441</f>
        <v>#REF!</v>
      </c>
      <c r="N441" s="79" t="e">
        <f>LEN(K441)</f>
        <v>#REF!</v>
      </c>
      <c r="O441" s="79">
        <v>3</v>
      </c>
      <c r="P441" s="78" t="s">
        <v>274</v>
      </c>
      <c r="Q441" s="78" t="e">
        <f>IF(M441=0,LEFT(K441,1),"0")</f>
        <v>#REF!</v>
      </c>
      <c r="R441" s="78" t="e">
        <f>IF(Q441="1"," SE",VLOOKUP(Q441,L419:M428,2,FALSE))</f>
        <v>#REF!</v>
      </c>
      <c r="S441" s="78" t="e">
        <f>IF(R441=" ",""," RATUS ")</f>
        <v>#REF!</v>
      </c>
      <c r="U441" s="78" t="e">
        <f>RIGHT(AB424,Y441)</f>
        <v>#REF!</v>
      </c>
      <c r="V441" s="78"/>
      <c r="W441" s="79" t="e">
        <f>+Y441-X441</f>
        <v>#REF!</v>
      </c>
      <c r="X441" s="79" t="e">
        <f>LEN(U441)</f>
        <v>#REF!</v>
      </c>
      <c r="Y441" s="79">
        <v>3</v>
      </c>
      <c r="Z441" s="78" t="s">
        <v>274</v>
      </c>
      <c r="AA441" s="78" t="e">
        <f>IF(W441=0,LEFT(U441,1),"0")</f>
        <v>#REF!</v>
      </c>
      <c r="AB441" s="78" t="e">
        <f>IF(AA441="1"," SE",VLOOKUP(AA441,V419:W428,2,FALSE))</f>
        <v>#REF!</v>
      </c>
      <c r="AC441" s="78" t="e">
        <f>IF(AB441=" ",""," RATUS ")</f>
        <v>#REF!</v>
      </c>
    </row>
    <row r="442" spans="1:29">
      <c r="A442" s="78" t="e">
        <f>RIGHT(H424,E442)</f>
        <v>#REF!</v>
      </c>
      <c r="B442" s="78"/>
      <c r="C442" s="79" t="e">
        <f>+E442-D442</f>
        <v>#REF!</v>
      </c>
      <c r="D442" s="79" t="e">
        <f>LEN(A442)</f>
        <v>#REF!</v>
      </c>
      <c r="E442" s="79">
        <v>2</v>
      </c>
      <c r="F442" s="78" t="s">
        <v>275</v>
      </c>
      <c r="G442" s="78" t="e">
        <f>IF(C442=0,LEFT(A442,1),"0")</f>
        <v>#REF!</v>
      </c>
      <c r="H442" s="78" t="e">
        <f>IF(AND(G444&lt;"20",G444&gt;="10"),VLOOKUP(G444,E419:F428,2,FALSE),VLOOKUP(G442,B419:C428,2,FALSE))</f>
        <v>#REF!</v>
      </c>
      <c r="I442" s="78" t="e">
        <f>IF(G444&gt;="20"," PULUH ","")</f>
        <v>#REF!</v>
      </c>
      <c r="K442" s="78" t="e">
        <f>RIGHT(R424,O442)</f>
        <v>#REF!</v>
      </c>
      <c r="L442" s="78"/>
      <c r="M442" s="79" t="e">
        <f>+O442-N442</f>
        <v>#REF!</v>
      </c>
      <c r="N442" s="79" t="e">
        <f>LEN(K442)</f>
        <v>#REF!</v>
      </c>
      <c r="O442" s="79">
        <v>2</v>
      </c>
      <c r="P442" s="78" t="s">
        <v>275</v>
      </c>
      <c r="Q442" s="78" t="e">
        <f>IF(M442=0,LEFT(K442,1),"0")</f>
        <v>#REF!</v>
      </c>
      <c r="R442" s="78" t="e">
        <f>IF(AND(Q444&lt;"20",Q444&gt;="10"),VLOOKUP(Q444,O419:P428,2,FALSE),VLOOKUP(Q442,L419:M428,2,FALSE))</f>
        <v>#REF!</v>
      </c>
      <c r="S442" s="78" t="e">
        <f>IF(Q444&gt;="20"," PULUH ","")</f>
        <v>#REF!</v>
      </c>
      <c r="U442" s="78" t="e">
        <f>RIGHT(AB424,Y442)</f>
        <v>#REF!</v>
      </c>
      <c r="V442" s="78"/>
      <c r="W442" s="79" t="e">
        <f>+Y442-X442</f>
        <v>#REF!</v>
      </c>
      <c r="X442" s="79" t="e">
        <f>LEN(U442)</f>
        <v>#REF!</v>
      </c>
      <c r="Y442" s="79">
        <v>2</v>
      </c>
      <c r="Z442" s="78" t="s">
        <v>275</v>
      </c>
      <c r="AA442" s="78" t="e">
        <f>IF(W442=0,LEFT(U442,1),"0")</f>
        <v>#REF!</v>
      </c>
      <c r="AB442" s="78" t="e">
        <f>IF(AND(AA444&lt;"20",AA444&gt;="10"),VLOOKUP(AA444,Y419:Z428,2,FALSE),VLOOKUP(AA442,V419:W428,2,FALSE))</f>
        <v>#REF!</v>
      </c>
      <c r="AC442" s="78" t="e">
        <f>IF(AA444&gt;="20"," PULUH ","")</f>
        <v>#REF!</v>
      </c>
    </row>
    <row r="443" spans="1:29">
      <c r="A443" s="78" t="e">
        <f>RIGHT(H424,E443)</f>
        <v>#REF!</v>
      </c>
      <c r="B443" s="78"/>
      <c r="C443" s="79" t="e">
        <f>+E443-D443</f>
        <v>#REF!</v>
      </c>
      <c r="D443" s="79" t="e">
        <f>LEN(A443)</f>
        <v>#REF!</v>
      </c>
      <c r="E443" s="79">
        <v>1</v>
      </c>
      <c r="F443" s="78" t="s">
        <v>264</v>
      </c>
      <c r="G443" s="78" t="e">
        <f>IF(C443=0,LEFT(A443,1),"0")</f>
        <v>#REF!</v>
      </c>
      <c r="H443" s="78" t="e">
        <f>IF(G443="0","",IF(G442="1","",VLOOKUP(G443,B419:C428,2,FALSE)))</f>
        <v>#REF!</v>
      </c>
      <c r="I443" s="78" t="s">
        <v>276</v>
      </c>
      <c r="K443" s="78" t="e">
        <f>RIGHT(R424,O443)</f>
        <v>#REF!</v>
      </c>
      <c r="L443" s="78"/>
      <c r="M443" s="79" t="e">
        <f>+O443-N443</f>
        <v>#REF!</v>
      </c>
      <c r="N443" s="79" t="e">
        <f>LEN(K443)</f>
        <v>#REF!</v>
      </c>
      <c r="O443" s="79">
        <v>1</v>
      </c>
      <c r="P443" s="78" t="s">
        <v>264</v>
      </c>
      <c r="Q443" s="78" t="e">
        <f>IF(M443=0,LEFT(K443,1),"0")</f>
        <v>#REF!</v>
      </c>
      <c r="R443" s="78" t="e">
        <f>IF(Q443="0","",IF(Q442="1","",VLOOKUP(Q443,L419:M428,2,FALSE)))</f>
        <v>#REF!</v>
      </c>
      <c r="S443" s="78" t="s">
        <v>276</v>
      </c>
      <c r="U443" s="78" t="e">
        <f>RIGHT(AB424,Y443)</f>
        <v>#REF!</v>
      </c>
      <c r="V443" s="78"/>
      <c r="W443" s="79" t="e">
        <f>+Y443-X443</f>
        <v>#REF!</v>
      </c>
      <c r="X443" s="79" t="e">
        <f>LEN(U443)</f>
        <v>#REF!</v>
      </c>
      <c r="Y443" s="79">
        <v>1</v>
      </c>
      <c r="Z443" s="78" t="s">
        <v>264</v>
      </c>
      <c r="AA443" s="78" t="e">
        <f>IF(W443=0,LEFT(U443,1),"0")</f>
        <v>#REF!</v>
      </c>
      <c r="AB443" s="78" t="e">
        <f>IF(AA443="0","",IF(AA442="1","",VLOOKUP(AA443,V419:W428,2,FALSE)))</f>
        <v>#REF!</v>
      </c>
      <c r="AC443" s="24" t="s">
        <v>276</v>
      </c>
    </row>
    <row r="444" spans="1:29">
      <c r="A444" s="78"/>
      <c r="B444" s="78"/>
      <c r="C444" s="78"/>
      <c r="D444" s="78"/>
      <c r="E444" s="78"/>
      <c r="F444" s="78" t="s">
        <v>270</v>
      </c>
      <c r="G444" s="78" t="e">
        <f>IF(G445&gt;=2,LEFT(A442,2)," ")</f>
        <v>#REF!</v>
      </c>
      <c r="H444" s="78"/>
      <c r="I444" s="78"/>
      <c r="K444" s="78"/>
      <c r="L444" s="78"/>
      <c r="M444" s="78"/>
      <c r="N444" s="78"/>
      <c r="O444" s="78"/>
      <c r="P444" s="78" t="s">
        <v>270</v>
      </c>
      <c r="Q444" s="78" t="e">
        <f>IF(Q445&gt;=2,LEFT(K442,2)," ")</f>
        <v>#REF!</v>
      </c>
      <c r="R444" s="78"/>
      <c r="S444" s="78"/>
      <c r="U444" s="78"/>
      <c r="V444" s="78"/>
      <c r="W444" s="78"/>
      <c r="X444" s="78"/>
      <c r="Y444" s="78"/>
      <c r="Z444" s="78" t="s">
        <v>270</v>
      </c>
      <c r="AA444" s="78" t="e">
        <f>IF(AA445&gt;=2,LEFT(U442,2)," ")</f>
        <v>#REF!</v>
      </c>
      <c r="AB444" s="78"/>
      <c r="AC444" s="78"/>
    </row>
    <row r="445" spans="1:29">
      <c r="A445" s="78"/>
      <c r="B445" s="78"/>
      <c r="C445" s="78"/>
      <c r="D445" s="78"/>
      <c r="E445" s="78"/>
      <c r="F445" s="78" t="s">
        <v>277</v>
      </c>
      <c r="G445" s="78" t="e">
        <f>LEN(H424)</f>
        <v>#REF!</v>
      </c>
      <c r="H445" s="78"/>
      <c r="I445" s="78"/>
      <c r="K445" s="78"/>
      <c r="L445" s="78"/>
      <c r="M445" s="78"/>
      <c r="N445" s="78"/>
      <c r="O445" s="78"/>
      <c r="P445" s="78" t="s">
        <v>277</v>
      </c>
      <c r="Q445" s="78" t="e">
        <f>LEN(R424)</f>
        <v>#REF!</v>
      </c>
      <c r="R445" s="78"/>
      <c r="S445" s="78"/>
      <c r="U445" s="78"/>
      <c r="V445" s="78"/>
      <c r="W445" s="78"/>
      <c r="X445" s="78"/>
      <c r="Y445" s="78"/>
      <c r="Z445" s="78" t="s">
        <v>277</v>
      </c>
      <c r="AA445" s="78" t="e">
        <f>LEN(AB424)</f>
        <v>#REF!</v>
      </c>
      <c r="AB445" s="78"/>
      <c r="AC445" s="78"/>
    </row>
    <row r="446" spans="1:29">
      <c r="A446" s="78" t="s">
        <v>278</v>
      </c>
      <c r="B446" s="78" t="e">
        <f>CONCATENATE(H433,I433,H434,I434,H435,I435,H437,I437,H438,I438,H439,I439,H441,I441,H442,I442,H443,I443)</f>
        <v>#REF!</v>
      </c>
      <c r="C446" s="78"/>
      <c r="D446" s="78"/>
      <c r="E446" s="78"/>
      <c r="F446" s="78"/>
      <c r="G446" s="78"/>
      <c r="H446" s="78"/>
      <c r="I446" s="78"/>
      <c r="K446" s="78" t="s">
        <v>278</v>
      </c>
      <c r="L446" s="78" t="e">
        <f>CONCATENATE(R433,S433,R434,S434,R435,S435,R437,S437,R438,S438,R439,S439,R441,S441,R442,S442,R443,S443)</f>
        <v>#REF!</v>
      </c>
      <c r="M446" s="78"/>
      <c r="N446" s="78"/>
      <c r="O446" s="78"/>
      <c r="P446" s="78"/>
      <c r="Q446" s="78"/>
      <c r="R446" s="78"/>
      <c r="S446" s="78"/>
      <c r="U446" s="78" t="s">
        <v>278</v>
      </c>
      <c r="V446" s="78" t="e">
        <f>CONCATENATE(AB433, AC433, AB434, AC434, AB435, AC435, AB437, AC437, AB438, AC438, AB439, AC439, AB441, AC441, AB442, AC442, AB443, AC443)</f>
        <v>#REF!</v>
      </c>
      <c r="W446" s="78"/>
      <c r="X446" s="78"/>
      <c r="Y446" s="78"/>
      <c r="Z446" s="78"/>
      <c r="AA446" s="78"/>
      <c r="AB446" s="78"/>
      <c r="AC446" s="78"/>
    </row>
    <row r="447" spans="1:29">
      <c r="A447" s="78" t="s">
        <v>279</v>
      </c>
      <c r="B447" s="80" t="e">
        <f>TRIM(B446)</f>
        <v>#REF!</v>
      </c>
      <c r="C447" s="81"/>
      <c r="D447" s="81"/>
      <c r="E447" s="81"/>
      <c r="F447" s="81"/>
      <c r="G447" s="81"/>
      <c r="H447" s="81"/>
      <c r="I447" s="81"/>
      <c r="K447" s="78" t="s">
        <v>279</v>
      </c>
      <c r="L447" s="80" t="e">
        <f>TRIM(L446)</f>
        <v>#REF!</v>
      </c>
      <c r="M447" s="81"/>
      <c r="N447" s="81"/>
      <c r="O447" s="81"/>
      <c r="P447" s="81"/>
      <c r="Q447" s="81"/>
      <c r="R447" s="81"/>
      <c r="S447" s="81"/>
      <c r="U447" s="78" t="s">
        <v>279</v>
      </c>
      <c r="V447" s="80" t="e">
        <f>TRIM(V446)</f>
        <v>#REF!</v>
      </c>
      <c r="W447" s="81"/>
      <c r="X447" s="81"/>
      <c r="Y447" s="81"/>
      <c r="Z447" s="81"/>
      <c r="AA447" s="81"/>
      <c r="AB447" s="81"/>
      <c r="AC447" s="81"/>
    </row>
    <row r="450" spans="1:29" ht="15.75" thickBot="1">
      <c r="A450" s="24"/>
      <c r="B450" s="24"/>
      <c r="C450" s="24" t="s">
        <v>216</v>
      </c>
      <c r="D450" s="24"/>
      <c r="E450" s="24"/>
      <c r="F450" s="24" t="s">
        <v>217</v>
      </c>
      <c r="G450" s="24"/>
      <c r="H450" s="24"/>
      <c r="I450" s="24"/>
      <c r="K450" s="24"/>
      <c r="L450" s="24"/>
      <c r="M450" s="24" t="s">
        <v>216</v>
      </c>
      <c r="N450" s="24"/>
      <c r="O450" s="24"/>
      <c r="P450" s="24" t="s">
        <v>217</v>
      </c>
      <c r="Q450" s="24"/>
      <c r="R450" s="24"/>
      <c r="S450" s="24"/>
      <c r="U450" s="24"/>
      <c r="V450" s="24"/>
      <c r="W450" s="24" t="s">
        <v>216</v>
      </c>
      <c r="X450" s="24"/>
      <c r="Y450" s="24"/>
      <c r="Z450" s="24" t="s">
        <v>217</v>
      </c>
      <c r="AA450" s="24"/>
      <c r="AB450" s="24"/>
      <c r="AC450" s="24"/>
    </row>
    <row r="451" spans="1:29">
      <c r="A451" s="24"/>
      <c r="B451" s="69" t="s">
        <v>218</v>
      </c>
      <c r="C451" s="70" t="s">
        <v>219</v>
      </c>
      <c r="D451" s="24"/>
      <c r="E451" s="69" t="s">
        <v>220</v>
      </c>
      <c r="F451" s="70" t="s">
        <v>221</v>
      </c>
      <c r="G451" s="24"/>
      <c r="H451" s="24"/>
      <c r="I451" s="24"/>
      <c r="K451" s="24"/>
      <c r="L451" s="69" t="s">
        <v>218</v>
      </c>
      <c r="M451" s="70" t="s">
        <v>219</v>
      </c>
      <c r="N451" s="24"/>
      <c r="O451" s="69" t="s">
        <v>220</v>
      </c>
      <c r="P451" s="70" t="s">
        <v>221</v>
      </c>
      <c r="Q451" s="24"/>
      <c r="R451" s="24"/>
      <c r="S451" s="24"/>
      <c r="U451" s="24"/>
      <c r="V451" s="69" t="s">
        <v>218</v>
      </c>
      <c r="W451" s="70" t="s">
        <v>219</v>
      </c>
      <c r="X451" s="24"/>
      <c r="Y451" s="69" t="s">
        <v>220</v>
      </c>
      <c r="Z451" s="70" t="s">
        <v>221</v>
      </c>
      <c r="AA451" s="24"/>
      <c r="AB451" s="24"/>
      <c r="AC451" s="24"/>
    </row>
    <row r="452" spans="1:29">
      <c r="A452" s="24"/>
      <c r="B452" s="71" t="s">
        <v>222</v>
      </c>
      <c r="C452" s="72" t="s">
        <v>223</v>
      </c>
      <c r="D452" s="24"/>
      <c r="E452" s="71" t="s">
        <v>224</v>
      </c>
      <c r="F452" s="72" t="s">
        <v>225</v>
      </c>
      <c r="G452" s="24"/>
      <c r="H452" s="24"/>
      <c r="I452" s="24"/>
      <c r="K452" s="24"/>
      <c r="L452" s="71" t="s">
        <v>222</v>
      </c>
      <c r="M452" s="72" t="s">
        <v>223</v>
      </c>
      <c r="N452" s="24"/>
      <c r="O452" s="71" t="s">
        <v>224</v>
      </c>
      <c r="P452" s="72" t="s">
        <v>225</v>
      </c>
      <c r="Q452" s="24"/>
      <c r="R452" s="24"/>
      <c r="S452" s="24"/>
      <c r="U452" s="24"/>
      <c r="V452" s="71" t="s">
        <v>222</v>
      </c>
      <c r="W452" s="72" t="s">
        <v>223</v>
      </c>
      <c r="X452" s="24"/>
      <c r="Y452" s="71" t="s">
        <v>224</v>
      </c>
      <c r="Z452" s="72" t="s">
        <v>225</v>
      </c>
      <c r="AA452" s="24"/>
      <c r="AB452" s="24"/>
      <c r="AC452" s="24"/>
    </row>
    <row r="453" spans="1:29">
      <c r="A453" s="24"/>
      <c r="B453" s="71" t="s">
        <v>226</v>
      </c>
      <c r="C453" s="72" t="s">
        <v>227</v>
      </c>
      <c r="D453" s="24"/>
      <c r="E453" s="71" t="s">
        <v>228</v>
      </c>
      <c r="F453" s="72" t="s">
        <v>229</v>
      </c>
      <c r="G453" s="24"/>
      <c r="H453" s="24"/>
      <c r="I453" s="24"/>
      <c r="K453" s="24"/>
      <c r="L453" s="71" t="s">
        <v>226</v>
      </c>
      <c r="M453" s="72" t="s">
        <v>227</v>
      </c>
      <c r="N453" s="24"/>
      <c r="O453" s="71" t="s">
        <v>228</v>
      </c>
      <c r="P453" s="72" t="s">
        <v>229</v>
      </c>
      <c r="Q453" s="24"/>
      <c r="R453" s="24"/>
      <c r="S453" s="24"/>
      <c r="U453" s="24"/>
      <c r="V453" s="71" t="s">
        <v>226</v>
      </c>
      <c r="W453" s="72" t="s">
        <v>227</v>
      </c>
      <c r="X453" s="24"/>
      <c r="Y453" s="71" t="s">
        <v>228</v>
      </c>
      <c r="Z453" s="72" t="s">
        <v>229</v>
      </c>
      <c r="AA453" s="24"/>
      <c r="AB453" s="24"/>
      <c r="AC453" s="24"/>
    </row>
    <row r="454" spans="1:29" ht="15.75" thickBot="1">
      <c r="A454" s="24"/>
      <c r="B454" s="71" t="s">
        <v>230</v>
      </c>
      <c r="C454" s="72" t="s">
        <v>231</v>
      </c>
      <c r="D454" s="24"/>
      <c r="E454" s="71" t="s">
        <v>232</v>
      </c>
      <c r="F454" s="72" t="s">
        <v>233</v>
      </c>
      <c r="G454" s="24"/>
      <c r="H454" s="24"/>
      <c r="I454" s="24"/>
      <c r="K454" s="24"/>
      <c r="L454" s="71" t="s">
        <v>230</v>
      </c>
      <c r="M454" s="72" t="s">
        <v>231</v>
      </c>
      <c r="N454" s="24"/>
      <c r="O454" s="71" t="s">
        <v>232</v>
      </c>
      <c r="P454" s="72" t="s">
        <v>233</v>
      </c>
      <c r="Q454" s="24"/>
      <c r="R454" s="24"/>
      <c r="S454" s="24"/>
      <c r="U454" s="24"/>
      <c r="V454" s="71" t="s">
        <v>230</v>
      </c>
      <c r="W454" s="72" t="s">
        <v>231</v>
      </c>
      <c r="X454" s="24"/>
      <c r="Y454" s="71" t="s">
        <v>232</v>
      </c>
      <c r="Z454" s="72" t="s">
        <v>233</v>
      </c>
      <c r="AA454" s="24"/>
      <c r="AB454" s="24"/>
      <c r="AC454" s="24"/>
    </row>
    <row r="455" spans="1:29">
      <c r="A455" s="24"/>
      <c r="B455" s="71" t="s">
        <v>234</v>
      </c>
      <c r="C455" s="72" t="s">
        <v>235</v>
      </c>
      <c r="D455" s="24"/>
      <c r="E455" s="71" t="s">
        <v>236</v>
      </c>
      <c r="F455" s="72" t="s">
        <v>237</v>
      </c>
      <c r="G455" s="24"/>
      <c r="H455" s="73"/>
      <c r="I455" s="24"/>
      <c r="K455" s="24"/>
      <c r="L455" s="71" t="s">
        <v>234</v>
      </c>
      <c r="M455" s="72" t="s">
        <v>235</v>
      </c>
      <c r="N455" s="24"/>
      <c r="O455" s="71" t="s">
        <v>236</v>
      </c>
      <c r="P455" s="72" t="s">
        <v>237</v>
      </c>
      <c r="Q455" s="24"/>
      <c r="R455" s="73"/>
      <c r="S455" s="24"/>
      <c r="U455" s="24"/>
      <c r="V455" s="71" t="s">
        <v>234</v>
      </c>
      <c r="W455" s="72" t="s">
        <v>235</v>
      </c>
      <c r="X455" s="24"/>
      <c r="Y455" s="71" t="s">
        <v>236</v>
      </c>
      <c r="Z455" s="72" t="s">
        <v>237</v>
      </c>
      <c r="AA455" s="24"/>
      <c r="AB455" s="73"/>
      <c r="AC455" s="24"/>
    </row>
    <row r="456" spans="1:29">
      <c r="A456" s="24"/>
      <c r="B456" s="71" t="s">
        <v>238</v>
      </c>
      <c r="C456" s="72" t="s">
        <v>239</v>
      </c>
      <c r="D456" s="24"/>
      <c r="E456" s="71" t="s">
        <v>240</v>
      </c>
      <c r="F456" s="72" t="s">
        <v>241</v>
      </c>
      <c r="G456" s="24"/>
      <c r="H456" s="74" t="e">
        <f>#REF!</f>
        <v>#REF!</v>
      </c>
      <c r="I456" s="24"/>
      <c r="K456" s="24"/>
      <c r="L456" s="71" t="s">
        <v>238</v>
      </c>
      <c r="M456" s="72" t="s">
        <v>239</v>
      </c>
      <c r="N456" s="24"/>
      <c r="O456" s="71" t="s">
        <v>240</v>
      </c>
      <c r="P456" s="72" t="s">
        <v>241</v>
      </c>
      <c r="Q456" s="24"/>
      <c r="R456" s="74" t="e">
        <f>#REF!</f>
        <v>#REF!</v>
      </c>
      <c r="S456" s="24"/>
      <c r="U456" s="24"/>
      <c r="V456" s="71" t="s">
        <v>238</v>
      </c>
      <c r="W456" s="72" t="s">
        <v>239</v>
      </c>
      <c r="X456" s="24"/>
      <c r="Y456" s="71" t="s">
        <v>240</v>
      </c>
      <c r="Z456" s="72" t="s">
        <v>241</v>
      </c>
      <c r="AA456" s="24"/>
      <c r="AB456" s="74" t="e">
        <f>#REF!</f>
        <v>#REF!</v>
      </c>
      <c r="AC456" s="24"/>
    </row>
    <row r="457" spans="1:29" ht="15.75" thickBot="1">
      <c r="A457" s="24"/>
      <c r="B457" s="71" t="s">
        <v>242</v>
      </c>
      <c r="C457" s="72" t="s">
        <v>243</v>
      </c>
      <c r="D457" s="24"/>
      <c r="E457" s="71" t="s">
        <v>244</v>
      </c>
      <c r="F457" s="72" t="s">
        <v>245</v>
      </c>
      <c r="G457" s="24"/>
      <c r="H457" s="75"/>
      <c r="I457" s="24"/>
      <c r="K457" s="24"/>
      <c r="L457" s="71" t="s">
        <v>242</v>
      </c>
      <c r="M457" s="72" t="s">
        <v>243</v>
      </c>
      <c r="N457" s="24"/>
      <c r="O457" s="71" t="s">
        <v>244</v>
      </c>
      <c r="P457" s="72" t="s">
        <v>245</v>
      </c>
      <c r="Q457" s="24"/>
      <c r="R457" s="75"/>
      <c r="S457" s="24"/>
      <c r="U457" s="24"/>
      <c r="V457" s="71" t="s">
        <v>242</v>
      </c>
      <c r="W457" s="72" t="s">
        <v>243</v>
      </c>
      <c r="X457" s="24"/>
      <c r="Y457" s="71" t="s">
        <v>244</v>
      </c>
      <c r="Z457" s="72" t="s">
        <v>245</v>
      </c>
      <c r="AA457" s="24"/>
      <c r="AB457" s="75"/>
      <c r="AC457" s="24"/>
    </row>
    <row r="458" spans="1:29">
      <c r="A458" s="24"/>
      <c r="B458" s="71" t="s">
        <v>246</v>
      </c>
      <c r="C458" s="72" t="s">
        <v>247</v>
      </c>
      <c r="D458" s="24"/>
      <c r="E458" s="71" t="s">
        <v>248</v>
      </c>
      <c r="F458" s="72" t="s">
        <v>249</v>
      </c>
      <c r="G458" s="24"/>
      <c r="H458" s="24"/>
      <c r="I458" s="24"/>
      <c r="K458" s="24"/>
      <c r="L458" s="71" t="s">
        <v>246</v>
      </c>
      <c r="M458" s="72" t="s">
        <v>247</v>
      </c>
      <c r="N458" s="24"/>
      <c r="O458" s="71" t="s">
        <v>248</v>
      </c>
      <c r="P458" s="72" t="s">
        <v>249</v>
      </c>
      <c r="Q458" s="24"/>
      <c r="R458" s="24"/>
      <c r="S458" s="24"/>
      <c r="U458" s="24"/>
      <c r="V458" s="71" t="s">
        <v>246</v>
      </c>
      <c r="W458" s="72" t="s">
        <v>247</v>
      </c>
      <c r="X458" s="24"/>
      <c r="Y458" s="71" t="s">
        <v>248</v>
      </c>
      <c r="Z458" s="72" t="s">
        <v>249</v>
      </c>
      <c r="AA458" s="24"/>
      <c r="AB458" s="24"/>
      <c r="AC458" s="24"/>
    </row>
    <row r="459" spans="1:29">
      <c r="A459" s="24"/>
      <c r="B459" s="71" t="s">
        <v>250</v>
      </c>
      <c r="C459" s="72" t="s">
        <v>251</v>
      </c>
      <c r="D459" s="24"/>
      <c r="E459" s="71" t="s">
        <v>252</v>
      </c>
      <c r="F459" s="72" t="s">
        <v>253</v>
      </c>
      <c r="G459" s="24"/>
      <c r="H459" s="24"/>
      <c r="I459" s="24"/>
      <c r="K459" s="24"/>
      <c r="L459" s="71" t="s">
        <v>250</v>
      </c>
      <c r="M459" s="72" t="s">
        <v>251</v>
      </c>
      <c r="N459" s="24"/>
      <c r="O459" s="71" t="s">
        <v>252</v>
      </c>
      <c r="P459" s="72" t="s">
        <v>253</v>
      </c>
      <c r="Q459" s="24"/>
      <c r="R459" s="24"/>
      <c r="S459" s="24"/>
      <c r="U459" s="24"/>
      <c r="V459" s="71" t="s">
        <v>250</v>
      </c>
      <c r="W459" s="72" t="s">
        <v>251</v>
      </c>
      <c r="X459" s="24"/>
      <c r="Y459" s="71" t="s">
        <v>252</v>
      </c>
      <c r="Z459" s="72" t="s">
        <v>253</v>
      </c>
      <c r="AA459" s="24"/>
      <c r="AB459" s="24"/>
      <c r="AC459" s="24"/>
    </row>
    <row r="460" spans="1:29">
      <c r="A460" s="24"/>
      <c r="B460" s="71" t="s">
        <v>254</v>
      </c>
      <c r="C460" s="72" t="s">
        <v>255</v>
      </c>
      <c r="D460" s="24"/>
      <c r="E460" s="71" t="s">
        <v>256</v>
      </c>
      <c r="F460" s="72" t="s">
        <v>257</v>
      </c>
      <c r="G460" s="24"/>
      <c r="H460" s="24"/>
      <c r="I460" s="24"/>
      <c r="K460" s="24"/>
      <c r="L460" s="71" t="s">
        <v>254</v>
      </c>
      <c r="M460" s="72" t="s">
        <v>255</v>
      </c>
      <c r="N460" s="24"/>
      <c r="O460" s="71" t="s">
        <v>256</v>
      </c>
      <c r="P460" s="72" t="s">
        <v>257</v>
      </c>
      <c r="Q460" s="24"/>
      <c r="R460" s="24"/>
      <c r="S460" s="24"/>
      <c r="U460" s="24"/>
      <c r="V460" s="71" t="s">
        <v>254</v>
      </c>
      <c r="W460" s="72" t="s">
        <v>255</v>
      </c>
      <c r="X460" s="24"/>
      <c r="Y460" s="71" t="s">
        <v>256</v>
      </c>
      <c r="Z460" s="72" t="s">
        <v>257</v>
      </c>
      <c r="AA460" s="24"/>
      <c r="AB460" s="24"/>
      <c r="AC460" s="24"/>
    </row>
    <row r="461" spans="1:29" ht="15.75" thickBot="1">
      <c r="A461" s="24"/>
      <c r="B461" s="76" t="s">
        <v>219</v>
      </c>
      <c r="C461" s="77" t="s">
        <v>219</v>
      </c>
      <c r="D461" s="24"/>
      <c r="E461" s="76"/>
      <c r="F461" s="77"/>
      <c r="G461" s="24"/>
      <c r="H461" s="24"/>
      <c r="I461" s="24"/>
      <c r="K461" s="24"/>
      <c r="L461" s="76" t="s">
        <v>219</v>
      </c>
      <c r="M461" s="77" t="s">
        <v>219</v>
      </c>
      <c r="N461" s="24"/>
      <c r="O461" s="76"/>
      <c r="P461" s="77"/>
      <c r="Q461" s="24"/>
      <c r="R461" s="24"/>
      <c r="S461" s="24"/>
      <c r="U461" s="24"/>
      <c r="V461" s="76" t="s">
        <v>219</v>
      </c>
      <c r="W461" s="77" t="s">
        <v>219</v>
      </c>
      <c r="X461" s="24"/>
      <c r="Y461" s="76"/>
      <c r="Z461" s="77"/>
      <c r="AA461" s="24"/>
      <c r="AB461" s="24"/>
      <c r="AC461" s="24"/>
    </row>
    <row r="462" spans="1:29">
      <c r="A462" s="24"/>
      <c r="B462" s="24"/>
      <c r="C462" s="24"/>
      <c r="D462" s="24"/>
      <c r="E462" s="24"/>
      <c r="F462" s="24"/>
      <c r="G462" s="24"/>
      <c r="H462" s="24"/>
      <c r="I462" s="24"/>
      <c r="K462" s="24"/>
      <c r="L462" s="24"/>
      <c r="M462" s="24"/>
      <c r="N462" s="24"/>
      <c r="O462" s="24"/>
      <c r="P462" s="24"/>
      <c r="Q462" s="24"/>
      <c r="R462" s="24"/>
      <c r="S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>
      <c r="A463" s="78" t="s">
        <v>258</v>
      </c>
      <c r="B463" s="78"/>
      <c r="C463" s="78" t="s">
        <v>259</v>
      </c>
      <c r="D463" s="78" t="s">
        <v>260</v>
      </c>
      <c r="E463" s="78" t="s">
        <v>260</v>
      </c>
      <c r="F463" s="79" t="s">
        <v>261</v>
      </c>
      <c r="G463" s="79" t="s">
        <v>262</v>
      </c>
      <c r="H463" s="79" t="s">
        <v>263</v>
      </c>
      <c r="I463" s="78" t="s">
        <v>264</v>
      </c>
      <c r="K463" s="78" t="s">
        <v>258</v>
      </c>
      <c r="L463" s="78"/>
      <c r="M463" s="78" t="s">
        <v>259</v>
      </c>
      <c r="N463" s="78" t="s">
        <v>260</v>
      </c>
      <c r="O463" s="78" t="s">
        <v>260</v>
      </c>
      <c r="P463" s="79" t="s">
        <v>261</v>
      </c>
      <c r="Q463" s="79" t="s">
        <v>262</v>
      </c>
      <c r="R463" s="79" t="s">
        <v>263</v>
      </c>
      <c r="S463" s="78" t="s">
        <v>264</v>
      </c>
      <c r="U463" s="78" t="s">
        <v>258</v>
      </c>
      <c r="V463" s="78"/>
      <c r="W463" s="78" t="s">
        <v>259</v>
      </c>
      <c r="X463" s="78" t="s">
        <v>260</v>
      </c>
      <c r="Y463" s="78" t="s">
        <v>260</v>
      </c>
      <c r="Z463" s="79" t="s">
        <v>261</v>
      </c>
      <c r="AA463" s="79" t="s">
        <v>262</v>
      </c>
      <c r="AB463" s="79" t="s">
        <v>263</v>
      </c>
      <c r="AC463" s="78" t="s">
        <v>264</v>
      </c>
    </row>
    <row r="464" spans="1:29">
      <c r="A464" s="78"/>
      <c r="B464" s="78"/>
      <c r="C464" s="78" t="s">
        <v>265</v>
      </c>
      <c r="D464" s="78" t="s">
        <v>258</v>
      </c>
      <c r="E464" s="78" t="s">
        <v>266</v>
      </c>
      <c r="F464" s="78"/>
      <c r="G464" s="78"/>
      <c r="H464" s="78"/>
      <c r="I464" s="78"/>
      <c r="K464" s="78"/>
      <c r="L464" s="78"/>
      <c r="M464" s="78" t="s">
        <v>265</v>
      </c>
      <c r="N464" s="78" t="s">
        <v>258</v>
      </c>
      <c r="O464" s="78" t="s">
        <v>266</v>
      </c>
      <c r="P464" s="78"/>
      <c r="Q464" s="78"/>
      <c r="R464" s="78"/>
      <c r="S464" s="78"/>
      <c r="U464" s="78"/>
      <c r="V464" s="78"/>
      <c r="W464" s="78" t="s">
        <v>265</v>
      </c>
      <c r="X464" s="78" t="s">
        <v>258</v>
      </c>
      <c r="Y464" s="78" t="s">
        <v>266</v>
      </c>
      <c r="Z464" s="78"/>
      <c r="AA464" s="78"/>
      <c r="AB464" s="78"/>
      <c r="AC464" s="78"/>
    </row>
    <row r="465" spans="1:29">
      <c r="A465" s="78" t="e">
        <f>RIGHT(H456,E465)</f>
        <v>#REF!</v>
      </c>
      <c r="B465" s="78"/>
      <c r="C465" s="79" t="e">
        <f>+E465-D465</f>
        <v>#REF!</v>
      </c>
      <c r="D465" s="79" t="e">
        <f>LEN(A465)</f>
        <v>#REF!</v>
      </c>
      <c r="E465" s="79">
        <v>9</v>
      </c>
      <c r="F465" s="78" t="s">
        <v>267</v>
      </c>
      <c r="G465" s="78" t="e">
        <f>IF(C465=0,LEFT(A465,1),"0")</f>
        <v>#REF!</v>
      </c>
      <c r="H465" s="78" t="e">
        <f>IF(G465="1","SE",VLOOKUP(G465,B451:C460,2,FALSE))</f>
        <v>#REF!</v>
      </c>
      <c r="I465" s="78" t="e">
        <f>IF(G465="0",""," RATUS ")</f>
        <v>#REF!</v>
      </c>
      <c r="K465" s="78" t="e">
        <f>RIGHT(R456,O465)</f>
        <v>#REF!</v>
      </c>
      <c r="L465" s="78"/>
      <c r="M465" s="79" t="e">
        <f>+O465-N465</f>
        <v>#REF!</v>
      </c>
      <c r="N465" s="79" t="e">
        <f>LEN(K465)</f>
        <v>#REF!</v>
      </c>
      <c r="O465" s="79">
        <v>9</v>
      </c>
      <c r="P465" s="78" t="s">
        <v>267</v>
      </c>
      <c r="Q465" s="78" t="e">
        <f>IF(M465=0,LEFT(K465,1),"0")</f>
        <v>#REF!</v>
      </c>
      <c r="R465" s="78" t="e">
        <f>IF(Q465="1","SE",VLOOKUP(Q465,L451:M460,2,FALSE))</f>
        <v>#REF!</v>
      </c>
      <c r="S465" s="78" t="e">
        <f>IF(Q465="0",""," RATUS ")</f>
        <v>#REF!</v>
      </c>
      <c r="U465" s="78" t="e">
        <f>RIGHT(AB456,Y465)</f>
        <v>#REF!</v>
      </c>
      <c r="V465" s="78"/>
      <c r="W465" s="79" t="e">
        <f>+Y465-X465</f>
        <v>#REF!</v>
      </c>
      <c r="X465" s="79" t="e">
        <f>LEN(U465)</f>
        <v>#REF!</v>
      </c>
      <c r="Y465" s="79">
        <v>9</v>
      </c>
      <c r="Z465" s="78" t="s">
        <v>267</v>
      </c>
      <c r="AA465" s="78" t="e">
        <f>IF(W465=0,LEFT(U465,1),"0")</f>
        <v>#REF!</v>
      </c>
      <c r="AB465" s="78" t="e">
        <f>IF(AA465="1","SE",VLOOKUP(AA465,V451:W460,2,FALSE))</f>
        <v>#REF!</v>
      </c>
      <c r="AC465" s="78" t="e">
        <f>IF(AA465="0",""," RATUS ")</f>
        <v>#REF!</v>
      </c>
    </row>
    <row r="466" spans="1:29">
      <c r="A466" s="78" t="e">
        <f>RIGHT(H456,E466)</f>
        <v>#REF!</v>
      </c>
      <c r="B466" s="78"/>
      <c r="C466" s="79" t="e">
        <f>+E466-D466</f>
        <v>#REF!</v>
      </c>
      <c r="D466" s="79" t="e">
        <f>LEN(A466)</f>
        <v>#REF!</v>
      </c>
      <c r="E466" s="79">
        <v>8</v>
      </c>
      <c r="F466" s="78" t="s">
        <v>268</v>
      </c>
      <c r="G466" s="78" t="e">
        <f>IF(C466=0,LEFT(A466,1),"0")</f>
        <v>#REF!</v>
      </c>
      <c r="H466" s="78" t="e">
        <f>IF(AND(G468&lt;"20",G468&gt;="10"),VLOOKUP(G468,E451:F460,2,FALSE),VLOOKUP(G466,B451:C460,2,FALSE))</f>
        <v>#REF!</v>
      </c>
      <c r="I466" s="78" t="e">
        <f>IF(G468&gt;="20"," PULUH ","")</f>
        <v>#REF!</v>
      </c>
      <c r="K466" s="78" t="e">
        <f>RIGHT(R456,O466)</f>
        <v>#REF!</v>
      </c>
      <c r="L466" s="78"/>
      <c r="M466" s="79" t="e">
        <f>+O466-N466</f>
        <v>#REF!</v>
      </c>
      <c r="N466" s="79" t="e">
        <f>LEN(K466)</f>
        <v>#REF!</v>
      </c>
      <c r="O466" s="79">
        <v>8</v>
      </c>
      <c r="P466" s="78" t="s">
        <v>268</v>
      </c>
      <c r="Q466" s="78" t="e">
        <f>IF(M466=0,LEFT(K466,1),"0")</f>
        <v>#REF!</v>
      </c>
      <c r="R466" s="78" t="e">
        <f>IF(AND(Q468&lt;"20",Q468&gt;="10"),VLOOKUP(Q468,O451:P460,2,FALSE),VLOOKUP(Q466,L451:M460,2,FALSE))</f>
        <v>#REF!</v>
      </c>
      <c r="S466" s="78" t="e">
        <f>IF(Q468&gt;="20"," PULUH ","")</f>
        <v>#REF!</v>
      </c>
      <c r="U466" s="78" t="e">
        <f>RIGHT(AB456,Y466)</f>
        <v>#REF!</v>
      </c>
      <c r="V466" s="78"/>
      <c r="W466" s="79" t="e">
        <f>+Y466-X466</f>
        <v>#REF!</v>
      </c>
      <c r="X466" s="79" t="e">
        <f>LEN(U466)</f>
        <v>#REF!</v>
      </c>
      <c r="Y466" s="79">
        <v>8</v>
      </c>
      <c r="Z466" s="78" t="s">
        <v>268</v>
      </c>
      <c r="AA466" s="78" t="e">
        <f>IF(W466=0,LEFT(U466,1),"0")</f>
        <v>#REF!</v>
      </c>
      <c r="AB466" s="78" t="e">
        <f>IF(AND(AA468&lt;"20",AA468&gt;="10"),VLOOKUP(AA468,Y451:Z460,2,FALSE),VLOOKUP(AA466,V451:W460,2,FALSE))</f>
        <v>#REF!</v>
      </c>
      <c r="AC466" s="78" t="e">
        <f>IF(AA468&gt;="20"," PULUH ","")</f>
        <v>#REF!</v>
      </c>
    </row>
    <row r="467" spans="1:29">
      <c r="A467" s="78" t="e">
        <f>RIGHT(H456,E467)</f>
        <v>#REF!</v>
      </c>
      <c r="B467" s="78"/>
      <c r="C467" s="79" t="e">
        <f>+E467-D467</f>
        <v>#REF!</v>
      </c>
      <c r="D467" s="79" t="e">
        <f>LEN(A467)</f>
        <v>#REF!</v>
      </c>
      <c r="E467" s="79">
        <v>7</v>
      </c>
      <c r="F467" s="78" t="s">
        <v>269</v>
      </c>
      <c r="G467" s="78" t="e">
        <f>IF(C467=0,LEFT(A467,1),"0")</f>
        <v>#REF!</v>
      </c>
      <c r="H467" s="78" t="e">
        <f>IF(AND(G468&lt;"20",G468&gt;="10"),"",VLOOKUP(G467,B451:C460,2,FALSE))</f>
        <v>#REF!</v>
      </c>
      <c r="I467" s="78" t="e">
        <f>IF(G477&gt;=7," JUTA ","")</f>
        <v>#REF!</v>
      </c>
      <c r="K467" s="78" t="e">
        <f>RIGHT(R456,O467)</f>
        <v>#REF!</v>
      </c>
      <c r="L467" s="78"/>
      <c r="M467" s="79" t="e">
        <f>+O467-N467</f>
        <v>#REF!</v>
      </c>
      <c r="N467" s="79" t="e">
        <f>LEN(K467)</f>
        <v>#REF!</v>
      </c>
      <c r="O467" s="79">
        <v>7</v>
      </c>
      <c r="P467" s="78" t="s">
        <v>269</v>
      </c>
      <c r="Q467" s="78" t="e">
        <f>IF(M467=0,LEFT(K467,1),"0")</f>
        <v>#REF!</v>
      </c>
      <c r="R467" s="78" t="e">
        <f>IF(AND(Q468&lt;"20",Q468&gt;="10"),"",VLOOKUP(Q467,L451:M460,2,FALSE))</f>
        <v>#REF!</v>
      </c>
      <c r="S467" s="78" t="e">
        <f>IF(Q477&gt;=7," JUTA ","")</f>
        <v>#REF!</v>
      </c>
      <c r="U467" s="78" t="e">
        <f>RIGHT(AB456,Y467)</f>
        <v>#REF!</v>
      </c>
      <c r="V467" s="78"/>
      <c r="W467" s="79" t="e">
        <f>+Y467-X467</f>
        <v>#REF!</v>
      </c>
      <c r="X467" s="79" t="e">
        <f>LEN(U467)</f>
        <v>#REF!</v>
      </c>
      <c r="Y467" s="79">
        <v>7</v>
      </c>
      <c r="Z467" s="78" t="s">
        <v>269</v>
      </c>
      <c r="AA467" s="78" t="e">
        <f>IF(W467=0,LEFT(U467,1),"0")</f>
        <v>#REF!</v>
      </c>
      <c r="AB467" s="78" t="e">
        <f>IF(AND(AA468&lt;"20",AA468&gt;="10"),"",VLOOKUP(AA467,V451:W460,2,FALSE))</f>
        <v>#REF!</v>
      </c>
      <c r="AC467" s="78" t="e">
        <f>IF(AA477&gt;=7," JUTA ","")</f>
        <v>#REF!</v>
      </c>
    </row>
    <row r="468" spans="1:29">
      <c r="A468" s="78"/>
      <c r="B468" s="78"/>
      <c r="C468" s="79"/>
      <c r="D468" s="79"/>
      <c r="E468" s="79"/>
      <c r="F468" s="78" t="s">
        <v>270</v>
      </c>
      <c r="G468" s="78" t="e">
        <f>IF(G477&gt;=8,LEFT(A466,2),"0")</f>
        <v>#REF!</v>
      </c>
      <c r="H468" s="78"/>
      <c r="I468" s="78"/>
      <c r="K468" s="78"/>
      <c r="L468" s="78"/>
      <c r="M468" s="79"/>
      <c r="N468" s="79"/>
      <c r="O468" s="79"/>
      <c r="P468" s="78" t="s">
        <v>270</v>
      </c>
      <c r="Q468" s="78" t="e">
        <f>IF(Q477&gt;=8,LEFT(K466,2),"0")</f>
        <v>#REF!</v>
      </c>
      <c r="R468" s="78"/>
      <c r="S468" s="78"/>
      <c r="U468" s="78"/>
      <c r="V468" s="78"/>
      <c r="W468" s="79"/>
      <c r="X468" s="79"/>
      <c r="Y468" s="79"/>
      <c r="Z468" s="78" t="s">
        <v>270</v>
      </c>
      <c r="AA468" s="78" t="e">
        <f>IF(AA477&gt;=8,LEFT(U466,2),"0")</f>
        <v>#REF!</v>
      </c>
      <c r="AB468" s="78"/>
      <c r="AC468" s="78"/>
    </row>
    <row r="469" spans="1:29">
      <c r="A469" s="78" t="e">
        <f>RIGHT(H456,E469)</f>
        <v>#REF!</v>
      </c>
      <c r="B469" s="78"/>
      <c r="C469" s="79" t="e">
        <f>+E469-D469</f>
        <v>#REF!</v>
      </c>
      <c r="D469" s="79" t="e">
        <f>LEN(A469)</f>
        <v>#REF!</v>
      </c>
      <c r="E469" s="79">
        <v>6</v>
      </c>
      <c r="F469" s="78" t="s">
        <v>271</v>
      </c>
      <c r="G469" s="78" t="e">
        <f>IF(C469=0,LEFT(A469,1),"0")</f>
        <v>#REF!</v>
      </c>
      <c r="H469" s="78" t="e">
        <f>IF(G469="1","SE",VLOOKUP(G469,B451:C460,2,FALSE))</f>
        <v>#REF!</v>
      </c>
      <c r="I469" s="78" t="e">
        <f>IF(H469=" ",""," RATUS ")</f>
        <v>#REF!</v>
      </c>
      <c r="K469" s="78" t="e">
        <f>RIGHT(R456,O469)</f>
        <v>#REF!</v>
      </c>
      <c r="L469" s="78"/>
      <c r="M469" s="79" t="e">
        <f>+O469-N469</f>
        <v>#REF!</v>
      </c>
      <c r="N469" s="79" t="e">
        <f>LEN(K469)</f>
        <v>#REF!</v>
      </c>
      <c r="O469" s="79">
        <v>6</v>
      </c>
      <c r="P469" s="78" t="s">
        <v>271</v>
      </c>
      <c r="Q469" s="78" t="e">
        <f>IF(M469=0,LEFT(K469,1),"0")</f>
        <v>#REF!</v>
      </c>
      <c r="R469" s="78" t="e">
        <f>IF(Q469="1","SE",VLOOKUP(Q469,L451:M460,2,FALSE))</f>
        <v>#REF!</v>
      </c>
      <c r="S469" s="78" t="e">
        <f>IF(R469=" ",""," RATUS ")</f>
        <v>#REF!</v>
      </c>
      <c r="U469" s="78" t="e">
        <f>RIGHT(AB456,Y469)</f>
        <v>#REF!</v>
      </c>
      <c r="V469" s="78"/>
      <c r="W469" s="79" t="e">
        <f>+Y469-X469</f>
        <v>#REF!</v>
      </c>
      <c r="X469" s="79" t="e">
        <f>LEN(U469)</f>
        <v>#REF!</v>
      </c>
      <c r="Y469" s="79">
        <v>6</v>
      </c>
      <c r="Z469" s="78" t="s">
        <v>271</v>
      </c>
      <c r="AA469" s="78" t="e">
        <f>IF(W469=0,LEFT(U469,1),"0")</f>
        <v>#REF!</v>
      </c>
      <c r="AB469" s="78" t="e">
        <f>IF(AA469="1","SE",VLOOKUP(AA469,V451:W460,2,FALSE))</f>
        <v>#REF!</v>
      </c>
      <c r="AC469" s="78" t="e">
        <f>IF(AB469=" ",""," RATUS ")</f>
        <v>#REF!</v>
      </c>
    </row>
    <row r="470" spans="1:29">
      <c r="A470" s="78" t="e">
        <f>RIGHT(H456,E470)</f>
        <v>#REF!</v>
      </c>
      <c r="B470" s="78"/>
      <c r="C470" s="79" t="e">
        <f>+E470-D470</f>
        <v>#REF!</v>
      </c>
      <c r="D470" s="79" t="e">
        <f>LEN(A470)</f>
        <v>#REF!</v>
      </c>
      <c r="E470" s="79">
        <v>5</v>
      </c>
      <c r="F470" s="78" t="s">
        <v>272</v>
      </c>
      <c r="G470" s="78" t="e">
        <f>IF(C470=0,LEFT(A470,1),"0")</f>
        <v>#REF!</v>
      </c>
      <c r="H470" s="78" t="e">
        <f>IF(AND(G472&lt;"20",G472&gt;="10"),VLOOKUP(G472,E451:F460,2,FALSE),VLOOKUP(G470,B451:C460,2,FALSE))</f>
        <v>#REF!</v>
      </c>
      <c r="I470" s="78" t="e">
        <f>IF(G472&gt;="20"," PULUH "," ")</f>
        <v>#REF!</v>
      </c>
      <c r="K470" s="78" t="e">
        <f>RIGHT(R456,O470)</f>
        <v>#REF!</v>
      </c>
      <c r="L470" s="78"/>
      <c r="M470" s="79" t="e">
        <f>+O470-N470</f>
        <v>#REF!</v>
      </c>
      <c r="N470" s="79" t="e">
        <f>LEN(K470)</f>
        <v>#REF!</v>
      </c>
      <c r="O470" s="79">
        <v>5</v>
      </c>
      <c r="P470" s="78" t="s">
        <v>272</v>
      </c>
      <c r="Q470" s="78" t="e">
        <f>IF(M470=0,LEFT(K470,1),"0")</f>
        <v>#REF!</v>
      </c>
      <c r="R470" s="78" t="e">
        <f>IF(AND(Q472&lt;"20",Q472&gt;="10"),VLOOKUP(Q472,O451:P460,2,FALSE),VLOOKUP(Q470,L451:M460,2,FALSE))</f>
        <v>#REF!</v>
      </c>
      <c r="S470" s="78" t="e">
        <f>IF(Q472&gt;="20"," PULUH "," ")</f>
        <v>#REF!</v>
      </c>
      <c r="U470" s="78" t="e">
        <f>RIGHT(AB456,Y470)</f>
        <v>#REF!</v>
      </c>
      <c r="V470" s="78"/>
      <c r="W470" s="79" t="e">
        <f>+Y470-X470</f>
        <v>#REF!</v>
      </c>
      <c r="X470" s="79" t="e">
        <f>LEN(U470)</f>
        <v>#REF!</v>
      </c>
      <c r="Y470" s="79">
        <v>5</v>
      </c>
      <c r="Z470" s="78" t="s">
        <v>272</v>
      </c>
      <c r="AA470" s="78" t="e">
        <f>IF(W470=0,LEFT(U470,1),"0")</f>
        <v>#REF!</v>
      </c>
      <c r="AB470" s="78" t="e">
        <f>IF(AND(AA472&lt;"20",AA472&gt;="10"),VLOOKUP(AA472,Y451:Z460,2,FALSE),VLOOKUP(AA470,V451:W460,2,FALSE))</f>
        <v>#REF!</v>
      </c>
      <c r="AC470" s="78" t="e">
        <f>IF(AA472&gt;="20"," PULUH "," ")</f>
        <v>#REF!</v>
      </c>
    </row>
    <row r="471" spans="1:29">
      <c r="A471" s="78" t="e">
        <f>RIGHT(H456,E471)</f>
        <v>#REF!</v>
      </c>
      <c r="B471" s="78"/>
      <c r="C471" s="79" t="e">
        <f>+E471-D471</f>
        <v>#REF!</v>
      </c>
      <c r="D471" s="79" t="e">
        <f>LEN(A471)</f>
        <v>#REF!</v>
      </c>
      <c r="E471" s="79">
        <v>4</v>
      </c>
      <c r="F471" s="78" t="s">
        <v>273</v>
      </c>
      <c r="G471" s="78" t="e">
        <f>IF(C471=0,LEFT(A471,1),"0")</f>
        <v>#REF!</v>
      </c>
      <c r="H471" s="78" t="e">
        <f>IF(AND(G472&lt;"20",G472&gt;="10"),"",IF(AND(G471="1",G477=4),"SE",VLOOKUP(G471,B451:C460,2,FALSE)))</f>
        <v>#REF!</v>
      </c>
      <c r="I471" s="78" t="e">
        <f>IF(AND(AND(G469="0",G470="0",G471="0"))," "," RIBU ")</f>
        <v>#REF!</v>
      </c>
      <c r="K471" s="78" t="e">
        <f>RIGHT(R456,O471)</f>
        <v>#REF!</v>
      </c>
      <c r="L471" s="78"/>
      <c r="M471" s="79" t="e">
        <f>+O471-N471</f>
        <v>#REF!</v>
      </c>
      <c r="N471" s="79" t="e">
        <f>LEN(K471)</f>
        <v>#REF!</v>
      </c>
      <c r="O471" s="79">
        <v>4</v>
      </c>
      <c r="P471" s="78" t="s">
        <v>273</v>
      </c>
      <c r="Q471" s="78" t="e">
        <f>IF(M471=0,LEFT(K471,1),"0")</f>
        <v>#REF!</v>
      </c>
      <c r="R471" s="78" t="e">
        <f>IF(AND(Q472&lt;"20",Q472&gt;="10"),"",IF(AND(Q471="1",Q477=4),"SE",VLOOKUP(Q471,L451:M460,2,FALSE)))</f>
        <v>#REF!</v>
      </c>
      <c r="S471" s="78" t="e">
        <f>IF(AND(AND(Q469="0",Q470="0",Q471="0"))," "," RIBU ")</f>
        <v>#REF!</v>
      </c>
      <c r="U471" s="78" t="e">
        <f>RIGHT(AB456,Y471)</f>
        <v>#REF!</v>
      </c>
      <c r="V471" s="78"/>
      <c r="W471" s="79" t="e">
        <f>+Y471-X471</f>
        <v>#REF!</v>
      </c>
      <c r="X471" s="79" t="e">
        <f>LEN(U471)</f>
        <v>#REF!</v>
      </c>
      <c r="Y471" s="79">
        <v>4</v>
      </c>
      <c r="Z471" s="78" t="s">
        <v>273</v>
      </c>
      <c r="AA471" s="78" t="e">
        <f>IF(W471=0,LEFT(U471,1),"0")</f>
        <v>#REF!</v>
      </c>
      <c r="AB471" s="78" t="e">
        <f>IF(AND(AA472&lt;"20",AA472&gt;="10"),"",IF(AND(AA471="1",AA477=4),"SE",VLOOKUP(AA471,V451:W460,2,FALSE)))</f>
        <v>#REF!</v>
      </c>
      <c r="AC471" s="78" t="e">
        <f>IF(AND(AND(AA469="0",AA470="0",AA471="0"))," "," RIBU ")</f>
        <v>#REF!</v>
      </c>
    </row>
    <row r="472" spans="1:29">
      <c r="A472" s="78"/>
      <c r="B472" s="78"/>
      <c r="C472" s="79"/>
      <c r="D472" s="79"/>
      <c r="E472" s="79"/>
      <c r="F472" s="78" t="s">
        <v>270</v>
      </c>
      <c r="G472" s="78" t="e">
        <f>IF(G477&gt;=5,LEFT(A470,2),"0")</f>
        <v>#REF!</v>
      </c>
      <c r="H472" s="78"/>
      <c r="I472" s="78"/>
      <c r="K472" s="78"/>
      <c r="L472" s="78"/>
      <c r="M472" s="79"/>
      <c r="N472" s="79"/>
      <c r="O472" s="79"/>
      <c r="P472" s="78" t="s">
        <v>270</v>
      </c>
      <c r="Q472" s="78" t="e">
        <f>IF(Q477&gt;=5,LEFT(K470,2),"0")</f>
        <v>#REF!</v>
      </c>
      <c r="R472" s="78"/>
      <c r="S472" s="78"/>
      <c r="U472" s="78"/>
      <c r="V472" s="78"/>
      <c r="W472" s="79"/>
      <c r="X472" s="79"/>
      <c r="Y472" s="79"/>
      <c r="Z472" s="78" t="s">
        <v>270</v>
      </c>
      <c r="AA472" s="78" t="e">
        <f>IF(AA477&gt;=5,LEFT(U470,2),"0")</f>
        <v>#REF!</v>
      </c>
      <c r="AB472" s="78"/>
      <c r="AC472" s="78"/>
    </row>
    <row r="473" spans="1:29">
      <c r="A473" s="78" t="e">
        <f>RIGHT(H456,E473)</f>
        <v>#REF!</v>
      </c>
      <c r="B473" s="78"/>
      <c r="C473" s="79" t="e">
        <f>+E473-D473</f>
        <v>#REF!</v>
      </c>
      <c r="D473" s="79" t="e">
        <f>LEN(A473)</f>
        <v>#REF!</v>
      </c>
      <c r="E473" s="79">
        <v>3</v>
      </c>
      <c r="F473" s="78" t="s">
        <v>274</v>
      </c>
      <c r="G473" s="78" t="e">
        <f>IF(C473=0,LEFT(A473,1),"0")</f>
        <v>#REF!</v>
      </c>
      <c r="H473" s="78" t="e">
        <f>IF(G473="1"," SE",VLOOKUP(G473,B451:C460,2,FALSE))</f>
        <v>#REF!</v>
      </c>
      <c r="I473" s="78" t="e">
        <f>IF(H473=" ",""," RATUS ")</f>
        <v>#REF!</v>
      </c>
      <c r="K473" s="78" t="e">
        <f>RIGHT(R456,O473)</f>
        <v>#REF!</v>
      </c>
      <c r="L473" s="78"/>
      <c r="M473" s="79" t="e">
        <f>+O473-N473</f>
        <v>#REF!</v>
      </c>
      <c r="N473" s="79" t="e">
        <f>LEN(K473)</f>
        <v>#REF!</v>
      </c>
      <c r="O473" s="79">
        <v>3</v>
      </c>
      <c r="P473" s="78" t="s">
        <v>274</v>
      </c>
      <c r="Q473" s="78" t="e">
        <f>IF(M473=0,LEFT(K473,1),"0")</f>
        <v>#REF!</v>
      </c>
      <c r="R473" s="78" t="e">
        <f>IF(Q473="1"," SE",VLOOKUP(Q473,L451:M460,2,FALSE))</f>
        <v>#REF!</v>
      </c>
      <c r="S473" s="78" t="e">
        <f>IF(R473=" ",""," RATUS ")</f>
        <v>#REF!</v>
      </c>
      <c r="U473" s="78" t="e">
        <f>RIGHT(AB456,Y473)</f>
        <v>#REF!</v>
      </c>
      <c r="V473" s="78"/>
      <c r="W473" s="79" t="e">
        <f>+Y473-X473</f>
        <v>#REF!</v>
      </c>
      <c r="X473" s="79" t="e">
        <f>LEN(U473)</f>
        <v>#REF!</v>
      </c>
      <c r="Y473" s="79">
        <v>3</v>
      </c>
      <c r="Z473" s="78" t="s">
        <v>274</v>
      </c>
      <c r="AA473" s="78" t="e">
        <f>IF(W473=0,LEFT(U473,1),"0")</f>
        <v>#REF!</v>
      </c>
      <c r="AB473" s="78" t="e">
        <f>IF(AA473="1"," SE",VLOOKUP(AA473,V451:W460,2,FALSE))</f>
        <v>#REF!</v>
      </c>
      <c r="AC473" s="78" t="e">
        <f>IF(AB473=" ",""," RATUS ")</f>
        <v>#REF!</v>
      </c>
    </row>
    <row r="474" spans="1:29">
      <c r="A474" s="78" t="e">
        <f>RIGHT(H456,E474)</f>
        <v>#REF!</v>
      </c>
      <c r="B474" s="78"/>
      <c r="C474" s="79" t="e">
        <f>+E474-D474</f>
        <v>#REF!</v>
      </c>
      <c r="D474" s="79" t="e">
        <f>LEN(A474)</f>
        <v>#REF!</v>
      </c>
      <c r="E474" s="79">
        <v>2</v>
      </c>
      <c r="F474" s="78" t="s">
        <v>275</v>
      </c>
      <c r="G474" s="78" t="e">
        <f>IF(C474=0,LEFT(A474,1),"0")</f>
        <v>#REF!</v>
      </c>
      <c r="H474" s="78" t="e">
        <f>IF(AND(G476&lt;"20",G476&gt;="10"),VLOOKUP(G476,E451:F460,2,FALSE),VLOOKUP(G474,B451:C460,2,FALSE))</f>
        <v>#REF!</v>
      </c>
      <c r="I474" s="78" t="e">
        <f>IF(G476&gt;="20"," PULUH ","")</f>
        <v>#REF!</v>
      </c>
      <c r="K474" s="78" t="e">
        <f>RIGHT(R456,O474)</f>
        <v>#REF!</v>
      </c>
      <c r="L474" s="78"/>
      <c r="M474" s="79" t="e">
        <f>+O474-N474</f>
        <v>#REF!</v>
      </c>
      <c r="N474" s="79" t="e">
        <f>LEN(K474)</f>
        <v>#REF!</v>
      </c>
      <c r="O474" s="79">
        <v>2</v>
      </c>
      <c r="P474" s="78" t="s">
        <v>275</v>
      </c>
      <c r="Q474" s="78" t="e">
        <f>IF(M474=0,LEFT(K474,1),"0")</f>
        <v>#REF!</v>
      </c>
      <c r="R474" s="78" t="e">
        <f>IF(AND(Q476&lt;"20",Q476&gt;="10"),VLOOKUP(Q476,O451:P460,2,FALSE),VLOOKUP(Q474,L451:M460,2,FALSE))</f>
        <v>#REF!</v>
      </c>
      <c r="S474" s="78" t="e">
        <f>IF(Q476&gt;="20"," PULUH ","")</f>
        <v>#REF!</v>
      </c>
      <c r="U474" s="78" t="e">
        <f>RIGHT(AB456,Y474)</f>
        <v>#REF!</v>
      </c>
      <c r="V474" s="78"/>
      <c r="W474" s="79" t="e">
        <f>+Y474-X474</f>
        <v>#REF!</v>
      </c>
      <c r="X474" s="79" t="e">
        <f>LEN(U474)</f>
        <v>#REF!</v>
      </c>
      <c r="Y474" s="79">
        <v>2</v>
      </c>
      <c r="Z474" s="78" t="s">
        <v>275</v>
      </c>
      <c r="AA474" s="78" t="e">
        <f>IF(W474=0,LEFT(U474,1),"0")</f>
        <v>#REF!</v>
      </c>
      <c r="AB474" s="78" t="e">
        <f>IF(AND(AA476&lt;"20",AA476&gt;="10"),VLOOKUP(AA476,Y451:Z460,2,FALSE),VLOOKUP(AA474,V451:W460,2,FALSE))</f>
        <v>#REF!</v>
      </c>
      <c r="AC474" s="78" t="e">
        <f>IF(AA476&gt;="20"," PULUH ","")</f>
        <v>#REF!</v>
      </c>
    </row>
    <row r="475" spans="1:29">
      <c r="A475" s="78" t="e">
        <f>RIGHT(H456,E475)</f>
        <v>#REF!</v>
      </c>
      <c r="B475" s="78"/>
      <c r="C475" s="79" t="e">
        <f>+E475-D475</f>
        <v>#REF!</v>
      </c>
      <c r="D475" s="79" t="e">
        <f>LEN(A475)</f>
        <v>#REF!</v>
      </c>
      <c r="E475" s="79">
        <v>1</v>
      </c>
      <c r="F475" s="78" t="s">
        <v>264</v>
      </c>
      <c r="G475" s="78" t="e">
        <f>IF(C475=0,LEFT(A475,1),"0")</f>
        <v>#REF!</v>
      </c>
      <c r="H475" s="78" t="e">
        <f>IF(G475="0","",IF(G474="1","",VLOOKUP(G475,B451:C460,2,FALSE)))</f>
        <v>#REF!</v>
      </c>
      <c r="I475" s="78" t="s">
        <v>276</v>
      </c>
      <c r="K475" s="78" t="e">
        <f>RIGHT(R456,O475)</f>
        <v>#REF!</v>
      </c>
      <c r="L475" s="78"/>
      <c r="M475" s="79" t="e">
        <f>+O475-N475</f>
        <v>#REF!</v>
      </c>
      <c r="N475" s="79" t="e">
        <f>LEN(K475)</f>
        <v>#REF!</v>
      </c>
      <c r="O475" s="79">
        <v>1</v>
      </c>
      <c r="P475" s="78" t="s">
        <v>264</v>
      </c>
      <c r="Q475" s="78" t="e">
        <f>IF(M475=0,LEFT(K475,1),"0")</f>
        <v>#REF!</v>
      </c>
      <c r="R475" s="78" t="e">
        <f>IF(Q475="0","",IF(Q474="1","",VLOOKUP(Q475,L451:M460,2,FALSE)))</f>
        <v>#REF!</v>
      </c>
      <c r="S475" s="78" t="s">
        <v>276</v>
      </c>
      <c r="U475" s="78" t="e">
        <f>RIGHT(AB456,Y475)</f>
        <v>#REF!</v>
      </c>
      <c r="V475" s="78"/>
      <c r="W475" s="79" t="e">
        <f>+Y475-X475</f>
        <v>#REF!</v>
      </c>
      <c r="X475" s="79" t="e">
        <f>LEN(U475)</f>
        <v>#REF!</v>
      </c>
      <c r="Y475" s="79">
        <v>1</v>
      </c>
      <c r="Z475" s="78" t="s">
        <v>264</v>
      </c>
      <c r="AA475" s="78" t="e">
        <f>IF(W475=0,LEFT(U475,1),"0")</f>
        <v>#REF!</v>
      </c>
      <c r="AB475" s="78" t="e">
        <f>IF(AA475="0","",IF(AA474="1","",VLOOKUP(AA475,V451:W460,2,FALSE)))</f>
        <v>#REF!</v>
      </c>
      <c r="AC475" s="78" t="s">
        <v>276</v>
      </c>
    </row>
    <row r="476" spans="1:29">
      <c r="A476" s="78"/>
      <c r="B476" s="78"/>
      <c r="C476" s="78"/>
      <c r="D476" s="78"/>
      <c r="E476" s="78"/>
      <c r="F476" s="78" t="s">
        <v>270</v>
      </c>
      <c r="G476" s="78" t="e">
        <f>IF(G477&gt;=2,LEFT(A474,2)," ")</f>
        <v>#REF!</v>
      </c>
      <c r="H476" s="78"/>
      <c r="I476" s="78"/>
      <c r="K476" s="78"/>
      <c r="L476" s="78"/>
      <c r="M476" s="78"/>
      <c r="N476" s="78"/>
      <c r="O476" s="78"/>
      <c r="P476" s="78" t="s">
        <v>270</v>
      </c>
      <c r="Q476" s="78" t="e">
        <f>IF(Q477&gt;=2,LEFT(K474,2)," ")</f>
        <v>#REF!</v>
      </c>
      <c r="R476" s="78"/>
      <c r="S476" s="78"/>
      <c r="U476" s="78"/>
      <c r="V476" s="78"/>
      <c r="W476" s="78"/>
      <c r="X476" s="78"/>
      <c r="Y476" s="78"/>
      <c r="Z476" s="78" t="s">
        <v>270</v>
      </c>
      <c r="AA476" s="78" t="e">
        <f>IF(AA477&gt;=2,LEFT(U474,2)," ")</f>
        <v>#REF!</v>
      </c>
      <c r="AB476" s="78"/>
      <c r="AC476" s="78"/>
    </row>
    <row r="477" spans="1:29">
      <c r="A477" s="78"/>
      <c r="B477" s="78"/>
      <c r="C477" s="78"/>
      <c r="D477" s="78"/>
      <c r="E477" s="78"/>
      <c r="F477" s="78" t="s">
        <v>277</v>
      </c>
      <c r="G477" s="78" t="e">
        <f>LEN(H456)</f>
        <v>#REF!</v>
      </c>
      <c r="H477" s="78"/>
      <c r="I477" s="78"/>
      <c r="K477" s="78"/>
      <c r="L477" s="78"/>
      <c r="M477" s="78"/>
      <c r="N477" s="78"/>
      <c r="O477" s="78"/>
      <c r="P477" s="78" t="s">
        <v>277</v>
      </c>
      <c r="Q477" s="78" t="e">
        <f>LEN(R456)</f>
        <v>#REF!</v>
      </c>
      <c r="R477" s="78"/>
      <c r="S477" s="78"/>
      <c r="U477" s="78"/>
      <c r="V477" s="78"/>
      <c r="W477" s="78"/>
      <c r="X477" s="78"/>
      <c r="Y477" s="78"/>
      <c r="Z477" s="78" t="s">
        <v>277</v>
      </c>
      <c r="AA477" s="78" t="e">
        <f>LEN(AB456)</f>
        <v>#REF!</v>
      </c>
      <c r="AB477" s="78"/>
      <c r="AC477" s="78"/>
    </row>
    <row r="478" spans="1:29">
      <c r="A478" s="78" t="s">
        <v>278</v>
      </c>
      <c r="B478" s="78" t="e">
        <f>CONCATENATE(H465,I465,H466,I466,H467,I467,H469,I469,H470,I470,H471,I471,H473,I473,H474,I474,H475,I475)</f>
        <v>#REF!</v>
      </c>
      <c r="C478" s="78"/>
      <c r="D478" s="78"/>
      <c r="E478" s="78"/>
      <c r="F478" s="78"/>
      <c r="G478" s="78"/>
      <c r="H478" s="78"/>
      <c r="I478" s="78"/>
      <c r="K478" s="78" t="s">
        <v>278</v>
      </c>
      <c r="L478" s="78" t="e">
        <f>CONCATENATE(R465,S465,R466,S466,R467,S467,R469,S469,R470,S470,R471,S471,R473,S473,R474,S474,R475,S475)</f>
        <v>#REF!</v>
      </c>
      <c r="M478" s="78"/>
      <c r="N478" s="78"/>
      <c r="O478" s="78"/>
      <c r="P478" s="78"/>
      <c r="Q478" s="78"/>
      <c r="R478" s="78"/>
      <c r="S478" s="78"/>
      <c r="U478" s="78" t="s">
        <v>278</v>
      </c>
      <c r="V478" s="78" t="e">
        <f>CONCATENATE(AB465,AC465,AB466,AC466,AB467,AC467,AB469,AC469,AB470,AC470,AB471,AC471,AB473,AC473,AB474,AC474,AB475,AC475)</f>
        <v>#REF!</v>
      </c>
      <c r="W478" s="78"/>
      <c r="X478" s="78"/>
      <c r="Y478" s="78"/>
      <c r="Z478" s="78"/>
      <c r="AA478" s="78"/>
      <c r="AB478" s="78"/>
      <c r="AC478" s="78"/>
    </row>
    <row r="479" spans="1:29">
      <c r="A479" s="78" t="s">
        <v>279</v>
      </c>
      <c r="B479" s="80" t="e">
        <f>TRIM(B478)</f>
        <v>#REF!</v>
      </c>
      <c r="C479" s="81"/>
      <c r="D479" s="81"/>
      <c r="E479" s="81"/>
      <c r="F479" s="81"/>
      <c r="G479" s="81"/>
      <c r="H479" s="81"/>
      <c r="I479" s="81"/>
      <c r="K479" s="78" t="s">
        <v>279</v>
      </c>
      <c r="L479" s="80" t="e">
        <f>TRIM(L478)</f>
        <v>#REF!</v>
      </c>
      <c r="M479" s="81"/>
      <c r="N479" s="81"/>
      <c r="O479" s="81"/>
      <c r="P479" s="81"/>
      <c r="Q479" s="81"/>
      <c r="R479" s="81"/>
      <c r="S479" s="81"/>
      <c r="U479" s="78" t="s">
        <v>279</v>
      </c>
      <c r="V479" s="80" t="e">
        <f>TRIM(V478)</f>
        <v>#REF!</v>
      </c>
      <c r="W479" s="81"/>
      <c r="X479" s="81"/>
      <c r="Y479" s="81"/>
      <c r="Z479" s="81"/>
      <c r="AA479" s="81"/>
      <c r="AB479" s="81"/>
      <c r="AC479" s="81"/>
    </row>
    <row r="482" spans="1:29" ht="15.75" thickBot="1">
      <c r="A482" s="24"/>
      <c r="B482" s="24"/>
      <c r="C482" s="24" t="s">
        <v>216</v>
      </c>
      <c r="D482" s="24"/>
      <c r="E482" s="24"/>
      <c r="F482" s="24" t="s">
        <v>217</v>
      </c>
      <c r="G482" s="24"/>
      <c r="H482" s="24"/>
      <c r="I482" s="24"/>
      <c r="K482" s="24"/>
      <c r="L482" s="24"/>
      <c r="M482" s="24" t="s">
        <v>216</v>
      </c>
      <c r="N482" s="24"/>
      <c r="O482" s="24"/>
      <c r="P482" s="24" t="s">
        <v>217</v>
      </c>
      <c r="Q482" s="24"/>
      <c r="R482" s="24"/>
      <c r="S482" s="24"/>
      <c r="U482" s="24"/>
      <c r="V482" s="24"/>
      <c r="W482" s="24" t="s">
        <v>216</v>
      </c>
      <c r="X482" s="24"/>
      <c r="Y482" s="24"/>
      <c r="Z482" s="24" t="s">
        <v>217</v>
      </c>
      <c r="AA482" s="24"/>
      <c r="AB482" s="24"/>
      <c r="AC482" s="24"/>
    </row>
    <row r="483" spans="1:29">
      <c r="A483" s="24"/>
      <c r="B483" s="69" t="s">
        <v>218</v>
      </c>
      <c r="C483" s="70" t="s">
        <v>219</v>
      </c>
      <c r="D483" s="24"/>
      <c r="E483" s="69" t="s">
        <v>220</v>
      </c>
      <c r="F483" s="70" t="s">
        <v>221</v>
      </c>
      <c r="G483" s="24"/>
      <c r="H483" s="24"/>
      <c r="I483" s="24"/>
      <c r="K483" s="24"/>
      <c r="L483" s="69" t="s">
        <v>218</v>
      </c>
      <c r="M483" s="70" t="s">
        <v>219</v>
      </c>
      <c r="N483" s="24"/>
      <c r="O483" s="69" t="s">
        <v>220</v>
      </c>
      <c r="P483" s="70" t="s">
        <v>221</v>
      </c>
      <c r="Q483" s="24"/>
      <c r="R483" s="24"/>
      <c r="S483" s="24"/>
      <c r="U483" s="24"/>
      <c r="V483" s="69" t="s">
        <v>218</v>
      </c>
      <c r="W483" s="70" t="s">
        <v>219</v>
      </c>
      <c r="X483" s="24"/>
      <c r="Y483" s="69" t="s">
        <v>220</v>
      </c>
      <c r="Z483" s="70" t="s">
        <v>221</v>
      </c>
      <c r="AA483" s="24"/>
      <c r="AB483" s="24"/>
      <c r="AC483" s="24"/>
    </row>
    <row r="484" spans="1:29">
      <c r="A484" s="24"/>
      <c r="B484" s="71" t="s">
        <v>222</v>
      </c>
      <c r="C484" s="72" t="s">
        <v>223</v>
      </c>
      <c r="D484" s="24"/>
      <c r="E484" s="71" t="s">
        <v>224</v>
      </c>
      <c r="F484" s="72" t="s">
        <v>225</v>
      </c>
      <c r="G484" s="24"/>
      <c r="H484" s="24"/>
      <c r="I484" s="24"/>
      <c r="K484" s="24"/>
      <c r="L484" s="71" t="s">
        <v>222</v>
      </c>
      <c r="M484" s="72" t="s">
        <v>223</v>
      </c>
      <c r="N484" s="24"/>
      <c r="O484" s="71" t="s">
        <v>224</v>
      </c>
      <c r="P484" s="72" t="s">
        <v>225</v>
      </c>
      <c r="Q484" s="24"/>
      <c r="R484" s="24"/>
      <c r="S484" s="24"/>
      <c r="U484" s="24"/>
      <c r="V484" s="71" t="s">
        <v>222</v>
      </c>
      <c r="W484" s="72" t="s">
        <v>223</v>
      </c>
      <c r="X484" s="24"/>
      <c r="Y484" s="71" t="s">
        <v>224</v>
      </c>
      <c r="Z484" s="72" t="s">
        <v>225</v>
      </c>
      <c r="AA484" s="24"/>
      <c r="AB484" s="24"/>
      <c r="AC484" s="24"/>
    </row>
    <row r="485" spans="1:29">
      <c r="A485" s="24"/>
      <c r="B485" s="71" t="s">
        <v>226</v>
      </c>
      <c r="C485" s="72" t="s">
        <v>227</v>
      </c>
      <c r="D485" s="24"/>
      <c r="E485" s="71" t="s">
        <v>228</v>
      </c>
      <c r="F485" s="72" t="s">
        <v>229</v>
      </c>
      <c r="G485" s="24"/>
      <c r="H485" s="24"/>
      <c r="I485" s="24"/>
      <c r="K485" s="24"/>
      <c r="L485" s="71" t="s">
        <v>226</v>
      </c>
      <c r="M485" s="72" t="s">
        <v>227</v>
      </c>
      <c r="N485" s="24"/>
      <c r="O485" s="71" t="s">
        <v>228</v>
      </c>
      <c r="P485" s="72" t="s">
        <v>229</v>
      </c>
      <c r="Q485" s="24"/>
      <c r="R485" s="24"/>
      <c r="S485" s="24"/>
      <c r="U485" s="24"/>
      <c r="V485" s="71" t="s">
        <v>226</v>
      </c>
      <c r="W485" s="72" t="s">
        <v>227</v>
      </c>
      <c r="X485" s="24"/>
      <c r="Y485" s="71" t="s">
        <v>228</v>
      </c>
      <c r="Z485" s="72" t="s">
        <v>229</v>
      </c>
      <c r="AA485" s="24"/>
      <c r="AB485" s="24"/>
      <c r="AC485" s="24"/>
    </row>
    <row r="486" spans="1:29" ht="15.75" thickBot="1">
      <c r="A486" s="24"/>
      <c r="B486" s="71" t="s">
        <v>230</v>
      </c>
      <c r="C486" s="72" t="s">
        <v>231</v>
      </c>
      <c r="D486" s="24"/>
      <c r="E486" s="71" t="s">
        <v>232</v>
      </c>
      <c r="F486" s="72" t="s">
        <v>233</v>
      </c>
      <c r="G486" s="24"/>
      <c r="H486" s="24"/>
      <c r="I486" s="24"/>
      <c r="K486" s="24"/>
      <c r="L486" s="71" t="s">
        <v>230</v>
      </c>
      <c r="M486" s="72" t="s">
        <v>231</v>
      </c>
      <c r="N486" s="24"/>
      <c r="O486" s="71" t="s">
        <v>232</v>
      </c>
      <c r="P486" s="72" t="s">
        <v>233</v>
      </c>
      <c r="Q486" s="24"/>
      <c r="R486" s="24"/>
      <c r="S486" s="24"/>
      <c r="U486" s="24"/>
      <c r="V486" s="71" t="s">
        <v>230</v>
      </c>
      <c r="W486" s="72" t="s">
        <v>231</v>
      </c>
      <c r="X486" s="24"/>
      <c r="Y486" s="71" t="s">
        <v>232</v>
      </c>
      <c r="Z486" s="72" t="s">
        <v>233</v>
      </c>
      <c r="AA486" s="24"/>
      <c r="AB486" s="24"/>
      <c r="AC486" s="24"/>
    </row>
    <row r="487" spans="1:29">
      <c r="A487" s="24"/>
      <c r="B487" s="71" t="s">
        <v>234</v>
      </c>
      <c r="C487" s="72" t="s">
        <v>235</v>
      </c>
      <c r="D487" s="24"/>
      <c r="E487" s="71" t="s">
        <v>236</v>
      </c>
      <c r="F487" s="72" t="s">
        <v>237</v>
      </c>
      <c r="G487" s="24"/>
      <c r="H487" s="73"/>
      <c r="I487" s="24"/>
      <c r="K487" s="24"/>
      <c r="L487" s="71" t="s">
        <v>234</v>
      </c>
      <c r="M487" s="72" t="s">
        <v>235</v>
      </c>
      <c r="N487" s="24"/>
      <c r="O487" s="71" t="s">
        <v>236</v>
      </c>
      <c r="P487" s="72" t="s">
        <v>237</v>
      </c>
      <c r="Q487" s="24"/>
      <c r="R487" s="73"/>
      <c r="S487" s="24"/>
      <c r="U487" s="24"/>
      <c r="V487" s="71" t="s">
        <v>234</v>
      </c>
      <c r="W487" s="72" t="s">
        <v>235</v>
      </c>
      <c r="X487" s="24"/>
      <c r="Y487" s="71" t="s">
        <v>236</v>
      </c>
      <c r="Z487" s="72" t="s">
        <v>237</v>
      </c>
      <c r="AA487" s="24"/>
      <c r="AB487" s="73"/>
      <c r="AC487" s="24"/>
    </row>
    <row r="488" spans="1:29">
      <c r="A488" s="24"/>
      <c r="B488" s="71" t="s">
        <v>238</v>
      </c>
      <c r="C488" s="72" t="s">
        <v>239</v>
      </c>
      <c r="D488" s="24"/>
      <c r="E488" s="71" t="s">
        <v>240</v>
      </c>
      <c r="F488" s="72" t="s">
        <v>241</v>
      </c>
      <c r="G488" s="24"/>
      <c r="H488" s="74" t="e">
        <f>#REF!</f>
        <v>#REF!</v>
      </c>
      <c r="I488" s="24"/>
      <c r="K488" s="24"/>
      <c r="L488" s="71" t="s">
        <v>238</v>
      </c>
      <c r="M488" s="72" t="s">
        <v>239</v>
      </c>
      <c r="N488" s="24"/>
      <c r="O488" s="71" t="s">
        <v>240</v>
      </c>
      <c r="P488" s="72" t="s">
        <v>241</v>
      </c>
      <c r="Q488" s="24"/>
      <c r="R488" s="74" t="e">
        <f>#REF!</f>
        <v>#REF!</v>
      </c>
      <c r="S488" s="24"/>
      <c r="U488" s="24"/>
      <c r="V488" s="71" t="s">
        <v>238</v>
      </c>
      <c r="W488" s="72" t="s">
        <v>239</v>
      </c>
      <c r="X488" s="24"/>
      <c r="Y488" s="71" t="s">
        <v>240</v>
      </c>
      <c r="Z488" s="72" t="s">
        <v>241</v>
      </c>
      <c r="AA488" s="24"/>
      <c r="AB488" s="74" t="e">
        <f>#REF!</f>
        <v>#REF!</v>
      </c>
      <c r="AC488" s="24"/>
    </row>
    <row r="489" spans="1:29" ht="15.75" thickBot="1">
      <c r="A489" s="24"/>
      <c r="B489" s="71" t="s">
        <v>242</v>
      </c>
      <c r="C489" s="72" t="s">
        <v>243</v>
      </c>
      <c r="D489" s="24"/>
      <c r="E489" s="71" t="s">
        <v>244</v>
      </c>
      <c r="F489" s="72" t="s">
        <v>245</v>
      </c>
      <c r="G489" s="24"/>
      <c r="H489" s="75"/>
      <c r="I489" s="24"/>
      <c r="K489" s="24"/>
      <c r="L489" s="71" t="s">
        <v>242</v>
      </c>
      <c r="M489" s="72" t="s">
        <v>243</v>
      </c>
      <c r="N489" s="24"/>
      <c r="O489" s="71" t="s">
        <v>244</v>
      </c>
      <c r="P489" s="72" t="s">
        <v>245</v>
      </c>
      <c r="Q489" s="24"/>
      <c r="R489" s="75"/>
      <c r="S489" s="24"/>
      <c r="U489" s="24"/>
      <c r="V489" s="71" t="s">
        <v>242</v>
      </c>
      <c r="W489" s="72" t="s">
        <v>243</v>
      </c>
      <c r="X489" s="24"/>
      <c r="Y489" s="71" t="s">
        <v>244</v>
      </c>
      <c r="Z489" s="72" t="s">
        <v>245</v>
      </c>
      <c r="AA489" s="24"/>
      <c r="AB489" s="75"/>
      <c r="AC489" s="24"/>
    </row>
    <row r="490" spans="1:29">
      <c r="A490" s="24"/>
      <c r="B490" s="71" t="s">
        <v>246</v>
      </c>
      <c r="C490" s="72" t="s">
        <v>247</v>
      </c>
      <c r="D490" s="24"/>
      <c r="E490" s="71" t="s">
        <v>248</v>
      </c>
      <c r="F490" s="72" t="s">
        <v>249</v>
      </c>
      <c r="G490" s="24"/>
      <c r="H490" s="24"/>
      <c r="I490" s="24"/>
      <c r="K490" s="24"/>
      <c r="L490" s="71" t="s">
        <v>246</v>
      </c>
      <c r="M490" s="72" t="s">
        <v>247</v>
      </c>
      <c r="N490" s="24"/>
      <c r="O490" s="71" t="s">
        <v>248</v>
      </c>
      <c r="P490" s="72" t="s">
        <v>249</v>
      </c>
      <c r="Q490" s="24"/>
      <c r="R490" s="24"/>
      <c r="S490" s="24"/>
      <c r="U490" s="24"/>
      <c r="V490" s="71" t="s">
        <v>246</v>
      </c>
      <c r="W490" s="72" t="s">
        <v>247</v>
      </c>
      <c r="X490" s="24"/>
      <c r="Y490" s="71" t="s">
        <v>248</v>
      </c>
      <c r="Z490" s="72" t="s">
        <v>249</v>
      </c>
      <c r="AA490" s="24"/>
      <c r="AB490" s="24"/>
      <c r="AC490" s="24"/>
    </row>
    <row r="491" spans="1:29">
      <c r="A491" s="24"/>
      <c r="B491" s="71" t="s">
        <v>250</v>
      </c>
      <c r="C491" s="72" t="s">
        <v>251</v>
      </c>
      <c r="D491" s="24"/>
      <c r="E491" s="71" t="s">
        <v>252</v>
      </c>
      <c r="F491" s="72" t="s">
        <v>253</v>
      </c>
      <c r="G491" s="24"/>
      <c r="H491" s="24"/>
      <c r="I491" s="24"/>
      <c r="K491" s="24"/>
      <c r="L491" s="71" t="s">
        <v>250</v>
      </c>
      <c r="M491" s="72" t="s">
        <v>251</v>
      </c>
      <c r="N491" s="24"/>
      <c r="O491" s="71" t="s">
        <v>252</v>
      </c>
      <c r="P491" s="72" t="s">
        <v>253</v>
      </c>
      <c r="Q491" s="24"/>
      <c r="R491" s="24"/>
      <c r="S491" s="24"/>
      <c r="U491" s="24"/>
      <c r="V491" s="71" t="s">
        <v>250</v>
      </c>
      <c r="W491" s="72" t="s">
        <v>251</v>
      </c>
      <c r="X491" s="24"/>
      <c r="Y491" s="71" t="s">
        <v>252</v>
      </c>
      <c r="Z491" s="72" t="s">
        <v>253</v>
      </c>
      <c r="AA491" s="24"/>
      <c r="AB491" s="24"/>
      <c r="AC491" s="24"/>
    </row>
    <row r="492" spans="1:29">
      <c r="A492" s="24"/>
      <c r="B492" s="71" t="s">
        <v>254</v>
      </c>
      <c r="C492" s="72" t="s">
        <v>255</v>
      </c>
      <c r="D492" s="24"/>
      <c r="E492" s="71" t="s">
        <v>256</v>
      </c>
      <c r="F492" s="72" t="s">
        <v>257</v>
      </c>
      <c r="G492" s="24"/>
      <c r="H492" s="24"/>
      <c r="I492" s="24"/>
      <c r="K492" s="24"/>
      <c r="L492" s="71" t="s">
        <v>254</v>
      </c>
      <c r="M492" s="72" t="s">
        <v>255</v>
      </c>
      <c r="N492" s="24"/>
      <c r="O492" s="71" t="s">
        <v>256</v>
      </c>
      <c r="P492" s="72" t="s">
        <v>257</v>
      </c>
      <c r="Q492" s="24"/>
      <c r="R492" s="24"/>
      <c r="S492" s="24"/>
      <c r="U492" s="24"/>
      <c r="V492" s="71" t="s">
        <v>254</v>
      </c>
      <c r="W492" s="72" t="s">
        <v>255</v>
      </c>
      <c r="X492" s="24"/>
      <c r="Y492" s="71" t="s">
        <v>256</v>
      </c>
      <c r="Z492" s="72" t="s">
        <v>257</v>
      </c>
      <c r="AA492" s="24"/>
      <c r="AB492" s="24"/>
      <c r="AC492" s="24"/>
    </row>
    <row r="493" spans="1:29" ht="15.75" thickBot="1">
      <c r="A493" s="24"/>
      <c r="B493" s="76" t="s">
        <v>219</v>
      </c>
      <c r="C493" s="77" t="s">
        <v>219</v>
      </c>
      <c r="D493" s="24"/>
      <c r="E493" s="76"/>
      <c r="F493" s="77"/>
      <c r="G493" s="24"/>
      <c r="H493" s="24"/>
      <c r="I493" s="24"/>
      <c r="K493" s="24"/>
      <c r="L493" s="76" t="s">
        <v>219</v>
      </c>
      <c r="M493" s="77" t="s">
        <v>219</v>
      </c>
      <c r="N493" s="24"/>
      <c r="O493" s="76"/>
      <c r="P493" s="77"/>
      <c r="Q493" s="24"/>
      <c r="R493" s="24"/>
      <c r="S493" s="24"/>
      <c r="U493" s="24"/>
      <c r="V493" s="76" t="s">
        <v>219</v>
      </c>
      <c r="W493" s="77" t="s">
        <v>219</v>
      </c>
      <c r="X493" s="24"/>
      <c r="Y493" s="76"/>
      <c r="Z493" s="77"/>
      <c r="AA493" s="24"/>
      <c r="AB493" s="24"/>
      <c r="AC493" s="24"/>
    </row>
    <row r="494" spans="1:29">
      <c r="A494" s="24"/>
      <c r="B494" s="24"/>
      <c r="C494" s="24"/>
      <c r="D494" s="24"/>
      <c r="E494" s="24"/>
      <c r="F494" s="24"/>
      <c r="G494" s="24"/>
      <c r="H494" s="24"/>
      <c r="I494" s="24"/>
      <c r="K494" s="24"/>
      <c r="L494" s="24"/>
      <c r="M494" s="24"/>
      <c r="N494" s="24"/>
      <c r="O494" s="24"/>
      <c r="P494" s="24"/>
      <c r="Q494" s="24"/>
      <c r="R494" s="24"/>
      <c r="S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>
      <c r="A495" s="78" t="s">
        <v>258</v>
      </c>
      <c r="B495" s="78"/>
      <c r="C495" s="78" t="s">
        <v>259</v>
      </c>
      <c r="D495" s="78" t="s">
        <v>260</v>
      </c>
      <c r="E495" s="78" t="s">
        <v>260</v>
      </c>
      <c r="F495" s="79" t="s">
        <v>261</v>
      </c>
      <c r="G495" s="79" t="s">
        <v>262</v>
      </c>
      <c r="H495" s="79" t="s">
        <v>263</v>
      </c>
      <c r="I495" s="78" t="s">
        <v>264</v>
      </c>
      <c r="K495" s="78" t="s">
        <v>258</v>
      </c>
      <c r="L495" s="78"/>
      <c r="M495" s="78" t="s">
        <v>259</v>
      </c>
      <c r="N495" s="78" t="s">
        <v>260</v>
      </c>
      <c r="O495" s="78" t="s">
        <v>260</v>
      </c>
      <c r="P495" s="79" t="s">
        <v>261</v>
      </c>
      <c r="Q495" s="79" t="s">
        <v>262</v>
      </c>
      <c r="R495" s="79" t="s">
        <v>263</v>
      </c>
      <c r="S495" s="78" t="s">
        <v>264</v>
      </c>
      <c r="U495" s="78" t="s">
        <v>258</v>
      </c>
      <c r="V495" s="78"/>
      <c r="W495" s="78" t="s">
        <v>259</v>
      </c>
      <c r="X495" s="78" t="s">
        <v>260</v>
      </c>
      <c r="Y495" s="78" t="s">
        <v>260</v>
      </c>
      <c r="Z495" s="79" t="s">
        <v>261</v>
      </c>
      <c r="AA495" s="79" t="s">
        <v>262</v>
      </c>
      <c r="AB495" s="79" t="s">
        <v>263</v>
      </c>
      <c r="AC495" s="78" t="s">
        <v>264</v>
      </c>
    </row>
    <row r="496" spans="1:29">
      <c r="A496" s="78"/>
      <c r="B496" s="78"/>
      <c r="C496" s="78" t="s">
        <v>265</v>
      </c>
      <c r="D496" s="78" t="s">
        <v>258</v>
      </c>
      <c r="E496" s="78" t="s">
        <v>266</v>
      </c>
      <c r="F496" s="78"/>
      <c r="G496" s="78"/>
      <c r="H496" s="78"/>
      <c r="I496" s="78"/>
      <c r="K496" s="78"/>
      <c r="L496" s="78"/>
      <c r="M496" s="78" t="s">
        <v>265</v>
      </c>
      <c r="N496" s="78" t="s">
        <v>258</v>
      </c>
      <c r="O496" s="78" t="s">
        <v>266</v>
      </c>
      <c r="P496" s="78"/>
      <c r="Q496" s="78"/>
      <c r="R496" s="78"/>
      <c r="S496" s="78"/>
      <c r="U496" s="78"/>
      <c r="V496" s="78"/>
      <c r="W496" s="78" t="s">
        <v>265</v>
      </c>
      <c r="X496" s="78" t="s">
        <v>258</v>
      </c>
      <c r="Y496" s="78" t="s">
        <v>266</v>
      </c>
      <c r="Z496" s="78"/>
      <c r="AA496" s="78"/>
      <c r="AB496" s="78"/>
      <c r="AC496" s="78"/>
    </row>
    <row r="497" spans="1:29">
      <c r="A497" s="78" t="e">
        <f>RIGHT(H488,E497)</f>
        <v>#REF!</v>
      </c>
      <c r="B497" s="78"/>
      <c r="C497" s="79" t="e">
        <f>+E497-D497</f>
        <v>#REF!</v>
      </c>
      <c r="D497" s="79" t="e">
        <f>LEN(A497)</f>
        <v>#REF!</v>
      </c>
      <c r="E497" s="79">
        <v>9</v>
      </c>
      <c r="F497" s="78" t="s">
        <v>267</v>
      </c>
      <c r="G497" s="78" t="e">
        <f>IF(C497=0,LEFT(A497,1),"0")</f>
        <v>#REF!</v>
      </c>
      <c r="H497" s="78" t="e">
        <f>IF(G497="1","SE",VLOOKUP(G497,B483:C492,2,FALSE))</f>
        <v>#REF!</v>
      </c>
      <c r="I497" s="78" t="e">
        <f>IF(G497="0",""," RATUS ")</f>
        <v>#REF!</v>
      </c>
      <c r="K497" s="78" t="e">
        <f>RIGHT(R488,O497)</f>
        <v>#REF!</v>
      </c>
      <c r="L497" s="78"/>
      <c r="M497" s="79" t="e">
        <f>+O497-N497</f>
        <v>#REF!</v>
      </c>
      <c r="N497" s="79" t="e">
        <f>LEN(K497)</f>
        <v>#REF!</v>
      </c>
      <c r="O497" s="79">
        <v>9</v>
      </c>
      <c r="P497" s="78" t="s">
        <v>267</v>
      </c>
      <c r="Q497" s="78" t="e">
        <f>IF(M497=0,LEFT(K497,1),"0")</f>
        <v>#REF!</v>
      </c>
      <c r="R497" s="78" t="e">
        <f>IF(Q497="1","SE",VLOOKUP(Q497,L483:M492,2,FALSE))</f>
        <v>#REF!</v>
      </c>
      <c r="S497" s="78" t="e">
        <f>IF(Q497="0",""," RATUS ")</f>
        <v>#REF!</v>
      </c>
      <c r="U497" s="78" t="e">
        <f>RIGHT(AB488,Y497)</f>
        <v>#REF!</v>
      </c>
      <c r="V497" s="78"/>
      <c r="W497" s="79" t="e">
        <f>+Y497-X497</f>
        <v>#REF!</v>
      </c>
      <c r="X497" s="79" t="e">
        <f>LEN(U497)</f>
        <v>#REF!</v>
      </c>
      <c r="Y497" s="79">
        <v>9</v>
      </c>
      <c r="Z497" s="78" t="s">
        <v>267</v>
      </c>
      <c r="AA497" s="78" t="e">
        <f>IF(W497=0,LEFT(U497,1),"0")</f>
        <v>#REF!</v>
      </c>
      <c r="AB497" s="78" t="e">
        <f>IF(AA497="1","SE",VLOOKUP(AA497,V483:W492,2,FALSE))</f>
        <v>#REF!</v>
      </c>
      <c r="AC497" s="78" t="e">
        <f>IF(AA497="0",""," RATUS ")</f>
        <v>#REF!</v>
      </c>
    </row>
    <row r="498" spans="1:29">
      <c r="A498" s="78" t="e">
        <f>RIGHT(H488,E498)</f>
        <v>#REF!</v>
      </c>
      <c r="B498" s="78"/>
      <c r="C498" s="79" t="e">
        <f>+E498-D498</f>
        <v>#REF!</v>
      </c>
      <c r="D498" s="79" t="e">
        <f>LEN(A498)</f>
        <v>#REF!</v>
      </c>
      <c r="E498" s="79">
        <v>8</v>
      </c>
      <c r="F498" s="78" t="s">
        <v>268</v>
      </c>
      <c r="G498" s="78" t="e">
        <f>IF(C498=0,LEFT(A498,1),"0")</f>
        <v>#REF!</v>
      </c>
      <c r="H498" s="78" t="e">
        <f>IF(AND(G500&lt;"20",G500&gt;="10"),VLOOKUP(G500,E483:F492,2,FALSE),VLOOKUP(G498,B483:C492,2,FALSE))</f>
        <v>#REF!</v>
      </c>
      <c r="I498" s="78" t="e">
        <f>IF(G500&gt;="20"," PULUH ","")</f>
        <v>#REF!</v>
      </c>
      <c r="K498" s="78" t="e">
        <f>RIGHT(R488,O498)</f>
        <v>#REF!</v>
      </c>
      <c r="L498" s="78"/>
      <c r="M498" s="79" t="e">
        <f>+O498-N498</f>
        <v>#REF!</v>
      </c>
      <c r="N498" s="79" t="e">
        <f>LEN(K498)</f>
        <v>#REF!</v>
      </c>
      <c r="O498" s="79">
        <v>8</v>
      </c>
      <c r="P498" s="78" t="s">
        <v>268</v>
      </c>
      <c r="Q498" s="78" t="e">
        <f>IF(M498=0,LEFT(K498,1),"0")</f>
        <v>#REF!</v>
      </c>
      <c r="R498" s="78" t="e">
        <f>IF(AND(Q500&lt;"20",Q500&gt;="10"),VLOOKUP(Q500,O483:P492,2,FALSE),VLOOKUP(Q498,L483:M492,2,FALSE))</f>
        <v>#REF!</v>
      </c>
      <c r="S498" s="78" t="e">
        <f>IF(Q500&gt;="20"," PULUH ","")</f>
        <v>#REF!</v>
      </c>
      <c r="U498" s="78" t="e">
        <f>RIGHT(AB488,Y498)</f>
        <v>#REF!</v>
      </c>
      <c r="V498" s="78"/>
      <c r="W498" s="79" t="e">
        <f>+Y498-X498</f>
        <v>#REF!</v>
      </c>
      <c r="X498" s="79" t="e">
        <f>LEN(U498)</f>
        <v>#REF!</v>
      </c>
      <c r="Y498" s="79">
        <v>8</v>
      </c>
      <c r="Z498" s="78" t="s">
        <v>268</v>
      </c>
      <c r="AA498" s="78" t="e">
        <f>IF(W498=0,LEFT(U498,1),"0")</f>
        <v>#REF!</v>
      </c>
      <c r="AB498" s="78" t="e">
        <f>IF(AND(AA500&lt;"20",AA500&gt;="10"),VLOOKUP(AA500,Y483:Z492,2,FALSE),VLOOKUP(AA498,V483:W492,2,FALSE))</f>
        <v>#REF!</v>
      </c>
      <c r="AC498" s="78" t="e">
        <f>IF(AA500&gt;="20"," PULUH ","")</f>
        <v>#REF!</v>
      </c>
    </row>
    <row r="499" spans="1:29">
      <c r="A499" s="78" t="e">
        <f>RIGHT(H488,E499)</f>
        <v>#REF!</v>
      </c>
      <c r="B499" s="78"/>
      <c r="C499" s="79" t="e">
        <f>+E499-D499</f>
        <v>#REF!</v>
      </c>
      <c r="D499" s="79" t="e">
        <f>LEN(A499)</f>
        <v>#REF!</v>
      </c>
      <c r="E499" s="79">
        <v>7</v>
      </c>
      <c r="F499" s="78" t="s">
        <v>269</v>
      </c>
      <c r="G499" s="78" t="e">
        <f>IF(C499=0,LEFT(A499,1),"0")</f>
        <v>#REF!</v>
      </c>
      <c r="H499" s="78" t="e">
        <f>IF(AND(G500&lt;"20",G500&gt;="10"),"",VLOOKUP(G499,B483:C492,2,FALSE))</f>
        <v>#REF!</v>
      </c>
      <c r="I499" s="78" t="e">
        <f>IF(G509&gt;=7," JUTA ","")</f>
        <v>#REF!</v>
      </c>
      <c r="K499" s="78" t="e">
        <f>RIGHT(R488,O499)</f>
        <v>#REF!</v>
      </c>
      <c r="L499" s="78"/>
      <c r="M499" s="79" t="e">
        <f>+O499-N499</f>
        <v>#REF!</v>
      </c>
      <c r="N499" s="79" t="e">
        <f>LEN(K499)</f>
        <v>#REF!</v>
      </c>
      <c r="O499" s="79">
        <v>7</v>
      </c>
      <c r="P499" s="78" t="s">
        <v>269</v>
      </c>
      <c r="Q499" s="78" t="e">
        <f>IF(M499=0,LEFT(K499,1),"0")</f>
        <v>#REF!</v>
      </c>
      <c r="R499" s="78" t="e">
        <f>IF(AND(Q500&lt;"20",Q500&gt;="10"),"",VLOOKUP(Q499,L483:M492,2,FALSE))</f>
        <v>#REF!</v>
      </c>
      <c r="S499" s="78" t="e">
        <f>IF(Q509&gt;=7," JUTA ","")</f>
        <v>#REF!</v>
      </c>
      <c r="U499" s="78" t="e">
        <f>RIGHT(AB488,Y499)</f>
        <v>#REF!</v>
      </c>
      <c r="V499" s="78"/>
      <c r="W499" s="79" t="e">
        <f>+Y499-X499</f>
        <v>#REF!</v>
      </c>
      <c r="X499" s="79" t="e">
        <f>LEN(U499)</f>
        <v>#REF!</v>
      </c>
      <c r="Y499" s="79">
        <v>7</v>
      </c>
      <c r="Z499" s="78" t="s">
        <v>269</v>
      </c>
      <c r="AA499" s="78" t="e">
        <f>IF(W499=0,LEFT(U499,1),"0")</f>
        <v>#REF!</v>
      </c>
      <c r="AB499" s="78" t="e">
        <f>IF(AND(AA500&lt;"20",AA500&gt;="10"),"",VLOOKUP(AA499,V483:W492,2,FALSE))</f>
        <v>#REF!</v>
      </c>
      <c r="AC499" s="78" t="e">
        <f>IF(AA509&gt;=7," JUTA ","")</f>
        <v>#REF!</v>
      </c>
    </row>
    <row r="500" spans="1:29">
      <c r="A500" s="78"/>
      <c r="B500" s="78"/>
      <c r="C500" s="79"/>
      <c r="D500" s="79"/>
      <c r="E500" s="79"/>
      <c r="F500" s="78" t="s">
        <v>270</v>
      </c>
      <c r="G500" s="78" t="e">
        <f>IF(G509&gt;=8,LEFT(A498,2),"0")</f>
        <v>#REF!</v>
      </c>
      <c r="H500" s="78"/>
      <c r="I500" s="78"/>
      <c r="K500" s="78"/>
      <c r="L500" s="78"/>
      <c r="M500" s="79"/>
      <c r="N500" s="79"/>
      <c r="O500" s="79"/>
      <c r="P500" s="78" t="s">
        <v>270</v>
      </c>
      <c r="Q500" s="78" t="e">
        <f>IF(Q509&gt;=8,LEFT(K498,2),"0")</f>
        <v>#REF!</v>
      </c>
      <c r="R500" s="78"/>
      <c r="S500" s="78"/>
      <c r="U500" s="78"/>
      <c r="V500" s="78"/>
      <c r="W500" s="79"/>
      <c r="X500" s="79"/>
      <c r="Y500" s="79"/>
      <c r="Z500" s="78" t="s">
        <v>270</v>
      </c>
      <c r="AA500" s="78" t="e">
        <f>IF(AA509&gt;=8,LEFT(U498,2),"0")</f>
        <v>#REF!</v>
      </c>
      <c r="AB500" s="78"/>
      <c r="AC500" s="78"/>
    </row>
    <row r="501" spans="1:29">
      <c r="A501" s="78" t="e">
        <f>RIGHT(H488,E501)</f>
        <v>#REF!</v>
      </c>
      <c r="B501" s="78"/>
      <c r="C501" s="79" t="e">
        <f>+E501-D501</f>
        <v>#REF!</v>
      </c>
      <c r="D501" s="79" t="e">
        <f>LEN(A501)</f>
        <v>#REF!</v>
      </c>
      <c r="E501" s="79">
        <v>6</v>
      </c>
      <c r="F501" s="78" t="s">
        <v>271</v>
      </c>
      <c r="G501" s="78" t="e">
        <f>IF(C501=0,LEFT(A501,1),"0")</f>
        <v>#REF!</v>
      </c>
      <c r="H501" s="78" t="e">
        <f>IF(G501="1","SE",VLOOKUP(G501,B483:C492,2,FALSE))</f>
        <v>#REF!</v>
      </c>
      <c r="I501" s="78" t="e">
        <f>IF(H501=" ",""," RATUS ")</f>
        <v>#REF!</v>
      </c>
      <c r="K501" s="78" t="e">
        <f>RIGHT(R488,O501)</f>
        <v>#REF!</v>
      </c>
      <c r="L501" s="78"/>
      <c r="M501" s="79" t="e">
        <f>+O501-N501</f>
        <v>#REF!</v>
      </c>
      <c r="N501" s="79" t="e">
        <f>LEN(K501)</f>
        <v>#REF!</v>
      </c>
      <c r="O501" s="79">
        <v>6</v>
      </c>
      <c r="P501" s="78" t="s">
        <v>271</v>
      </c>
      <c r="Q501" s="78" t="e">
        <f>IF(M501=0,LEFT(K501,1),"0")</f>
        <v>#REF!</v>
      </c>
      <c r="R501" s="78" t="e">
        <f>IF(Q501="1","SE",VLOOKUP(Q501,L483:M492,2,FALSE))</f>
        <v>#REF!</v>
      </c>
      <c r="S501" s="78" t="e">
        <f>IF(R501=" ",""," RATUS ")</f>
        <v>#REF!</v>
      </c>
      <c r="U501" s="78" t="e">
        <f>RIGHT(AB488,Y501)</f>
        <v>#REF!</v>
      </c>
      <c r="V501" s="78"/>
      <c r="W501" s="79" t="e">
        <f>+Y501-X501</f>
        <v>#REF!</v>
      </c>
      <c r="X501" s="79" t="e">
        <f>LEN(U501)</f>
        <v>#REF!</v>
      </c>
      <c r="Y501" s="79">
        <v>6</v>
      </c>
      <c r="Z501" s="78" t="s">
        <v>271</v>
      </c>
      <c r="AA501" s="78" t="e">
        <f>IF(W501=0,LEFT(U501,1),"0")</f>
        <v>#REF!</v>
      </c>
      <c r="AB501" s="78" t="e">
        <f>IF(AA501="1","SE",VLOOKUP(AA501,V483:W492,2,FALSE))</f>
        <v>#REF!</v>
      </c>
      <c r="AC501" s="78" t="e">
        <f>IF(AB501=" ",""," RATUS ")</f>
        <v>#REF!</v>
      </c>
    </row>
    <row r="502" spans="1:29">
      <c r="A502" s="78" t="e">
        <f>RIGHT(H488,E502)</f>
        <v>#REF!</v>
      </c>
      <c r="B502" s="78"/>
      <c r="C502" s="79" t="e">
        <f>+E502-D502</f>
        <v>#REF!</v>
      </c>
      <c r="D502" s="79" t="e">
        <f>LEN(A502)</f>
        <v>#REF!</v>
      </c>
      <c r="E502" s="79">
        <v>5</v>
      </c>
      <c r="F502" s="78" t="s">
        <v>272</v>
      </c>
      <c r="G502" s="78" t="e">
        <f>IF(C502=0,LEFT(A502,1),"0")</f>
        <v>#REF!</v>
      </c>
      <c r="H502" s="78" t="e">
        <f>IF(AND(G504&lt;"20",G504&gt;="10"),VLOOKUP(G504,E483:F492,2,FALSE),VLOOKUP(G502,B483:C492,2,FALSE))</f>
        <v>#REF!</v>
      </c>
      <c r="I502" s="78" t="e">
        <f>IF(G504&gt;="20"," PULUH "," ")</f>
        <v>#REF!</v>
      </c>
      <c r="K502" s="78" t="e">
        <f>RIGHT(R488,O502)</f>
        <v>#REF!</v>
      </c>
      <c r="L502" s="78"/>
      <c r="M502" s="79" t="e">
        <f>+O502-N502</f>
        <v>#REF!</v>
      </c>
      <c r="N502" s="79" t="e">
        <f>LEN(K502)</f>
        <v>#REF!</v>
      </c>
      <c r="O502" s="79">
        <v>5</v>
      </c>
      <c r="P502" s="78" t="s">
        <v>272</v>
      </c>
      <c r="Q502" s="78" t="e">
        <f>IF(M502=0,LEFT(K502,1),"0")</f>
        <v>#REF!</v>
      </c>
      <c r="R502" s="78" t="e">
        <f>IF(AND(Q504&lt;"20",Q504&gt;="10"),VLOOKUP(Q504,O483:P492,2,FALSE),VLOOKUP(Q502,L483:M492,2,FALSE))</f>
        <v>#REF!</v>
      </c>
      <c r="S502" s="78" t="e">
        <f>IF(Q504&gt;="20"," PULUH "," ")</f>
        <v>#REF!</v>
      </c>
      <c r="U502" s="78" t="e">
        <f>RIGHT(AB488,Y502)</f>
        <v>#REF!</v>
      </c>
      <c r="V502" s="78"/>
      <c r="W502" s="79" t="e">
        <f>+Y502-X502</f>
        <v>#REF!</v>
      </c>
      <c r="X502" s="79" t="e">
        <f>LEN(U502)</f>
        <v>#REF!</v>
      </c>
      <c r="Y502" s="79">
        <v>5</v>
      </c>
      <c r="Z502" s="78" t="s">
        <v>272</v>
      </c>
      <c r="AA502" s="78" t="e">
        <f>IF(W502=0,LEFT(U502,1),"0")</f>
        <v>#REF!</v>
      </c>
      <c r="AB502" s="78" t="e">
        <f>IF(AND(AA504&lt;"20",AA504&gt;="10"),VLOOKUP(AA504,Y483:Z492,2,FALSE),VLOOKUP(AA502,V483:W492,2,FALSE))</f>
        <v>#REF!</v>
      </c>
      <c r="AC502" s="78" t="e">
        <f>IF(AA504&gt;="20"," PULUH "," ")</f>
        <v>#REF!</v>
      </c>
    </row>
    <row r="503" spans="1:29">
      <c r="A503" s="78" t="e">
        <f>RIGHT(H488,E503)</f>
        <v>#REF!</v>
      </c>
      <c r="B503" s="78"/>
      <c r="C503" s="79" t="e">
        <f>+E503-D503</f>
        <v>#REF!</v>
      </c>
      <c r="D503" s="79" t="e">
        <f>LEN(A503)</f>
        <v>#REF!</v>
      </c>
      <c r="E503" s="79">
        <v>4</v>
      </c>
      <c r="F503" s="78" t="s">
        <v>273</v>
      </c>
      <c r="G503" s="78" t="e">
        <f>IF(C503=0,LEFT(A503,1),"0")</f>
        <v>#REF!</v>
      </c>
      <c r="H503" s="78" t="e">
        <f>IF(AND(G504&lt;"20",G504&gt;="10"),"",IF(AND(G503="1",G509=4),"SE",VLOOKUP(G503,B483:C492,2,FALSE)))</f>
        <v>#REF!</v>
      </c>
      <c r="I503" s="78" t="e">
        <f>IF(AND(AND(G501="0",G502="0",G503="0"))," "," RIBU ")</f>
        <v>#REF!</v>
      </c>
      <c r="K503" s="78" t="e">
        <f>RIGHT(R488,O503)</f>
        <v>#REF!</v>
      </c>
      <c r="L503" s="78"/>
      <c r="M503" s="79" t="e">
        <f>+O503-N503</f>
        <v>#REF!</v>
      </c>
      <c r="N503" s="79" t="e">
        <f>LEN(K503)</f>
        <v>#REF!</v>
      </c>
      <c r="O503" s="79">
        <v>4</v>
      </c>
      <c r="P503" s="78" t="s">
        <v>273</v>
      </c>
      <c r="Q503" s="78" t="e">
        <f>IF(M503=0,LEFT(K503,1),"0")</f>
        <v>#REF!</v>
      </c>
      <c r="R503" s="78" t="e">
        <f>IF(AND(Q504&lt;"20",Q504&gt;="10"),"",IF(AND(Q503="1",Q509=4),"SE",VLOOKUP(Q503,L483:M492,2,FALSE)))</f>
        <v>#REF!</v>
      </c>
      <c r="S503" s="78" t="e">
        <f>IF(AND(AND(Q501="0",Q502="0",Q503="0"))," "," RIBU ")</f>
        <v>#REF!</v>
      </c>
      <c r="U503" s="78" t="e">
        <f>RIGHT(AB488,Y503)</f>
        <v>#REF!</v>
      </c>
      <c r="V503" s="78"/>
      <c r="W503" s="79" t="e">
        <f>+Y503-X503</f>
        <v>#REF!</v>
      </c>
      <c r="X503" s="79" t="e">
        <f>LEN(U503)</f>
        <v>#REF!</v>
      </c>
      <c r="Y503" s="79">
        <v>4</v>
      </c>
      <c r="Z503" s="78" t="s">
        <v>273</v>
      </c>
      <c r="AA503" s="78" t="e">
        <f>IF(W503=0,LEFT(U503,1),"0")</f>
        <v>#REF!</v>
      </c>
      <c r="AB503" s="78" t="e">
        <f>IF(AND(AA504&lt;"20",AA504&gt;="10"),"",IF(AND(AA503="1",AA509=4),"SE",VLOOKUP(AA503,V483:W492,2,FALSE)))</f>
        <v>#REF!</v>
      </c>
      <c r="AC503" s="78" t="e">
        <f>IF(AND(AND(AA501="0",AA502="0",AA503="0"))," "," RIBU ")</f>
        <v>#REF!</v>
      </c>
    </row>
    <row r="504" spans="1:29">
      <c r="A504" s="78"/>
      <c r="B504" s="78"/>
      <c r="C504" s="79"/>
      <c r="D504" s="79"/>
      <c r="E504" s="79"/>
      <c r="F504" s="78" t="s">
        <v>270</v>
      </c>
      <c r="G504" s="78" t="e">
        <f>IF(G509&gt;=5,LEFT(A502,2),"0")</f>
        <v>#REF!</v>
      </c>
      <c r="H504" s="78"/>
      <c r="I504" s="78"/>
      <c r="K504" s="78"/>
      <c r="L504" s="78"/>
      <c r="M504" s="79"/>
      <c r="N504" s="79"/>
      <c r="O504" s="79"/>
      <c r="P504" s="78" t="s">
        <v>270</v>
      </c>
      <c r="Q504" s="78" t="e">
        <f>IF(Q509&gt;=5,LEFT(K502,2),"0")</f>
        <v>#REF!</v>
      </c>
      <c r="R504" s="78"/>
      <c r="S504" s="78"/>
      <c r="U504" s="78"/>
      <c r="V504" s="78"/>
      <c r="W504" s="79"/>
      <c r="X504" s="79"/>
      <c r="Y504" s="79"/>
      <c r="Z504" s="78" t="s">
        <v>270</v>
      </c>
      <c r="AA504" s="78" t="e">
        <f>IF(AA509&gt;=5,LEFT(U502,2),"0")</f>
        <v>#REF!</v>
      </c>
      <c r="AB504" s="78"/>
      <c r="AC504" s="78"/>
    </row>
    <row r="505" spans="1:29">
      <c r="A505" s="78" t="e">
        <f>RIGHT(H488,E505)</f>
        <v>#REF!</v>
      </c>
      <c r="B505" s="78"/>
      <c r="C505" s="79" t="e">
        <f>+E505-D505</f>
        <v>#REF!</v>
      </c>
      <c r="D505" s="79" t="e">
        <f>LEN(A505)</f>
        <v>#REF!</v>
      </c>
      <c r="E505" s="79">
        <v>3</v>
      </c>
      <c r="F505" s="78" t="s">
        <v>274</v>
      </c>
      <c r="G505" s="78" t="e">
        <f>IF(C505=0,LEFT(A505,1),"0")</f>
        <v>#REF!</v>
      </c>
      <c r="H505" s="78" t="e">
        <f>IF(G505="1"," SE",VLOOKUP(G505,B483:C492,2,FALSE))</f>
        <v>#REF!</v>
      </c>
      <c r="I505" s="78" t="e">
        <f>IF(H505=" ",""," RATUS ")</f>
        <v>#REF!</v>
      </c>
      <c r="K505" s="78" t="e">
        <f>RIGHT(R488,O505)</f>
        <v>#REF!</v>
      </c>
      <c r="L505" s="78"/>
      <c r="M505" s="79" t="e">
        <f>+O505-N505</f>
        <v>#REF!</v>
      </c>
      <c r="N505" s="79" t="e">
        <f>LEN(K505)</f>
        <v>#REF!</v>
      </c>
      <c r="O505" s="79">
        <v>3</v>
      </c>
      <c r="P505" s="78" t="s">
        <v>274</v>
      </c>
      <c r="Q505" s="78" t="e">
        <f>IF(M505=0,LEFT(K505,1),"0")</f>
        <v>#REF!</v>
      </c>
      <c r="R505" s="78" t="e">
        <f>IF(Q505="1"," SE",VLOOKUP(Q505,L483:M492,2,FALSE))</f>
        <v>#REF!</v>
      </c>
      <c r="S505" s="78" t="e">
        <f>IF(R505=" ",""," RATUS ")</f>
        <v>#REF!</v>
      </c>
      <c r="U505" s="78" t="e">
        <f>RIGHT(AB488,Y505)</f>
        <v>#REF!</v>
      </c>
      <c r="V505" s="78"/>
      <c r="W505" s="79" t="e">
        <f>+Y505-X505</f>
        <v>#REF!</v>
      </c>
      <c r="X505" s="79" t="e">
        <f>LEN(U505)</f>
        <v>#REF!</v>
      </c>
      <c r="Y505" s="79">
        <v>3</v>
      </c>
      <c r="Z505" s="78" t="s">
        <v>274</v>
      </c>
      <c r="AA505" s="78" t="e">
        <f>IF(W505=0,LEFT(U505,1),"0")</f>
        <v>#REF!</v>
      </c>
      <c r="AB505" s="78" t="e">
        <f>IF(AA505="1"," SE",VLOOKUP(AA505,V483:W492,2,FALSE))</f>
        <v>#REF!</v>
      </c>
      <c r="AC505" s="78" t="e">
        <f>IF(AB505=" ",""," RATUS ")</f>
        <v>#REF!</v>
      </c>
    </row>
    <row r="506" spans="1:29">
      <c r="A506" s="78" t="e">
        <f>RIGHT(H488,E506)</f>
        <v>#REF!</v>
      </c>
      <c r="B506" s="78"/>
      <c r="C506" s="79" t="e">
        <f>+E506-D506</f>
        <v>#REF!</v>
      </c>
      <c r="D506" s="79" t="e">
        <f>LEN(A506)</f>
        <v>#REF!</v>
      </c>
      <c r="E506" s="79">
        <v>2</v>
      </c>
      <c r="F506" s="78" t="s">
        <v>275</v>
      </c>
      <c r="G506" s="78" t="e">
        <f>IF(C506=0,LEFT(A506,1),"0")</f>
        <v>#REF!</v>
      </c>
      <c r="H506" s="78" t="e">
        <f>IF(AND(G508&lt;"20",G508&gt;="10"),VLOOKUP(G508,E483:F492,2,FALSE),VLOOKUP(G506,B483:C492,2,FALSE))</f>
        <v>#REF!</v>
      </c>
      <c r="I506" s="78" t="e">
        <f>IF(G508&gt;="20"," PULUH ","")</f>
        <v>#REF!</v>
      </c>
      <c r="K506" s="78" t="e">
        <f>RIGHT(R488,O506)</f>
        <v>#REF!</v>
      </c>
      <c r="L506" s="78"/>
      <c r="M506" s="79" t="e">
        <f>+O506-N506</f>
        <v>#REF!</v>
      </c>
      <c r="N506" s="79" t="e">
        <f>LEN(K506)</f>
        <v>#REF!</v>
      </c>
      <c r="O506" s="79">
        <v>2</v>
      </c>
      <c r="P506" s="78" t="s">
        <v>275</v>
      </c>
      <c r="Q506" s="78" t="e">
        <f>IF(M506=0,LEFT(K506,1),"0")</f>
        <v>#REF!</v>
      </c>
      <c r="R506" s="78" t="e">
        <f>IF(AND(Q508&lt;"20",Q508&gt;="10"),VLOOKUP(Q508,O483:P492,2,FALSE),VLOOKUP(Q506,L483:M492,2,FALSE))</f>
        <v>#REF!</v>
      </c>
      <c r="S506" s="78" t="e">
        <f>IF(Q508&gt;="20"," PULUH ","")</f>
        <v>#REF!</v>
      </c>
      <c r="U506" s="78" t="e">
        <f>RIGHT(AB488,Y506)</f>
        <v>#REF!</v>
      </c>
      <c r="V506" s="78"/>
      <c r="W506" s="79" t="e">
        <f>+Y506-X506</f>
        <v>#REF!</v>
      </c>
      <c r="X506" s="79" t="e">
        <f>LEN(U506)</f>
        <v>#REF!</v>
      </c>
      <c r="Y506" s="79">
        <v>2</v>
      </c>
      <c r="Z506" s="78" t="s">
        <v>275</v>
      </c>
      <c r="AA506" s="78" t="e">
        <f>IF(W506=0,LEFT(U506,1),"0")</f>
        <v>#REF!</v>
      </c>
      <c r="AB506" s="78" t="e">
        <f>IF(AND(AA508&lt;"20",AA508&gt;="10"),VLOOKUP(AA508,Y483:Z492,2,FALSE),VLOOKUP(AA506,V483:W492,2,FALSE))</f>
        <v>#REF!</v>
      </c>
      <c r="AC506" s="78" t="e">
        <f>IF(AA508&gt;="20"," PULUH ","")</f>
        <v>#REF!</v>
      </c>
    </row>
    <row r="507" spans="1:29">
      <c r="A507" s="78" t="e">
        <f>RIGHT(H488,E507)</f>
        <v>#REF!</v>
      </c>
      <c r="B507" s="78"/>
      <c r="C507" s="79" t="e">
        <f>+E507-D507</f>
        <v>#REF!</v>
      </c>
      <c r="D507" s="79" t="e">
        <f>LEN(A507)</f>
        <v>#REF!</v>
      </c>
      <c r="E507" s="79">
        <v>1</v>
      </c>
      <c r="F507" s="78" t="s">
        <v>264</v>
      </c>
      <c r="G507" s="78" t="e">
        <f>IF(C507=0,LEFT(A507,1),"0")</f>
        <v>#REF!</v>
      </c>
      <c r="H507" s="78" t="e">
        <f>IF(G507="0","",IF(G506="1","",VLOOKUP(G507,B483:C492,2,FALSE)))</f>
        <v>#REF!</v>
      </c>
      <c r="I507" s="78" t="s">
        <v>276</v>
      </c>
      <c r="K507" s="78" t="e">
        <f>RIGHT(R488,O507)</f>
        <v>#REF!</v>
      </c>
      <c r="L507" s="78"/>
      <c r="M507" s="79" t="e">
        <f>+O507-N507</f>
        <v>#REF!</v>
      </c>
      <c r="N507" s="79" t="e">
        <f>LEN(K507)</f>
        <v>#REF!</v>
      </c>
      <c r="O507" s="79">
        <v>1</v>
      </c>
      <c r="P507" s="78" t="s">
        <v>264</v>
      </c>
      <c r="Q507" s="78" t="e">
        <f>IF(M507=0,LEFT(K507,1),"0")</f>
        <v>#REF!</v>
      </c>
      <c r="R507" s="78" t="e">
        <f>IF(Q507="0","",IF(Q506="1","",VLOOKUP(Q507,L483:M492,2,FALSE)))</f>
        <v>#REF!</v>
      </c>
      <c r="S507" s="78" t="s">
        <v>276</v>
      </c>
      <c r="U507" s="78" t="e">
        <f>RIGHT(AB488,Y507)</f>
        <v>#REF!</v>
      </c>
      <c r="V507" s="78"/>
      <c r="W507" s="79" t="e">
        <f>+Y507-X507</f>
        <v>#REF!</v>
      </c>
      <c r="X507" s="79" t="e">
        <f>LEN(U507)</f>
        <v>#REF!</v>
      </c>
      <c r="Y507" s="79">
        <v>1</v>
      </c>
      <c r="Z507" s="78" t="s">
        <v>264</v>
      </c>
      <c r="AA507" s="78" t="e">
        <f>IF(W507=0,LEFT(U507,1),"0")</f>
        <v>#REF!</v>
      </c>
      <c r="AB507" s="78" t="e">
        <f>IF(AA507="0","",IF(AA506="1","",VLOOKUP(AA507,V483:W492,2,FALSE)))</f>
        <v>#REF!</v>
      </c>
      <c r="AC507" s="78" t="s">
        <v>276</v>
      </c>
    </row>
    <row r="508" spans="1:29">
      <c r="A508" s="78"/>
      <c r="B508" s="78"/>
      <c r="C508" s="78"/>
      <c r="D508" s="78"/>
      <c r="E508" s="78"/>
      <c r="F508" s="78" t="s">
        <v>270</v>
      </c>
      <c r="G508" s="78" t="e">
        <f>IF(G509&gt;=2,LEFT(A506,2)," ")</f>
        <v>#REF!</v>
      </c>
      <c r="H508" s="78"/>
      <c r="I508" s="78"/>
      <c r="K508" s="78"/>
      <c r="L508" s="78"/>
      <c r="M508" s="78"/>
      <c r="N508" s="78"/>
      <c r="O508" s="78"/>
      <c r="P508" s="78" t="s">
        <v>270</v>
      </c>
      <c r="Q508" s="78" t="e">
        <f>IF(Q509&gt;=2,LEFT(K506,2)," ")</f>
        <v>#REF!</v>
      </c>
      <c r="R508" s="78"/>
      <c r="S508" s="78"/>
      <c r="U508" s="78"/>
      <c r="V508" s="78"/>
      <c r="W508" s="78"/>
      <c r="X508" s="78"/>
      <c r="Y508" s="78"/>
      <c r="Z508" s="78" t="s">
        <v>270</v>
      </c>
      <c r="AA508" s="78" t="e">
        <f>IF(AA509&gt;=2,LEFT(U506,2)," ")</f>
        <v>#REF!</v>
      </c>
      <c r="AB508" s="78"/>
      <c r="AC508" s="78"/>
    </row>
    <row r="509" spans="1:29">
      <c r="A509" s="78"/>
      <c r="B509" s="78"/>
      <c r="C509" s="78"/>
      <c r="D509" s="78"/>
      <c r="E509" s="78"/>
      <c r="F509" s="78" t="s">
        <v>277</v>
      </c>
      <c r="G509" s="78" t="e">
        <f>LEN(H488)</f>
        <v>#REF!</v>
      </c>
      <c r="H509" s="78"/>
      <c r="I509" s="78"/>
      <c r="K509" s="78"/>
      <c r="L509" s="78"/>
      <c r="M509" s="78"/>
      <c r="N509" s="78"/>
      <c r="O509" s="78"/>
      <c r="P509" s="78" t="s">
        <v>277</v>
      </c>
      <c r="Q509" s="78" t="e">
        <f>LEN(R488)</f>
        <v>#REF!</v>
      </c>
      <c r="R509" s="78"/>
      <c r="S509" s="78"/>
      <c r="U509" s="78"/>
      <c r="V509" s="78"/>
      <c r="W509" s="78"/>
      <c r="X509" s="78"/>
      <c r="Y509" s="78"/>
      <c r="Z509" s="78" t="s">
        <v>277</v>
      </c>
      <c r="AA509" s="78" t="e">
        <f>LEN(AB488)</f>
        <v>#REF!</v>
      </c>
      <c r="AB509" s="78"/>
      <c r="AC509" s="78"/>
    </row>
    <row r="510" spans="1:29">
      <c r="A510" s="78" t="s">
        <v>278</v>
      </c>
      <c r="B510" s="78" t="e">
        <f>CONCATENATE(H497,I497,H498,I498,H499,I499,H501,I501,H502,I502,H503,I503,H505,I505,H506,I506,H507,I507)</f>
        <v>#REF!</v>
      </c>
      <c r="C510" s="78"/>
      <c r="D510" s="78"/>
      <c r="E510" s="78"/>
      <c r="F510" s="78"/>
      <c r="G510" s="78"/>
      <c r="H510" s="78"/>
      <c r="I510" s="78"/>
      <c r="K510" s="78" t="s">
        <v>278</v>
      </c>
      <c r="L510" s="78" t="e">
        <f>CONCATENATE(R497,S497,R498,S498,R499,S499,R501,S501,R502,S502,R503,S503,R505,S505,R506,S506,R507,S507)</f>
        <v>#REF!</v>
      </c>
      <c r="M510" s="78"/>
      <c r="N510" s="78"/>
      <c r="O510" s="78"/>
      <c r="P510" s="78"/>
      <c r="Q510" s="78"/>
      <c r="R510" s="78"/>
      <c r="S510" s="78"/>
      <c r="U510" s="78" t="s">
        <v>278</v>
      </c>
      <c r="V510" s="78" t="e">
        <f>CONCATENATE(AB497,AC497,AB498,AC498,AB499,AC499,AB501,AC501,AB502,AC502,AB503,AC503,AB505,AC505,AB506,AC506,AB507,AC507)</f>
        <v>#REF!</v>
      </c>
      <c r="W510" s="78"/>
      <c r="X510" s="78"/>
      <c r="Y510" s="78"/>
      <c r="Z510" s="78"/>
      <c r="AA510" s="78"/>
      <c r="AB510" s="78"/>
      <c r="AC510" s="78"/>
    </row>
    <row r="511" spans="1:29">
      <c r="A511" s="78" t="s">
        <v>279</v>
      </c>
      <c r="B511" s="80" t="e">
        <f>TRIM(B510)</f>
        <v>#REF!</v>
      </c>
      <c r="C511" s="81"/>
      <c r="D511" s="81"/>
      <c r="E511" s="81"/>
      <c r="F511" s="81"/>
      <c r="G511" s="81"/>
      <c r="H511" s="81"/>
      <c r="I511" s="81"/>
      <c r="K511" s="78" t="s">
        <v>279</v>
      </c>
      <c r="L511" s="80" t="e">
        <f>TRIM(L510)</f>
        <v>#REF!</v>
      </c>
      <c r="M511" s="81"/>
      <c r="N511" s="81"/>
      <c r="O511" s="81"/>
      <c r="P511" s="81"/>
      <c r="Q511" s="81"/>
      <c r="R511" s="81"/>
      <c r="S511" s="81"/>
      <c r="U511" s="78" t="s">
        <v>279</v>
      </c>
      <c r="V511" s="80" t="e">
        <f>TRIM(V510)</f>
        <v>#REF!</v>
      </c>
      <c r="W511" s="81"/>
      <c r="X511" s="81"/>
      <c r="Y511" s="81"/>
      <c r="Z511" s="81"/>
      <c r="AA511" s="81"/>
      <c r="AB511" s="81"/>
      <c r="AC511" s="81"/>
    </row>
    <row r="514" spans="1:29" ht="15.75" thickBot="1">
      <c r="A514" s="24"/>
      <c r="B514" s="24"/>
      <c r="C514" s="24" t="s">
        <v>216</v>
      </c>
      <c r="D514" s="24"/>
      <c r="E514" s="24"/>
      <c r="F514" s="24" t="s">
        <v>217</v>
      </c>
      <c r="G514" s="24"/>
      <c r="H514" s="24"/>
      <c r="I514" s="24"/>
      <c r="K514" s="24"/>
      <c r="L514" s="24"/>
      <c r="M514" s="24" t="s">
        <v>216</v>
      </c>
      <c r="N514" s="24"/>
      <c r="O514" s="24"/>
      <c r="P514" s="24" t="s">
        <v>217</v>
      </c>
      <c r="Q514" s="24"/>
      <c r="R514" s="24"/>
      <c r="S514" s="24"/>
      <c r="U514" s="24"/>
      <c r="V514" s="24"/>
      <c r="W514" s="24" t="s">
        <v>216</v>
      </c>
      <c r="X514" s="24"/>
      <c r="Y514" s="24"/>
      <c r="Z514" s="24" t="s">
        <v>217</v>
      </c>
      <c r="AA514" s="24"/>
      <c r="AB514" s="24"/>
      <c r="AC514" s="24"/>
    </row>
    <row r="515" spans="1:29">
      <c r="A515" s="24"/>
      <c r="B515" s="69" t="s">
        <v>218</v>
      </c>
      <c r="C515" s="70" t="s">
        <v>219</v>
      </c>
      <c r="D515" s="24"/>
      <c r="E515" s="69" t="s">
        <v>220</v>
      </c>
      <c r="F515" s="70" t="s">
        <v>221</v>
      </c>
      <c r="G515" s="24"/>
      <c r="H515" s="24"/>
      <c r="I515" s="24"/>
      <c r="K515" s="24"/>
      <c r="L515" s="69" t="s">
        <v>218</v>
      </c>
      <c r="M515" s="70" t="s">
        <v>219</v>
      </c>
      <c r="N515" s="24"/>
      <c r="O515" s="69" t="s">
        <v>220</v>
      </c>
      <c r="P515" s="70" t="s">
        <v>221</v>
      </c>
      <c r="Q515" s="24"/>
      <c r="R515" s="24"/>
      <c r="S515" s="24"/>
      <c r="U515" s="24"/>
      <c r="V515" s="69" t="s">
        <v>218</v>
      </c>
      <c r="W515" s="70" t="s">
        <v>219</v>
      </c>
      <c r="X515" s="24"/>
      <c r="Y515" s="69" t="s">
        <v>220</v>
      </c>
      <c r="Z515" s="70" t="s">
        <v>221</v>
      </c>
      <c r="AA515" s="24"/>
      <c r="AB515" s="24"/>
      <c r="AC515" s="24"/>
    </row>
    <row r="516" spans="1:29">
      <c r="A516" s="24"/>
      <c r="B516" s="71" t="s">
        <v>222</v>
      </c>
      <c r="C516" s="72" t="s">
        <v>223</v>
      </c>
      <c r="D516" s="24"/>
      <c r="E516" s="71" t="s">
        <v>224</v>
      </c>
      <c r="F516" s="72" t="s">
        <v>225</v>
      </c>
      <c r="G516" s="24"/>
      <c r="H516" s="24"/>
      <c r="I516" s="24"/>
      <c r="K516" s="24"/>
      <c r="L516" s="71" t="s">
        <v>222</v>
      </c>
      <c r="M516" s="72" t="s">
        <v>223</v>
      </c>
      <c r="N516" s="24"/>
      <c r="O516" s="71" t="s">
        <v>224</v>
      </c>
      <c r="P516" s="72" t="s">
        <v>225</v>
      </c>
      <c r="Q516" s="24"/>
      <c r="R516" s="24"/>
      <c r="S516" s="24"/>
      <c r="U516" s="24"/>
      <c r="V516" s="71" t="s">
        <v>222</v>
      </c>
      <c r="W516" s="72" t="s">
        <v>223</v>
      </c>
      <c r="X516" s="24"/>
      <c r="Y516" s="71" t="s">
        <v>224</v>
      </c>
      <c r="Z516" s="72" t="s">
        <v>225</v>
      </c>
      <c r="AA516" s="24"/>
      <c r="AB516" s="24"/>
      <c r="AC516" s="24"/>
    </row>
    <row r="517" spans="1:29">
      <c r="A517" s="24"/>
      <c r="B517" s="71" t="s">
        <v>226</v>
      </c>
      <c r="C517" s="72" t="s">
        <v>227</v>
      </c>
      <c r="D517" s="24"/>
      <c r="E517" s="71" t="s">
        <v>228</v>
      </c>
      <c r="F517" s="72" t="s">
        <v>229</v>
      </c>
      <c r="G517" s="24"/>
      <c r="H517" s="24"/>
      <c r="I517" s="24"/>
      <c r="K517" s="24"/>
      <c r="L517" s="71" t="s">
        <v>226</v>
      </c>
      <c r="M517" s="72" t="s">
        <v>227</v>
      </c>
      <c r="N517" s="24"/>
      <c r="O517" s="71" t="s">
        <v>228</v>
      </c>
      <c r="P517" s="72" t="s">
        <v>229</v>
      </c>
      <c r="Q517" s="24"/>
      <c r="R517" s="24"/>
      <c r="S517" s="24"/>
      <c r="U517" s="24"/>
      <c r="V517" s="71" t="s">
        <v>226</v>
      </c>
      <c r="W517" s="72" t="s">
        <v>227</v>
      </c>
      <c r="X517" s="24"/>
      <c r="Y517" s="71" t="s">
        <v>228</v>
      </c>
      <c r="Z517" s="72" t="s">
        <v>229</v>
      </c>
      <c r="AA517" s="24"/>
      <c r="AB517" s="24"/>
      <c r="AC517" s="24"/>
    </row>
    <row r="518" spans="1:29" ht="15.75" thickBot="1">
      <c r="A518" s="24"/>
      <c r="B518" s="71" t="s">
        <v>230</v>
      </c>
      <c r="C518" s="72" t="s">
        <v>231</v>
      </c>
      <c r="D518" s="24"/>
      <c r="E518" s="71" t="s">
        <v>232</v>
      </c>
      <c r="F518" s="72" t="s">
        <v>233</v>
      </c>
      <c r="G518" s="24"/>
      <c r="H518" s="24"/>
      <c r="I518" s="24"/>
      <c r="K518" s="24"/>
      <c r="L518" s="71" t="s">
        <v>230</v>
      </c>
      <c r="M518" s="72" t="s">
        <v>231</v>
      </c>
      <c r="N518" s="24"/>
      <c r="O518" s="71" t="s">
        <v>232</v>
      </c>
      <c r="P518" s="72" t="s">
        <v>233</v>
      </c>
      <c r="Q518" s="24"/>
      <c r="R518" s="24"/>
      <c r="S518" s="24"/>
      <c r="U518" s="24"/>
      <c r="V518" s="71" t="s">
        <v>230</v>
      </c>
      <c r="W518" s="72" t="s">
        <v>231</v>
      </c>
      <c r="X518" s="24"/>
      <c r="Y518" s="71" t="s">
        <v>232</v>
      </c>
      <c r="Z518" s="72" t="s">
        <v>233</v>
      </c>
      <c r="AA518" s="24"/>
      <c r="AB518" s="24"/>
      <c r="AC518" s="24"/>
    </row>
    <row r="519" spans="1:29">
      <c r="A519" s="24"/>
      <c r="B519" s="71" t="s">
        <v>234</v>
      </c>
      <c r="C519" s="72" t="s">
        <v>235</v>
      </c>
      <c r="D519" s="24"/>
      <c r="E519" s="71" t="s">
        <v>236</v>
      </c>
      <c r="F519" s="72" t="s">
        <v>237</v>
      </c>
      <c r="G519" s="24"/>
      <c r="H519" s="73"/>
      <c r="I519" s="24"/>
      <c r="K519" s="24"/>
      <c r="L519" s="71" t="s">
        <v>234</v>
      </c>
      <c r="M519" s="72" t="s">
        <v>235</v>
      </c>
      <c r="N519" s="24"/>
      <c r="O519" s="71" t="s">
        <v>236</v>
      </c>
      <c r="P519" s="72" t="s">
        <v>237</v>
      </c>
      <c r="Q519" s="24"/>
      <c r="R519" s="73"/>
      <c r="S519" s="24"/>
      <c r="U519" s="24"/>
      <c r="V519" s="71" t="s">
        <v>234</v>
      </c>
      <c r="W519" s="72" t="s">
        <v>235</v>
      </c>
      <c r="X519" s="24"/>
      <c r="Y519" s="71" t="s">
        <v>236</v>
      </c>
      <c r="Z519" s="72" t="s">
        <v>237</v>
      </c>
      <c r="AA519" s="24"/>
      <c r="AB519" s="73"/>
      <c r="AC519" s="24"/>
    </row>
    <row r="520" spans="1:29">
      <c r="A520" s="24"/>
      <c r="B520" s="71" t="s">
        <v>238</v>
      </c>
      <c r="C520" s="72" t="s">
        <v>239</v>
      </c>
      <c r="D520" s="24"/>
      <c r="E520" s="71" t="s">
        <v>240</v>
      </c>
      <c r="F520" s="72" t="s">
        <v>241</v>
      </c>
      <c r="G520" s="24"/>
      <c r="H520" s="74" t="e">
        <f>#REF!</f>
        <v>#REF!</v>
      </c>
      <c r="I520" s="24"/>
      <c r="K520" s="24"/>
      <c r="L520" s="71" t="s">
        <v>238</v>
      </c>
      <c r="M520" s="72" t="s">
        <v>239</v>
      </c>
      <c r="N520" s="24"/>
      <c r="O520" s="71" t="s">
        <v>240</v>
      </c>
      <c r="P520" s="72" t="s">
        <v>241</v>
      </c>
      <c r="Q520" s="24"/>
      <c r="R520" s="74" t="e">
        <f>#REF!</f>
        <v>#REF!</v>
      </c>
      <c r="S520" s="24"/>
      <c r="U520" s="24"/>
      <c r="V520" s="71" t="s">
        <v>238</v>
      </c>
      <c r="W520" s="72" t="s">
        <v>239</v>
      </c>
      <c r="X520" s="24"/>
      <c r="Y520" s="71" t="s">
        <v>240</v>
      </c>
      <c r="Z520" s="72" t="s">
        <v>241</v>
      </c>
      <c r="AA520" s="24"/>
      <c r="AB520" s="74" t="e">
        <f>#REF!</f>
        <v>#REF!</v>
      </c>
      <c r="AC520" s="24"/>
    </row>
    <row r="521" spans="1:29" ht="15.75" thickBot="1">
      <c r="A521" s="24"/>
      <c r="B521" s="71" t="s">
        <v>242</v>
      </c>
      <c r="C521" s="72" t="s">
        <v>243</v>
      </c>
      <c r="D521" s="24"/>
      <c r="E521" s="71" t="s">
        <v>244</v>
      </c>
      <c r="F521" s="72" t="s">
        <v>245</v>
      </c>
      <c r="G521" s="24"/>
      <c r="H521" s="75"/>
      <c r="I521" s="24"/>
      <c r="K521" s="24"/>
      <c r="L521" s="71" t="s">
        <v>242</v>
      </c>
      <c r="M521" s="72" t="s">
        <v>243</v>
      </c>
      <c r="N521" s="24"/>
      <c r="O521" s="71" t="s">
        <v>244</v>
      </c>
      <c r="P521" s="72" t="s">
        <v>245</v>
      </c>
      <c r="Q521" s="24"/>
      <c r="R521" s="75"/>
      <c r="S521" s="24"/>
      <c r="U521" s="24"/>
      <c r="V521" s="71" t="s">
        <v>242</v>
      </c>
      <c r="W521" s="72" t="s">
        <v>243</v>
      </c>
      <c r="X521" s="24"/>
      <c r="Y521" s="71" t="s">
        <v>244</v>
      </c>
      <c r="Z521" s="72" t="s">
        <v>245</v>
      </c>
      <c r="AA521" s="24"/>
      <c r="AB521" s="75"/>
      <c r="AC521" s="24"/>
    </row>
    <row r="522" spans="1:29">
      <c r="A522" s="24"/>
      <c r="B522" s="71" t="s">
        <v>246</v>
      </c>
      <c r="C522" s="72" t="s">
        <v>247</v>
      </c>
      <c r="D522" s="24"/>
      <c r="E522" s="71" t="s">
        <v>248</v>
      </c>
      <c r="F522" s="72" t="s">
        <v>249</v>
      </c>
      <c r="G522" s="24"/>
      <c r="H522" s="24"/>
      <c r="I522" s="24"/>
      <c r="K522" s="24"/>
      <c r="L522" s="71" t="s">
        <v>246</v>
      </c>
      <c r="M522" s="72" t="s">
        <v>247</v>
      </c>
      <c r="N522" s="24"/>
      <c r="O522" s="71" t="s">
        <v>248</v>
      </c>
      <c r="P522" s="72" t="s">
        <v>249</v>
      </c>
      <c r="Q522" s="24"/>
      <c r="R522" s="24"/>
      <c r="S522" s="24"/>
      <c r="U522" s="24"/>
      <c r="V522" s="71" t="s">
        <v>246</v>
      </c>
      <c r="W522" s="72" t="s">
        <v>247</v>
      </c>
      <c r="X522" s="24"/>
      <c r="Y522" s="71" t="s">
        <v>248</v>
      </c>
      <c r="Z522" s="72" t="s">
        <v>249</v>
      </c>
      <c r="AA522" s="24"/>
      <c r="AB522" s="24"/>
      <c r="AC522" s="24"/>
    </row>
    <row r="523" spans="1:29">
      <c r="A523" s="24"/>
      <c r="B523" s="71" t="s">
        <v>250</v>
      </c>
      <c r="C523" s="72" t="s">
        <v>251</v>
      </c>
      <c r="D523" s="24"/>
      <c r="E523" s="71" t="s">
        <v>252</v>
      </c>
      <c r="F523" s="72" t="s">
        <v>253</v>
      </c>
      <c r="G523" s="24"/>
      <c r="H523" s="24"/>
      <c r="I523" s="24"/>
      <c r="K523" s="24"/>
      <c r="L523" s="71" t="s">
        <v>250</v>
      </c>
      <c r="M523" s="72" t="s">
        <v>251</v>
      </c>
      <c r="N523" s="24"/>
      <c r="O523" s="71" t="s">
        <v>252</v>
      </c>
      <c r="P523" s="72" t="s">
        <v>253</v>
      </c>
      <c r="Q523" s="24"/>
      <c r="R523" s="24"/>
      <c r="S523" s="24"/>
      <c r="U523" s="24"/>
      <c r="V523" s="71" t="s">
        <v>250</v>
      </c>
      <c r="W523" s="72" t="s">
        <v>251</v>
      </c>
      <c r="X523" s="24"/>
      <c r="Y523" s="71" t="s">
        <v>252</v>
      </c>
      <c r="Z523" s="72" t="s">
        <v>253</v>
      </c>
      <c r="AA523" s="24"/>
      <c r="AB523" s="24"/>
      <c r="AC523" s="24"/>
    </row>
    <row r="524" spans="1:29">
      <c r="A524" s="24"/>
      <c r="B524" s="71" t="s">
        <v>254</v>
      </c>
      <c r="C524" s="72" t="s">
        <v>255</v>
      </c>
      <c r="D524" s="24"/>
      <c r="E524" s="71" t="s">
        <v>256</v>
      </c>
      <c r="F524" s="72" t="s">
        <v>257</v>
      </c>
      <c r="G524" s="24"/>
      <c r="H524" s="24"/>
      <c r="I524" s="24"/>
      <c r="K524" s="24"/>
      <c r="L524" s="71" t="s">
        <v>254</v>
      </c>
      <c r="M524" s="72" t="s">
        <v>255</v>
      </c>
      <c r="N524" s="24"/>
      <c r="O524" s="71" t="s">
        <v>256</v>
      </c>
      <c r="P524" s="72" t="s">
        <v>257</v>
      </c>
      <c r="Q524" s="24"/>
      <c r="R524" s="24"/>
      <c r="S524" s="24"/>
      <c r="U524" s="24"/>
      <c r="V524" s="71" t="s">
        <v>254</v>
      </c>
      <c r="W524" s="72" t="s">
        <v>255</v>
      </c>
      <c r="X524" s="24"/>
      <c r="Y524" s="71" t="s">
        <v>256</v>
      </c>
      <c r="Z524" s="72" t="s">
        <v>257</v>
      </c>
      <c r="AA524" s="24"/>
      <c r="AB524" s="24"/>
      <c r="AC524" s="24"/>
    </row>
    <row r="525" spans="1:29" ht="15.75" thickBot="1">
      <c r="A525" s="24"/>
      <c r="B525" s="76" t="s">
        <v>219</v>
      </c>
      <c r="C525" s="77" t="s">
        <v>219</v>
      </c>
      <c r="D525" s="24"/>
      <c r="E525" s="76"/>
      <c r="F525" s="77"/>
      <c r="G525" s="24"/>
      <c r="H525" s="24"/>
      <c r="I525" s="24"/>
      <c r="K525" s="24"/>
      <c r="L525" s="76" t="s">
        <v>219</v>
      </c>
      <c r="M525" s="77" t="s">
        <v>219</v>
      </c>
      <c r="N525" s="24"/>
      <c r="O525" s="76"/>
      <c r="P525" s="77"/>
      <c r="Q525" s="24"/>
      <c r="R525" s="24"/>
      <c r="S525" s="24"/>
      <c r="U525" s="24"/>
      <c r="V525" s="76" t="s">
        <v>219</v>
      </c>
      <c r="W525" s="77" t="s">
        <v>219</v>
      </c>
      <c r="X525" s="24"/>
      <c r="Y525" s="76"/>
      <c r="Z525" s="77"/>
      <c r="AA525" s="24"/>
      <c r="AB525" s="24"/>
      <c r="AC525" s="24"/>
    </row>
    <row r="526" spans="1:29">
      <c r="A526" s="24"/>
      <c r="B526" s="24"/>
      <c r="C526" s="24"/>
      <c r="D526" s="24"/>
      <c r="E526" s="24"/>
      <c r="F526" s="24"/>
      <c r="G526" s="24"/>
      <c r="H526" s="24"/>
      <c r="I526" s="24"/>
      <c r="K526" s="24"/>
      <c r="L526" s="24"/>
      <c r="M526" s="24"/>
      <c r="N526" s="24"/>
      <c r="O526" s="24"/>
      <c r="P526" s="24"/>
      <c r="Q526" s="24"/>
      <c r="R526" s="24"/>
      <c r="S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>
      <c r="A527" s="78" t="s">
        <v>258</v>
      </c>
      <c r="B527" s="78"/>
      <c r="C527" s="78" t="s">
        <v>259</v>
      </c>
      <c r="D527" s="78" t="s">
        <v>260</v>
      </c>
      <c r="E527" s="78" t="s">
        <v>260</v>
      </c>
      <c r="F527" s="79" t="s">
        <v>261</v>
      </c>
      <c r="G527" s="79" t="s">
        <v>262</v>
      </c>
      <c r="H527" s="79" t="s">
        <v>263</v>
      </c>
      <c r="I527" s="78" t="s">
        <v>264</v>
      </c>
      <c r="K527" s="78" t="s">
        <v>258</v>
      </c>
      <c r="L527" s="78"/>
      <c r="M527" s="78" t="s">
        <v>259</v>
      </c>
      <c r="N527" s="78" t="s">
        <v>260</v>
      </c>
      <c r="O527" s="78" t="s">
        <v>260</v>
      </c>
      <c r="P527" s="79" t="s">
        <v>261</v>
      </c>
      <c r="Q527" s="79" t="s">
        <v>262</v>
      </c>
      <c r="R527" s="79" t="s">
        <v>263</v>
      </c>
      <c r="S527" s="78" t="s">
        <v>264</v>
      </c>
      <c r="U527" s="78" t="s">
        <v>258</v>
      </c>
      <c r="V527" s="78"/>
      <c r="W527" s="78" t="s">
        <v>259</v>
      </c>
      <c r="X527" s="78" t="s">
        <v>260</v>
      </c>
      <c r="Y527" s="78" t="s">
        <v>260</v>
      </c>
      <c r="Z527" s="79" t="s">
        <v>261</v>
      </c>
      <c r="AA527" s="79" t="s">
        <v>262</v>
      </c>
      <c r="AB527" s="79" t="s">
        <v>263</v>
      </c>
      <c r="AC527" s="78" t="s">
        <v>264</v>
      </c>
    </row>
    <row r="528" spans="1:29">
      <c r="A528" s="78"/>
      <c r="B528" s="78"/>
      <c r="C528" s="78" t="s">
        <v>265</v>
      </c>
      <c r="D528" s="78" t="s">
        <v>258</v>
      </c>
      <c r="E528" s="78" t="s">
        <v>266</v>
      </c>
      <c r="F528" s="78"/>
      <c r="G528" s="78"/>
      <c r="H528" s="78"/>
      <c r="I528" s="78"/>
      <c r="K528" s="78"/>
      <c r="L528" s="78"/>
      <c r="M528" s="78" t="s">
        <v>265</v>
      </c>
      <c r="N528" s="78" t="s">
        <v>258</v>
      </c>
      <c r="O528" s="78" t="s">
        <v>266</v>
      </c>
      <c r="P528" s="78"/>
      <c r="Q528" s="78"/>
      <c r="R528" s="78"/>
      <c r="S528" s="78"/>
      <c r="U528" s="78"/>
      <c r="V528" s="78"/>
      <c r="W528" s="78" t="s">
        <v>265</v>
      </c>
      <c r="X528" s="78" t="s">
        <v>258</v>
      </c>
      <c r="Y528" s="78" t="s">
        <v>266</v>
      </c>
      <c r="Z528" s="78"/>
      <c r="AA528" s="78"/>
      <c r="AB528" s="78"/>
      <c r="AC528" s="78"/>
    </row>
    <row r="529" spans="1:29">
      <c r="A529" s="78" t="e">
        <f>RIGHT(H520,E529)</f>
        <v>#REF!</v>
      </c>
      <c r="B529" s="78"/>
      <c r="C529" s="79" t="e">
        <f>+E529-D529</f>
        <v>#REF!</v>
      </c>
      <c r="D529" s="79" t="e">
        <f>LEN(A529)</f>
        <v>#REF!</v>
      </c>
      <c r="E529" s="79">
        <v>9</v>
      </c>
      <c r="F529" s="78" t="s">
        <v>267</v>
      </c>
      <c r="G529" s="78" t="e">
        <f>IF(C529=0,LEFT(A529,1),"0")</f>
        <v>#REF!</v>
      </c>
      <c r="H529" s="78" t="e">
        <f>IF(G529="1","SE",VLOOKUP(G529,B515:C524,2,FALSE))</f>
        <v>#REF!</v>
      </c>
      <c r="I529" s="78" t="e">
        <f>IF(G529="0",""," RATUS ")</f>
        <v>#REF!</v>
      </c>
      <c r="K529" s="78" t="e">
        <f>RIGHT(R520,O529)</f>
        <v>#REF!</v>
      </c>
      <c r="L529" s="78"/>
      <c r="M529" s="79" t="e">
        <f>+O529-N529</f>
        <v>#REF!</v>
      </c>
      <c r="N529" s="79" t="e">
        <f>LEN(K529)</f>
        <v>#REF!</v>
      </c>
      <c r="O529" s="79">
        <v>9</v>
      </c>
      <c r="P529" s="78" t="s">
        <v>267</v>
      </c>
      <c r="Q529" s="78" t="e">
        <f>IF(M529=0,LEFT(K529,1),"0")</f>
        <v>#REF!</v>
      </c>
      <c r="R529" s="78" t="e">
        <f>IF(Q529="1","SE",VLOOKUP(Q529,L515:M524,2,FALSE))</f>
        <v>#REF!</v>
      </c>
      <c r="S529" s="78" t="e">
        <f>IF(Q529="0",""," RATUS ")</f>
        <v>#REF!</v>
      </c>
      <c r="U529" s="78" t="e">
        <f>RIGHT(AB520,Y529)</f>
        <v>#REF!</v>
      </c>
      <c r="V529" s="78"/>
      <c r="W529" s="79" t="e">
        <f>+Y529-X529</f>
        <v>#REF!</v>
      </c>
      <c r="X529" s="79" t="e">
        <f>LEN(U529)</f>
        <v>#REF!</v>
      </c>
      <c r="Y529" s="79">
        <v>9</v>
      </c>
      <c r="Z529" s="78" t="s">
        <v>267</v>
      </c>
      <c r="AA529" s="78" t="e">
        <f>IF(W529=0,LEFT(U529,1),"0")</f>
        <v>#REF!</v>
      </c>
      <c r="AB529" s="78" t="e">
        <f>IF(AA529="1","SE",VLOOKUP(AA529,V515:W524,2,FALSE))</f>
        <v>#REF!</v>
      </c>
      <c r="AC529" s="78" t="e">
        <f>IF(AA529="0",""," RATUS ")</f>
        <v>#REF!</v>
      </c>
    </row>
    <row r="530" spans="1:29">
      <c r="A530" s="78" t="e">
        <f>RIGHT(H520,E530)</f>
        <v>#REF!</v>
      </c>
      <c r="B530" s="78"/>
      <c r="C530" s="79" t="e">
        <f>+E530-D530</f>
        <v>#REF!</v>
      </c>
      <c r="D530" s="79" t="e">
        <f>LEN(A530)</f>
        <v>#REF!</v>
      </c>
      <c r="E530" s="79">
        <v>8</v>
      </c>
      <c r="F530" s="78" t="s">
        <v>268</v>
      </c>
      <c r="G530" s="78" t="e">
        <f>IF(C530=0,LEFT(A530,1),"0")</f>
        <v>#REF!</v>
      </c>
      <c r="H530" s="78" t="e">
        <f>IF(AND(G532&lt;"20",G532&gt;="10"),VLOOKUP(G532,E515:F524,2,FALSE),VLOOKUP(G530,B515:C524,2,FALSE))</f>
        <v>#REF!</v>
      </c>
      <c r="I530" s="78" t="e">
        <f>IF(G532&gt;="20"," PULUH ","")</f>
        <v>#REF!</v>
      </c>
      <c r="K530" s="78" t="e">
        <f>RIGHT(R520,O530)</f>
        <v>#REF!</v>
      </c>
      <c r="L530" s="78"/>
      <c r="M530" s="79" t="e">
        <f>+O530-N530</f>
        <v>#REF!</v>
      </c>
      <c r="N530" s="79" t="e">
        <f>LEN(K530)</f>
        <v>#REF!</v>
      </c>
      <c r="O530" s="79">
        <v>8</v>
      </c>
      <c r="P530" s="78" t="s">
        <v>268</v>
      </c>
      <c r="Q530" s="78" t="e">
        <f>IF(M530=0,LEFT(K530,1),"0")</f>
        <v>#REF!</v>
      </c>
      <c r="R530" s="78" t="e">
        <f>IF(AND(Q532&lt;"20",Q532&gt;="10"),VLOOKUP(Q532,O515:P524,2,FALSE),VLOOKUP(Q530,L515:M524,2,FALSE))</f>
        <v>#REF!</v>
      </c>
      <c r="S530" s="78" t="e">
        <f>IF(Q532&gt;="20"," PULUH ","")</f>
        <v>#REF!</v>
      </c>
      <c r="U530" s="78" t="e">
        <f>RIGHT(AB520,Y530)</f>
        <v>#REF!</v>
      </c>
      <c r="V530" s="78"/>
      <c r="W530" s="79" t="e">
        <f>+Y530-X530</f>
        <v>#REF!</v>
      </c>
      <c r="X530" s="79" t="e">
        <f>LEN(U530)</f>
        <v>#REF!</v>
      </c>
      <c r="Y530" s="79">
        <v>8</v>
      </c>
      <c r="Z530" s="78" t="s">
        <v>268</v>
      </c>
      <c r="AA530" s="78" t="e">
        <f>IF(W530=0,LEFT(U530,1),"0")</f>
        <v>#REF!</v>
      </c>
      <c r="AB530" s="78" t="e">
        <f>IF(AND(AA532&lt;"20",AA532&gt;="10"),VLOOKUP(AA532,Y515:Z524,2,FALSE),VLOOKUP(AA530,V515:W524,2,FALSE))</f>
        <v>#REF!</v>
      </c>
      <c r="AC530" s="78" t="e">
        <f>IF(AA532&gt;="20"," PULUH ","")</f>
        <v>#REF!</v>
      </c>
    </row>
    <row r="531" spans="1:29">
      <c r="A531" s="78" t="e">
        <f>RIGHT(H520,E531)</f>
        <v>#REF!</v>
      </c>
      <c r="B531" s="78"/>
      <c r="C531" s="79" t="e">
        <f>+E531-D531</f>
        <v>#REF!</v>
      </c>
      <c r="D531" s="79" t="e">
        <f>LEN(A531)</f>
        <v>#REF!</v>
      </c>
      <c r="E531" s="79">
        <v>7</v>
      </c>
      <c r="F531" s="78" t="s">
        <v>269</v>
      </c>
      <c r="G531" s="78" t="e">
        <f>IF(C531=0,LEFT(A531,1),"0")</f>
        <v>#REF!</v>
      </c>
      <c r="H531" s="78" t="e">
        <f>IF(AND(G532&lt;"20",G532&gt;="10"),"",VLOOKUP(G531,B515:C524,2,FALSE))</f>
        <v>#REF!</v>
      </c>
      <c r="I531" s="78" t="e">
        <f>IF(G541&gt;=7," JUTA ","")</f>
        <v>#REF!</v>
      </c>
      <c r="K531" s="78" t="e">
        <f>RIGHT(R520,O531)</f>
        <v>#REF!</v>
      </c>
      <c r="L531" s="78"/>
      <c r="M531" s="79" t="e">
        <f>+O531-N531</f>
        <v>#REF!</v>
      </c>
      <c r="N531" s="79" t="e">
        <f>LEN(K531)</f>
        <v>#REF!</v>
      </c>
      <c r="O531" s="79">
        <v>7</v>
      </c>
      <c r="P531" s="78" t="s">
        <v>269</v>
      </c>
      <c r="Q531" s="78" t="e">
        <f>IF(M531=0,LEFT(K531,1),"0")</f>
        <v>#REF!</v>
      </c>
      <c r="R531" s="78" t="e">
        <f>IF(AND(Q532&lt;"20",Q532&gt;="10"),"",VLOOKUP(Q531,L515:M524,2,FALSE))</f>
        <v>#REF!</v>
      </c>
      <c r="S531" s="78" t="e">
        <f>IF(Q541&gt;=7," JUTA ","")</f>
        <v>#REF!</v>
      </c>
      <c r="U531" s="78" t="e">
        <f>RIGHT(AB520,Y531)</f>
        <v>#REF!</v>
      </c>
      <c r="V531" s="78"/>
      <c r="W531" s="79" t="e">
        <f>+Y531-X531</f>
        <v>#REF!</v>
      </c>
      <c r="X531" s="79" t="e">
        <f>LEN(U531)</f>
        <v>#REF!</v>
      </c>
      <c r="Y531" s="79">
        <v>7</v>
      </c>
      <c r="Z531" s="78" t="s">
        <v>269</v>
      </c>
      <c r="AA531" s="78" t="e">
        <f>IF(W531=0,LEFT(U531,1),"0")</f>
        <v>#REF!</v>
      </c>
      <c r="AB531" s="78" t="e">
        <f>IF(AND(AA532&lt;"20",AA532&gt;="10"),"",VLOOKUP(AA531,V515:W524,2,FALSE))</f>
        <v>#REF!</v>
      </c>
      <c r="AC531" s="78" t="e">
        <f>IF(AA541&gt;=7," JUTA ","")</f>
        <v>#REF!</v>
      </c>
    </row>
    <row r="532" spans="1:29">
      <c r="A532" s="78"/>
      <c r="B532" s="78"/>
      <c r="C532" s="79"/>
      <c r="D532" s="79"/>
      <c r="E532" s="79"/>
      <c r="F532" s="78" t="s">
        <v>270</v>
      </c>
      <c r="G532" s="78" t="e">
        <f>IF(G541&gt;=8,LEFT(A530,2),"0")</f>
        <v>#REF!</v>
      </c>
      <c r="H532" s="78"/>
      <c r="I532" s="78"/>
      <c r="K532" s="78"/>
      <c r="L532" s="78"/>
      <c r="M532" s="79"/>
      <c r="N532" s="79"/>
      <c r="O532" s="79"/>
      <c r="P532" s="78" t="s">
        <v>270</v>
      </c>
      <c r="Q532" s="78" t="e">
        <f>IF(Q541&gt;=8,LEFT(K530,2),"0")</f>
        <v>#REF!</v>
      </c>
      <c r="R532" s="78"/>
      <c r="S532" s="78"/>
      <c r="U532" s="78"/>
      <c r="V532" s="78"/>
      <c r="W532" s="79"/>
      <c r="X532" s="79"/>
      <c r="Y532" s="79"/>
      <c r="Z532" s="78" t="s">
        <v>270</v>
      </c>
      <c r="AA532" s="78" t="e">
        <f>IF(AA541&gt;=8,LEFT(U530,2),"0")</f>
        <v>#REF!</v>
      </c>
      <c r="AB532" s="78"/>
      <c r="AC532" s="78"/>
    </row>
    <row r="533" spans="1:29">
      <c r="A533" s="78" t="e">
        <f>RIGHT(H520,E533)</f>
        <v>#REF!</v>
      </c>
      <c r="B533" s="78"/>
      <c r="C533" s="79" t="e">
        <f>+E533-D533</f>
        <v>#REF!</v>
      </c>
      <c r="D533" s="79" t="e">
        <f>LEN(A533)</f>
        <v>#REF!</v>
      </c>
      <c r="E533" s="79">
        <v>6</v>
      </c>
      <c r="F533" s="78" t="s">
        <v>271</v>
      </c>
      <c r="G533" s="78" t="e">
        <f>IF(C533=0,LEFT(A533,1),"0")</f>
        <v>#REF!</v>
      </c>
      <c r="H533" s="78" t="e">
        <f>IF(G533="1","SE",VLOOKUP(G533,B515:C524,2,FALSE))</f>
        <v>#REF!</v>
      </c>
      <c r="I533" s="78" t="e">
        <f>IF(H533=" ",""," RATUS ")</f>
        <v>#REF!</v>
      </c>
      <c r="K533" s="78" t="e">
        <f>RIGHT(R520,O533)</f>
        <v>#REF!</v>
      </c>
      <c r="L533" s="78"/>
      <c r="M533" s="79" t="e">
        <f>+O533-N533</f>
        <v>#REF!</v>
      </c>
      <c r="N533" s="79" t="e">
        <f>LEN(K533)</f>
        <v>#REF!</v>
      </c>
      <c r="O533" s="79">
        <v>6</v>
      </c>
      <c r="P533" s="78" t="s">
        <v>271</v>
      </c>
      <c r="Q533" s="78" t="e">
        <f>IF(M533=0,LEFT(K533,1),"0")</f>
        <v>#REF!</v>
      </c>
      <c r="R533" s="78" t="e">
        <f>IF(Q533="1","SE",VLOOKUP(Q533,L515:M524,2,FALSE))</f>
        <v>#REF!</v>
      </c>
      <c r="S533" s="78" t="e">
        <f>IF(R533=" ",""," RATUS ")</f>
        <v>#REF!</v>
      </c>
      <c r="U533" s="78" t="e">
        <f>RIGHT(AB520,Y533)</f>
        <v>#REF!</v>
      </c>
      <c r="V533" s="78"/>
      <c r="W533" s="79" t="e">
        <f>+Y533-X533</f>
        <v>#REF!</v>
      </c>
      <c r="X533" s="79" t="e">
        <f>LEN(U533)</f>
        <v>#REF!</v>
      </c>
      <c r="Y533" s="79">
        <v>6</v>
      </c>
      <c r="Z533" s="78" t="s">
        <v>271</v>
      </c>
      <c r="AA533" s="78" t="e">
        <f>IF(W533=0,LEFT(U533,1),"0")</f>
        <v>#REF!</v>
      </c>
      <c r="AB533" s="78" t="e">
        <f>IF(AA533="1","SE",VLOOKUP(AA533,V515:W524,2,FALSE))</f>
        <v>#REF!</v>
      </c>
      <c r="AC533" s="78" t="e">
        <f>IF(AB533=" ",""," RATUS ")</f>
        <v>#REF!</v>
      </c>
    </row>
    <row r="534" spans="1:29">
      <c r="A534" s="78" t="e">
        <f>RIGHT(H520,E534)</f>
        <v>#REF!</v>
      </c>
      <c r="B534" s="78"/>
      <c r="C534" s="79" t="e">
        <f>+E534-D534</f>
        <v>#REF!</v>
      </c>
      <c r="D534" s="79" t="e">
        <f>LEN(A534)</f>
        <v>#REF!</v>
      </c>
      <c r="E534" s="79">
        <v>5</v>
      </c>
      <c r="F534" s="78" t="s">
        <v>272</v>
      </c>
      <c r="G534" s="78" t="e">
        <f>IF(C534=0,LEFT(A534,1),"0")</f>
        <v>#REF!</v>
      </c>
      <c r="H534" s="78" t="e">
        <f>IF(AND(G536&lt;"20",G536&gt;="10"),VLOOKUP(G536,E515:F524,2,FALSE),VLOOKUP(G534,B515:C524,2,FALSE))</f>
        <v>#REF!</v>
      </c>
      <c r="I534" s="78" t="e">
        <f>IF(G536&gt;="20"," PULUH "," ")</f>
        <v>#REF!</v>
      </c>
      <c r="K534" s="78" t="e">
        <f>RIGHT(R520,O534)</f>
        <v>#REF!</v>
      </c>
      <c r="L534" s="78"/>
      <c r="M534" s="79" t="e">
        <f>+O534-N534</f>
        <v>#REF!</v>
      </c>
      <c r="N534" s="79" t="e">
        <f>LEN(K534)</f>
        <v>#REF!</v>
      </c>
      <c r="O534" s="79">
        <v>5</v>
      </c>
      <c r="P534" s="78" t="s">
        <v>272</v>
      </c>
      <c r="Q534" s="78" t="e">
        <f>IF(M534=0,LEFT(K534,1),"0")</f>
        <v>#REF!</v>
      </c>
      <c r="R534" s="78" t="e">
        <f>IF(AND(Q536&lt;"20",Q536&gt;="10"),VLOOKUP(Q536,O515:P524,2,FALSE),VLOOKUP(Q534,L515:M524,2,FALSE))</f>
        <v>#REF!</v>
      </c>
      <c r="S534" s="78" t="e">
        <f>IF(Q536&gt;="20"," PULUH "," ")</f>
        <v>#REF!</v>
      </c>
      <c r="U534" s="78" t="e">
        <f>RIGHT(AB520,Y534)</f>
        <v>#REF!</v>
      </c>
      <c r="V534" s="78"/>
      <c r="W534" s="79" t="e">
        <f>+Y534-X534</f>
        <v>#REF!</v>
      </c>
      <c r="X534" s="79" t="e">
        <f>LEN(U534)</f>
        <v>#REF!</v>
      </c>
      <c r="Y534" s="79">
        <v>5</v>
      </c>
      <c r="Z534" s="78" t="s">
        <v>272</v>
      </c>
      <c r="AA534" s="78" t="e">
        <f>IF(W534=0,LEFT(U534,1),"0")</f>
        <v>#REF!</v>
      </c>
      <c r="AB534" s="78" t="e">
        <f>IF(AND(AA536&lt;"20",AA536&gt;="10"),VLOOKUP(AA536,Y515:Z524,2,FALSE),VLOOKUP(AA534,V515:W524,2,FALSE))</f>
        <v>#REF!</v>
      </c>
      <c r="AC534" s="78" t="e">
        <f>IF(AA536&gt;="20"," PULUH "," ")</f>
        <v>#REF!</v>
      </c>
    </row>
    <row r="535" spans="1:29">
      <c r="A535" s="78" t="e">
        <f>RIGHT(H520,E535)</f>
        <v>#REF!</v>
      </c>
      <c r="B535" s="78"/>
      <c r="C535" s="79" t="e">
        <f>+E535-D535</f>
        <v>#REF!</v>
      </c>
      <c r="D535" s="79" t="e">
        <f>LEN(A535)</f>
        <v>#REF!</v>
      </c>
      <c r="E535" s="79">
        <v>4</v>
      </c>
      <c r="F535" s="78" t="s">
        <v>273</v>
      </c>
      <c r="G535" s="78" t="e">
        <f>IF(C535=0,LEFT(A535,1),"0")</f>
        <v>#REF!</v>
      </c>
      <c r="H535" s="78" t="e">
        <f>IF(AND(G536&lt;"20",G536&gt;="10"),"",IF(AND(G535="1",G541=4),"SE",VLOOKUP(G535,B515:C524,2,FALSE)))</f>
        <v>#REF!</v>
      </c>
      <c r="I535" s="78" t="e">
        <f>IF(AND(AND(G533="0",G534="0",G535="0"))," "," RIBU ")</f>
        <v>#REF!</v>
      </c>
      <c r="K535" s="78" t="e">
        <f>RIGHT(R520,O535)</f>
        <v>#REF!</v>
      </c>
      <c r="L535" s="78"/>
      <c r="M535" s="79" t="e">
        <f>+O535-N535</f>
        <v>#REF!</v>
      </c>
      <c r="N535" s="79" t="e">
        <f>LEN(K535)</f>
        <v>#REF!</v>
      </c>
      <c r="O535" s="79">
        <v>4</v>
      </c>
      <c r="P535" s="78" t="s">
        <v>273</v>
      </c>
      <c r="Q535" s="78" t="e">
        <f>IF(M535=0,LEFT(K535,1),"0")</f>
        <v>#REF!</v>
      </c>
      <c r="R535" s="78" t="e">
        <f>IF(AND(Q536&lt;"20",Q536&gt;="10"),"",IF(AND(Q535="1",Q541=4),"SE",VLOOKUP(Q535,L515:M524,2,FALSE)))</f>
        <v>#REF!</v>
      </c>
      <c r="S535" s="78" t="e">
        <f>IF(AND(AND(Q533="0",Q534="0",Q535="0"))," "," RIBU ")</f>
        <v>#REF!</v>
      </c>
      <c r="U535" s="78" t="e">
        <f>RIGHT(AB520,Y535)</f>
        <v>#REF!</v>
      </c>
      <c r="V535" s="78"/>
      <c r="W535" s="79" t="e">
        <f>+Y535-X535</f>
        <v>#REF!</v>
      </c>
      <c r="X535" s="79" t="e">
        <f>LEN(U535)</f>
        <v>#REF!</v>
      </c>
      <c r="Y535" s="79">
        <v>4</v>
      </c>
      <c r="Z535" s="78" t="s">
        <v>273</v>
      </c>
      <c r="AA535" s="78" t="e">
        <f>IF(W535=0,LEFT(U535,1),"0")</f>
        <v>#REF!</v>
      </c>
      <c r="AB535" s="78" t="e">
        <f>IF(AND(AA536&lt;"20",AA536&gt;="10"),"",IF(AND(AA535="1",AA541=4),"SE",VLOOKUP(AA535,V515:W524,2,FALSE)))</f>
        <v>#REF!</v>
      </c>
      <c r="AC535" s="78" t="e">
        <f>IF(AND(AND(AA533="0",AA534="0",AA535="0"))," "," RIBU ")</f>
        <v>#REF!</v>
      </c>
    </row>
    <row r="536" spans="1:29">
      <c r="A536" s="78"/>
      <c r="B536" s="78"/>
      <c r="C536" s="79"/>
      <c r="D536" s="79"/>
      <c r="E536" s="79"/>
      <c r="F536" s="78" t="s">
        <v>270</v>
      </c>
      <c r="G536" s="78" t="e">
        <f>IF(G541&gt;=5,LEFT(A534,2),"0")</f>
        <v>#REF!</v>
      </c>
      <c r="H536" s="78"/>
      <c r="I536" s="78"/>
      <c r="K536" s="78"/>
      <c r="L536" s="78"/>
      <c r="M536" s="79"/>
      <c r="N536" s="79"/>
      <c r="O536" s="79"/>
      <c r="P536" s="78" t="s">
        <v>270</v>
      </c>
      <c r="Q536" s="78" t="e">
        <f>IF(Q541&gt;=5,LEFT(K534,2),"0")</f>
        <v>#REF!</v>
      </c>
      <c r="R536" s="78"/>
      <c r="S536" s="78"/>
      <c r="U536" s="78"/>
      <c r="V536" s="78"/>
      <c r="W536" s="79"/>
      <c r="X536" s="79"/>
      <c r="Y536" s="79"/>
      <c r="Z536" s="78" t="s">
        <v>270</v>
      </c>
      <c r="AA536" s="78" t="e">
        <f>IF(AA541&gt;=5,LEFT(U534,2),"0")</f>
        <v>#REF!</v>
      </c>
      <c r="AB536" s="78"/>
      <c r="AC536" s="78"/>
    </row>
    <row r="537" spans="1:29">
      <c r="A537" s="78" t="e">
        <f>RIGHT(H520,E537)</f>
        <v>#REF!</v>
      </c>
      <c r="B537" s="78"/>
      <c r="C537" s="79" t="e">
        <f>+E537-D537</f>
        <v>#REF!</v>
      </c>
      <c r="D537" s="79" t="e">
        <f>LEN(A537)</f>
        <v>#REF!</v>
      </c>
      <c r="E537" s="79">
        <v>3</v>
      </c>
      <c r="F537" s="78" t="s">
        <v>274</v>
      </c>
      <c r="G537" s="78" t="e">
        <f>IF(C537=0,LEFT(A537,1),"0")</f>
        <v>#REF!</v>
      </c>
      <c r="H537" s="78" t="e">
        <f>IF(G537="1"," SE",VLOOKUP(G537,B515:C524,2,FALSE))</f>
        <v>#REF!</v>
      </c>
      <c r="I537" s="78" t="e">
        <f>IF(H537=" ",""," RATUS ")</f>
        <v>#REF!</v>
      </c>
      <c r="K537" s="78" t="e">
        <f>RIGHT(R520,O537)</f>
        <v>#REF!</v>
      </c>
      <c r="L537" s="78"/>
      <c r="M537" s="79" t="e">
        <f>+O537-N537</f>
        <v>#REF!</v>
      </c>
      <c r="N537" s="79" t="e">
        <f>LEN(K537)</f>
        <v>#REF!</v>
      </c>
      <c r="O537" s="79">
        <v>3</v>
      </c>
      <c r="P537" s="78" t="s">
        <v>274</v>
      </c>
      <c r="Q537" s="78" t="e">
        <f>IF(M537=0,LEFT(K537,1),"0")</f>
        <v>#REF!</v>
      </c>
      <c r="R537" s="78" t="e">
        <f>IF(Q537="1"," SE",VLOOKUP(Q537,L515:M524,2,FALSE))</f>
        <v>#REF!</v>
      </c>
      <c r="S537" s="78" t="e">
        <f>IF(R537=" ",""," RATUS ")</f>
        <v>#REF!</v>
      </c>
      <c r="U537" s="78" t="e">
        <f>RIGHT(AB520,Y537)</f>
        <v>#REF!</v>
      </c>
      <c r="V537" s="78"/>
      <c r="W537" s="79" t="e">
        <f>+Y537-X537</f>
        <v>#REF!</v>
      </c>
      <c r="X537" s="79" t="e">
        <f>LEN(U537)</f>
        <v>#REF!</v>
      </c>
      <c r="Y537" s="79">
        <v>3</v>
      </c>
      <c r="Z537" s="78" t="s">
        <v>274</v>
      </c>
      <c r="AA537" s="78" t="e">
        <f>IF(W537=0,LEFT(U537,1),"0")</f>
        <v>#REF!</v>
      </c>
      <c r="AB537" s="78" t="e">
        <f>IF(AA537="1"," SE",VLOOKUP(AA537,V515:W524,2,FALSE))</f>
        <v>#REF!</v>
      </c>
      <c r="AC537" s="78" t="e">
        <f>IF(AB537=" ",""," RATUS ")</f>
        <v>#REF!</v>
      </c>
    </row>
    <row r="538" spans="1:29">
      <c r="A538" s="78" t="e">
        <f>RIGHT(H520,E538)</f>
        <v>#REF!</v>
      </c>
      <c r="B538" s="78"/>
      <c r="C538" s="79" t="e">
        <f>+E538-D538</f>
        <v>#REF!</v>
      </c>
      <c r="D538" s="79" t="e">
        <f>LEN(A538)</f>
        <v>#REF!</v>
      </c>
      <c r="E538" s="79">
        <v>2</v>
      </c>
      <c r="F538" s="78" t="s">
        <v>275</v>
      </c>
      <c r="G538" s="78" t="e">
        <f>IF(C538=0,LEFT(A538,1),"0")</f>
        <v>#REF!</v>
      </c>
      <c r="H538" s="78" t="e">
        <f>IF(AND(G540&lt;"20",G540&gt;="10"),VLOOKUP(G540,E515:F524,2,FALSE),VLOOKUP(G538,B515:C524,2,FALSE))</f>
        <v>#REF!</v>
      </c>
      <c r="I538" s="78" t="e">
        <f>IF(G540&gt;="20"," PULUH ","")</f>
        <v>#REF!</v>
      </c>
      <c r="K538" s="78" t="e">
        <f>RIGHT(R520,O538)</f>
        <v>#REF!</v>
      </c>
      <c r="L538" s="78"/>
      <c r="M538" s="79" t="e">
        <f>+O538-N538</f>
        <v>#REF!</v>
      </c>
      <c r="N538" s="79" t="e">
        <f>LEN(K538)</f>
        <v>#REF!</v>
      </c>
      <c r="O538" s="79">
        <v>2</v>
      </c>
      <c r="P538" s="78" t="s">
        <v>275</v>
      </c>
      <c r="Q538" s="78" t="e">
        <f>IF(M538=0,LEFT(K538,1),"0")</f>
        <v>#REF!</v>
      </c>
      <c r="R538" s="78" t="e">
        <f>IF(AND(Q540&lt;"20",Q540&gt;="10"),VLOOKUP(Q540,O515:P524,2,FALSE),VLOOKUP(Q538,L515:M524,2,FALSE))</f>
        <v>#REF!</v>
      </c>
      <c r="S538" s="78" t="e">
        <f>IF(Q540&gt;="20"," PULUH ","")</f>
        <v>#REF!</v>
      </c>
      <c r="U538" s="78" t="e">
        <f>RIGHT(AB520,Y538)</f>
        <v>#REF!</v>
      </c>
      <c r="V538" s="78"/>
      <c r="W538" s="79" t="e">
        <f>+Y538-X538</f>
        <v>#REF!</v>
      </c>
      <c r="X538" s="79" t="e">
        <f>LEN(U538)</f>
        <v>#REF!</v>
      </c>
      <c r="Y538" s="79">
        <v>2</v>
      </c>
      <c r="Z538" s="78" t="s">
        <v>275</v>
      </c>
      <c r="AA538" s="78" t="e">
        <f>IF(W538=0,LEFT(U538,1),"0")</f>
        <v>#REF!</v>
      </c>
      <c r="AB538" s="78" t="e">
        <f>IF(AND(AA540&lt;"20",AA540&gt;="10"),VLOOKUP(AA540,Y515:Z524,2,FALSE),VLOOKUP(AA538,V515:W524,2,FALSE))</f>
        <v>#REF!</v>
      </c>
      <c r="AC538" s="78" t="e">
        <f>IF(AA540&gt;="20"," PULUH ","")</f>
        <v>#REF!</v>
      </c>
    </row>
    <row r="539" spans="1:29">
      <c r="A539" s="78" t="e">
        <f>RIGHT(H520,E539)</f>
        <v>#REF!</v>
      </c>
      <c r="B539" s="78"/>
      <c r="C539" s="79" t="e">
        <f>+E539-D539</f>
        <v>#REF!</v>
      </c>
      <c r="D539" s="79" t="e">
        <f>LEN(A539)</f>
        <v>#REF!</v>
      </c>
      <c r="E539" s="79">
        <v>1</v>
      </c>
      <c r="F539" s="78" t="s">
        <v>264</v>
      </c>
      <c r="G539" s="78" t="e">
        <f>IF(C539=0,LEFT(A539,1),"0")</f>
        <v>#REF!</v>
      </c>
      <c r="H539" s="78" t="e">
        <f>IF(G539="0","",IF(G538="1","",VLOOKUP(G539,B515:C524,2,FALSE)))</f>
        <v>#REF!</v>
      </c>
      <c r="I539" s="78" t="s">
        <v>276</v>
      </c>
      <c r="K539" s="78" t="e">
        <f>RIGHT(R520,O539)</f>
        <v>#REF!</v>
      </c>
      <c r="L539" s="78"/>
      <c r="M539" s="79" t="e">
        <f>+O539-N539</f>
        <v>#REF!</v>
      </c>
      <c r="N539" s="79" t="e">
        <f>LEN(K539)</f>
        <v>#REF!</v>
      </c>
      <c r="O539" s="79">
        <v>1</v>
      </c>
      <c r="P539" s="78" t="s">
        <v>264</v>
      </c>
      <c r="Q539" s="78" t="e">
        <f>IF(M539=0,LEFT(K539,1),"0")</f>
        <v>#REF!</v>
      </c>
      <c r="R539" s="78" t="e">
        <f>IF(Q539="0","",IF(Q538="1","",VLOOKUP(Q539,L515:M524,2,FALSE)))</f>
        <v>#REF!</v>
      </c>
      <c r="S539" s="78" t="s">
        <v>276</v>
      </c>
      <c r="U539" s="78" t="e">
        <f>RIGHT(AB520,Y539)</f>
        <v>#REF!</v>
      </c>
      <c r="V539" s="78"/>
      <c r="W539" s="79" t="e">
        <f>+Y539-X539</f>
        <v>#REF!</v>
      </c>
      <c r="X539" s="79" t="e">
        <f>LEN(U539)</f>
        <v>#REF!</v>
      </c>
      <c r="Y539" s="79">
        <v>1</v>
      </c>
      <c r="Z539" s="78" t="s">
        <v>264</v>
      </c>
      <c r="AA539" s="78" t="e">
        <f>IF(W539=0,LEFT(U539,1),"0")</f>
        <v>#REF!</v>
      </c>
      <c r="AB539" s="78" t="e">
        <f>IF(AA539="0","",IF(AA538="1","",VLOOKUP(AA539,V515:W524,2,FALSE)))</f>
        <v>#REF!</v>
      </c>
      <c r="AC539" s="78" t="s">
        <v>276</v>
      </c>
    </row>
    <row r="540" spans="1:29">
      <c r="A540" s="78"/>
      <c r="B540" s="78"/>
      <c r="C540" s="78"/>
      <c r="D540" s="78"/>
      <c r="E540" s="78"/>
      <c r="F540" s="78" t="s">
        <v>270</v>
      </c>
      <c r="G540" s="78" t="e">
        <f>IF(G541&gt;=2,LEFT(A538,2)," ")</f>
        <v>#REF!</v>
      </c>
      <c r="H540" s="78"/>
      <c r="I540" s="78"/>
      <c r="K540" s="78"/>
      <c r="L540" s="78"/>
      <c r="M540" s="78"/>
      <c r="N540" s="78"/>
      <c r="O540" s="78"/>
      <c r="P540" s="78" t="s">
        <v>270</v>
      </c>
      <c r="Q540" s="78" t="e">
        <f>IF(Q541&gt;=2,LEFT(K538,2)," ")</f>
        <v>#REF!</v>
      </c>
      <c r="R540" s="78"/>
      <c r="S540" s="78"/>
      <c r="U540" s="78"/>
      <c r="V540" s="78"/>
      <c r="W540" s="78"/>
      <c r="X540" s="78"/>
      <c r="Y540" s="78"/>
      <c r="Z540" s="78" t="s">
        <v>270</v>
      </c>
      <c r="AA540" s="78" t="e">
        <f>IF(AA541&gt;=2,LEFT(U538,2)," ")</f>
        <v>#REF!</v>
      </c>
      <c r="AB540" s="78"/>
      <c r="AC540" s="78"/>
    </row>
    <row r="541" spans="1:29">
      <c r="A541" s="78"/>
      <c r="B541" s="78"/>
      <c r="C541" s="78"/>
      <c r="D541" s="78"/>
      <c r="E541" s="78"/>
      <c r="F541" s="78" t="s">
        <v>277</v>
      </c>
      <c r="G541" s="78" t="e">
        <f>LEN(H520)</f>
        <v>#REF!</v>
      </c>
      <c r="H541" s="78"/>
      <c r="I541" s="78"/>
      <c r="K541" s="78"/>
      <c r="L541" s="78"/>
      <c r="M541" s="78"/>
      <c r="N541" s="78"/>
      <c r="O541" s="78"/>
      <c r="P541" s="78" t="s">
        <v>277</v>
      </c>
      <c r="Q541" s="78" t="e">
        <f>LEN(R520)</f>
        <v>#REF!</v>
      </c>
      <c r="R541" s="78"/>
      <c r="S541" s="78"/>
      <c r="U541" s="78"/>
      <c r="V541" s="78"/>
      <c r="W541" s="78"/>
      <c r="X541" s="78"/>
      <c r="Y541" s="78"/>
      <c r="Z541" s="78" t="s">
        <v>277</v>
      </c>
      <c r="AA541" s="78" t="e">
        <f>LEN(AB520)</f>
        <v>#REF!</v>
      </c>
      <c r="AB541" s="78"/>
      <c r="AC541" s="78"/>
    </row>
    <row r="542" spans="1:29">
      <c r="A542" s="78" t="s">
        <v>278</v>
      </c>
      <c r="B542" s="78" t="e">
        <f>CONCATENATE(H529,I529,H530,I530,H531,I531,H533,I533,H534,I534,H535,I535,H537,I537,H538,I538,H539,I539)</f>
        <v>#REF!</v>
      </c>
      <c r="C542" s="78"/>
      <c r="D542" s="78"/>
      <c r="E542" s="78"/>
      <c r="F542" s="78"/>
      <c r="G542" s="78"/>
      <c r="H542" s="78"/>
      <c r="I542" s="78"/>
      <c r="K542" s="78" t="s">
        <v>278</v>
      </c>
      <c r="L542" s="78" t="e">
        <f>CONCATENATE(R529,S529,R530,S530,R531,S531,R533,S533,R534,S534,R535,S535,R537,S537,R538,S538,R539,S539)</f>
        <v>#REF!</v>
      </c>
      <c r="M542" s="78"/>
      <c r="N542" s="78"/>
      <c r="O542" s="78"/>
      <c r="P542" s="78"/>
      <c r="Q542" s="78"/>
      <c r="R542" s="78"/>
      <c r="S542" s="78"/>
      <c r="U542" s="78" t="s">
        <v>278</v>
      </c>
      <c r="V542" s="78" t="e">
        <f>CONCATENATE(AB529,AC529,AB530,AC530,AB531,AC531,AB533,AC533,AB534,AC534,AB535,AC535,AB537,AC537,AB538,AC538,AB539,AC539)</f>
        <v>#REF!</v>
      </c>
      <c r="W542" s="78"/>
      <c r="X542" s="78"/>
      <c r="Y542" s="78"/>
      <c r="Z542" s="78"/>
      <c r="AA542" s="78"/>
      <c r="AB542" s="78"/>
      <c r="AC542" s="78"/>
    </row>
    <row r="543" spans="1:29">
      <c r="A543" s="78" t="s">
        <v>279</v>
      </c>
      <c r="B543" s="80" t="e">
        <f>TRIM(B542)</f>
        <v>#REF!</v>
      </c>
      <c r="C543" s="81"/>
      <c r="D543" s="81"/>
      <c r="E543" s="81"/>
      <c r="F543" s="81"/>
      <c r="G543" s="81"/>
      <c r="H543" s="81"/>
      <c r="I543" s="81"/>
      <c r="K543" s="78" t="s">
        <v>279</v>
      </c>
      <c r="L543" s="80" t="e">
        <f>TRIM(L542)</f>
        <v>#REF!</v>
      </c>
      <c r="M543" s="81"/>
      <c r="N543" s="81"/>
      <c r="O543" s="81"/>
      <c r="P543" s="81"/>
      <c r="Q543" s="81"/>
      <c r="R543" s="81"/>
      <c r="S543" s="81"/>
      <c r="U543" s="78" t="s">
        <v>279</v>
      </c>
      <c r="V543" s="80" t="e">
        <f>TRIM(V542)</f>
        <v>#REF!</v>
      </c>
      <c r="W543" s="81"/>
      <c r="X543" s="81"/>
      <c r="Y543" s="81"/>
      <c r="Z543" s="81"/>
      <c r="AA543" s="81"/>
      <c r="AB543" s="81"/>
      <c r="AC543" s="81"/>
    </row>
    <row r="546" spans="1:29" ht="15.75" thickBot="1">
      <c r="A546" s="24"/>
      <c r="B546" s="24"/>
      <c r="C546" s="24" t="s">
        <v>216</v>
      </c>
      <c r="D546" s="24"/>
      <c r="E546" s="24"/>
      <c r="F546" s="24" t="s">
        <v>217</v>
      </c>
      <c r="G546" s="24"/>
      <c r="H546" s="24"/>
      <c r="I546" s="24"/>
      <c r="K546" s="24"/>
      <c r="L546" s="24"/>
      <c r="M546" s="24" t="s">
        <v>216</v>
      </c>
      <c r="N546" s="24"/>
      <c r="O546" s="24"/>
      <c r="P546" s="24" t="s">
        <v>217</v>
      </c>
      <c r="Q546" s="24"/>
      <c r="R546" s="24"/>
      <c r="S546" s="24"/>
      <c r="U546" s="24"/>
      <c r="V546" s="24"/>
      <c r="W546" s="24" t="s">
        <v>216</v>
      </c>
      <c r="X546" s="24"/>
      <c r="Y546" s="24"/>
      <c r="Z546" s="24" t="s">
        <v>217</v>
      </c>
      <c r="AA546" s="24"/>
      <c r="AB546" s="24"/>
      <c r="AC546" s="24"/>
    </row>
    <row r="547" spans="1:29">
      <c r="A547" s="24"/>
      <c r="B547" s="69" t="s">
        <v>218</v>
      </c>
      <c r="C547" s="70" t="s">
        <v>219</v>
      </c>
      <c r="D547" s="24"/>
      <c r="E547" s="69" t="s">
        <v>220</v>
      </c>
      <c r="F547" s="70" t="s">
        <v>221</v>
      </c>
      <c r="G547" s="24"/>
      <c r="H547" s="24"/>
      <c r="I547" s="24"/>
      <c r="K547" s="24"/>
      <c r="L547" s="69" t="s">
        <v>218</v>
      </c>
      <c r="M547" s="70" t="s">
        <v>219</v>
      </c>
      <c r="N547" s="24"/>
      <c r="O547" s="69" t="s">
        <v>220</v>
      </c>
      <c r="P547" s="70" t="s">
        <v>221</v>
      </c>
      <c r="Q547" s="24"/>
      <c r="R547" s="24"/>
      <c r="S547" s="24"/>
      <c r="U547" s="24"/>
      <c r="V547" s="69" t="s">
        <v>218</v>
      </c>
      <c r="W547" s="70" t="s">
        <v>219</v>
      </c>
      <c r="X547" s="24"/>
      <c r="Y547" s="69" t="s">
        <v>220</v>
      </c>
      <c r="Z547" s="70" t="s">
        <v>221</v>
      </c>
      <c r="AA547" s="24"/>
      <c r="AB547" s="24"/>
      <c r="AC547" s="24"/>
    </row>
    <row r="548" spans="1:29">
      <c r="A548" s="24"/>
      <c r="B548" s="71" t="s">
        <v>222</v>
      </c>
      <c r="C548" s="72" t="s">
        <v>223</v>
      </c>
      <c r="D548" s="24"/>
      <c r="E548" s="71" t="s">
        <v>224</v>
      </c>
      <c r="F548" s="72" t="s">
        <v>225</v>
      </c>
      <c r="G548" s="24"/>
      <c r="H548" s="24"/>
      <c r="I548" s="24"/>
      <c r="K548" s="24"/>
      <c r="L548" s="71" t="s">
        <v>222</v>
      </c>
      <c r="M548" s="72" t="s">
        <v>223</v>
      </c>
      <c r="N548" s="24"/>
      <c r="O548" s="71" t="s">
        <v>224</v>
      </c>
      <c r="P548" s="72" t="s">
        <v>225</v>
      </c>
      <c r="Q548" s="24"/>
      <c r="R548" s="24"/>
      <c r="S548" s="24"/>
      <c r="U548" s="24"/>
      <c r="V548" s="71" t="s">
        <v>222</v>
      </c>
      <c r="W548" s="72" t="s">
        <v>223</v>
      </c>
      <c r="X548" s="24"/>
      <c r="Y548" s="71" t="s">
        <v>224</v>
      </c>
      <c r="Z548" s="72" t="s">
        <v>225</v>
      </c>
      <c r="AA548" s="24"/>
      <c r="AB548" s="24"/>
      <c r="AC548" s="24"/>
    </row>
    <row r="549" spans="1:29">
      <c r="A549" s="24"/>
      <c r="B549" s="71" t="s">
        <v>226</v>
      </c>
      <c r="C549" s="72" t="s">
        <v>227</v>
      </c>
      <c r="D549" s="24"/>
      <c r="E549" s="71" t="s">
        <v>228</v>
      </c>
      <c r="F549" s="72" t="s">
        <v>229</v>
      </c>
      <c r="G549" s="24"/>
      <c r="H549" s="24"/>
      <c r="I549" s="24"/>
      <c r="K549" s="24"/>
      <c r="L549" s="71" t="s">
        <v>226</v>
      </c>
      <c r="M549" s="72" t="s">
        <v>227</v>
      </c>
      <c r="N549" s="24"/>
      <c r="O549" s="71" t="s">
        <v>228</v>
      </c>
      <c r="P549" s="72" t="s">
        <v>229</v>
      </c>
      <c r="Q549" s="24"/>
      <c r="R549" s="24"/>
      <c r="S549" s="24"/>
      <c r="U549" s="24"/>
      <c r="V549" s="71" t="s">
        <v>226</v>
      </c>
      <c r="W549" s="72" t="s">
        <v>227</v>
      </c>
      <c r="X549" s="24"/>
      <c r="Y549" s="71" t="s">
        <v>228</v>
      </c>
      <c r="Z549" s="72" t="s">
        <v>229</v>
      </c>
      <c r="AA549" s="24"/>
      <c r="AB549" s="24"/>
      <c r="AC549" s="24"/>
    </row>
    <row r="550" spans="1:29" ht="15.75" thickBot="1">
      <c r="A550" s="24"/>
      <c r="B550" s="71" t="s">
        <v>230</v>
      </c>
      <c r="C550" s="72" t="s">
        <v>231</v>
      </c>
      <c r="D550" s="24"/>
      <c r="E550" s="71" t="s">
        <v>232</v>
      </c>
      <c r="F550" s="72" t="s">
        <v>233</v>
      </c>
      <c r="G550" s="24"/>
      <c r="H550" s="24"/>
      <c r="I550" s="24"/>
      <c r="K550" s="24"/>
      <c r="L550" s="71" t="s">
        <v>230</v>
      </c>
      <c r="M550" s="72" t="s">
        <v>231</v>
      </c>
      <c r="N550" s="24"/>
      <c r="O550" s="71" t="s">
        <v>232</v>
      </c>
      <c r="P550" s="72" t="s">
        <v>233</v>
      </c>
      <c r="Q550" s="24"/>
      <c r="R550" s="24"/>
      <c r="S550" s="24"/>
      <c r="U550" s="24"/>
      <c r="V550" s="71" t="s">
        <v>230</v>
      </c>
      <c r="W550" s="72" t="s">
        <v>231</v>
      </c>
      <c r="X550" s="24"/>
      <c r="Y550" s="71" t="s">
        <v>232</v>
      </c>
      <c r="Z550" s="72" t="s">
        <v>233</v>
      </c>
      <c r="AA550" s="24"/>
      <c r="AB550" s="24"/>
      <c r="AC550" s="24"/>
    </row>
    <row r="551" spans="1:29">
      <c r="A551" s="24"/>
      <c r="B551" s="71" t="s">
        <v>234</v>
      </c>
      <c r="C551" s="72" t="s">
        <v>235</v>
      </c>
      <c r="D551" s="24"/>
      <c r="E551" s="71" t="s">
        <v>236</v>
      </c>
      <c r="F551" s="72" t="s">
        <v>237</v>
      </c>
      <c r="G551" s="24"/>
      <c r="H551" s="73"/>
      <c r="I551" s="24"/>
      <c r="K551" s="24"/>
      <c r="L551" s="71" t="s">
        <v>234</v>
      </c>
      <c r="M551" s="72" t="s">
        <v>235</v>
      </c>
      <c r="N551" s="24"/>
      <c r="O551" s="71" t="s">
        <v>236</v>
      </c>
      <c r="P551" s="72" t="s">
        <v>237</v>
      </c>
      <c r="Q551" s="24"/>
      <c r="R551" s="73"/>
      <c r="S551" s="24"/>
      <c r="U551" s="24"/>
      <c r="V551" s="71" t="s">
        <v>234</v>
      </c>
      <c r="W551" s="72" t="s">
        <v>235</v>
      </c>
      <c r="X551" s="24"/>
      <c r="Y551" s="71" t="s">
        <v>236</v>
      </c>
      <c r="Z551" s="72" t="s">
        <v>237</v>
      </c>
      <c r="AA551" s="24"/>
      <c r="AB551" s="73"/>
      <c r="AC551" s="24"/>
    </row>
    <row r="552" spans="1:29">
      <c r="A552" s="24"/>
      <c r="B552" s="71" t="s">
        <v>238</v>
      </c>
      <c r="C552" s="72" t="s">
        <v>239</v>
      </c>
      <c r="D552" s="24"/>
      <c r="E552" s="71" t="s">
        <v>240</v>
      </c>
      <c r="F552" s="72" t="s">
        <v>241</v>
      </c>
      <c r="G552" s="24"/>
      <c r="H552" s="74" t="e">
        <f>#REF!</f>
        <v>#REF!</v>
      </c>
      <c r="I552" s="24"/>
      <c r="K552" s="24"/>
      <c r="L552" s="71" t="s">
        <v>238</v>
      </c>
      <c r="M552" s="72" t="s">
        <v>239</v>
      </c>
      <c r="N552" s="24"/>
      <c r="O552" s="71" t="s">
        <v>240</v>
      </c>
      <c r="P552" s="72" t="s">
        <v>241</v>
      </c>
      <c r="Q552" s="24"/>
      <c r="R552" s="74" t="e">
        <f>#REF!</f>
        <v>#REF!</v>
      </c>
      <c r="S552" s="24"/>
      <c r="U552" s="24"/>
      <c r="V552" s="71" t="s">
        <v>238</v>
      </c>
      <c r="W552" s="72" t="s">
        <v>239</v>
      </c>
      <c r="X552" s="24"/>
      <c r="Y552" s="71" t="s">
        <v>240</v>
      </c>
      <c r="Z552" s="72" t="s">
        <v>241</v>
      </c>
      <c r="AA552" s="24"/>
      <c r="AB552" s="74" t="e">
        <f>#REF!</f>
        <v>#REF!</v>
      </c>
      <c r="AC552" s="24"/>
    </row>
    <row r="553" spans="1:29" ht="15.75" thickBot="1">
      <c r="A553" s="24"/>
      <c r="B553" s="71" t="s">
        <v>242</v>
      </c>
      <c r="C553" s="72" t="s">
        <v>243</v>
      </c>
      <c r="D553" s="24"/>
      <c r="E553" s="71" t="s">
        <v>244</v>
      </c>
      <c r="F553" s="72" t="s">
        <v>245</v>
      </c>
      <c r="G553" s="24"/>
      <c r="H553" s="75"/>
      <c r="I553" s="24"/>
      <c r="K553" s="24"/>
      <c r="L553" s="71" t="s">
        <v>242</v>
      </c>
      <c r="M553" s="72" t="s">
        <v>243</v>
      </c>
      <c r="N553" s="24"/>
      <c r="O553" s="71" t="s">
        <v>244</v>
      </c>
      <c r="P553" s="72" t="s">
        <v>245</v>
      </c>
      <c r="Q553" s="24"/>
      <c r="R553" s="75"/>
      <c r="S553" s="24"/>
      <c r="U553" s="24"/>
      <c r="V553" s="71" t="s">
        <v>242</v>
      </c>
      <c r="W553" s="72" t="s">
        <v>243</v>
      </c>
      <c r="X553" s="24"/>
      <c r="Y553" s="71" t="s">
        <v>244</v>
      </c>
      <c r="Z553" s="72" t="s">
        <v>245</v>
      </c>
      <c r="AA553" s="24"/>
      <c r="AB553" s="75"/>
      <c r="AC553" s="24"/>
    </row>
    <row r="554" spans="1:29">
      <c r="A554" s="24"/>
      <c r="B554" s="71" t="s">
        <v>246</v>
      </c>
      <c r="C554" s="72" t="s">
        <v>247</v>
      </c>
      <c r="D554" s="24"/>
      <c r="E554" s="71" t="s">
        <v>248</v>
      </c>
      <c r="F554" s="72" t="s">
        <v>249</v>
      </c>
      <c r="G554" s="24"/>
      <c r="H554" s="24"/>
      <c r="I554" s="24"/>
      <c r="K554" s="24"/>
      <c r="L554" s="71" t="s">
        <v>246</v>
      </c>
      <c r="M554" s="72" t="s">
        <v>247</v>
      </c>
      <c r="N554" s="24"/>
      <c r="O554" s="71" t="s">
        <v>248</v>
      </c>
      <c r="P554" s="72" t="s">
        <v>249</v>
      </c>
      <c r="Q554" s="24"/>
      <c r="R554" s="24"/>
      <c r="S554" s="24"/>
      <c r="U554" s="24"/>
      <c r="V554" s="71" t="s">
        <v>246</v>
      </c>
      <c r="W554" s="72" t="s">
        <v>247</v>
      </c>
      <c r="X554" s="24"/>
      <c r="Y554" s="71" t="s">
        <v>248</v>
      </c>
      <c r="Z554" s="72" t="s">
        <v>249</v>
      </c>
      <c r="AA554" s="24"/>
      <c r="AB554" s="24"/>
      <c r="AC554" s="24"/>
    </row>
    <row r="555" spans="1:29">
      <c r="A555" s="24"/>
      <c r="B555" s="71" t="s">
        <v>250</v>
      </c>
      <c r="C555" s="72" t="s">
        <v>251</v>
      </c>
      <c r="D555" s="24"/>
      <c r="E555" s="71" t="s">
        <v>252</v>
      </c>
      <c r="F555" s="72" t="s">
        <v>253</v>
      </c>
      <c r="G555" s="24"/>
      <c r="H555" s="24"/>
      <c r="I555" s="24"/>
      <c r="K555" s="24"/>
      <c r="L555" s="71" t="s">
        <v>250</v>
      </c>
      <c r="M555" s="72" t="s">
        <v>251</v>
      </c>
      <c r="N555" s="24"/>
      <c r="O555" s="71" t="s">
        <v>252</v>
      </c>
      <c r="P555" s="72" t="s">
        <v>253</v>
      </c>
      <c r="Q555" s="24"/>
      <c r="R555" s="24"/>
      <c r="S555" s="24"/>
      <c r="U555" s="24"/>
      <c r="V555" s="71" t="s">
        <v>250</v>
      </c>
      <c r="W555" s="72" t="s">
        <v>251</v>
      </c>
      <c r="X555" s="24"/>
      <c r="Y555" s="71" t="s">
        <v>252</v>
      </c>
      <c r="Z555" s="72" t="s">
        <v>253</v>
      </c>
      <c r="AA555" s="24"/>
      <c r="AB555" s="24"/>
      <c r="AC555" s="24"/>
    </row>
    <row r="556" spans="1:29">
      <c r="A556" s="24"/>
      <c r="B556" s="71" t="s">
        <v>254</v>
      </c>
      <c r="C556" s="72" t="s">
        <v>255</v>
      </c>
      <c r="D556" s="24"/>
      <c r="E556" s="71" t="s">
        <v>256</v>
      </c>
      <c r="F556" s="72" t="s">
        <v>257</v>
      </c>
      <c r="G556" s="24"/>
      <c r="H556" s="24"/>
      <c r="I556" s="24"/>
      <c r="K556" s="24"/>
      <c r="L556" s="71" t="s">
        <v>254</v>
      </c>
      <c r="M556" s="72" t="s">
        <v>255</v>
      </c>
      <c r="N556" s="24"/>
      <c r="O556" s="71" t="s">
        <v>256</v>
      </c>
      <c r="P556" s="72" t="s">
        <v>257</v>
      </c>
      <c r="Q556" s="24"/>
      <c r="R556" s="24"/>
      <c r="S556" s="24"/>
      <c r="U556" s="24"/>
      <c r="V556" s="71" t="s">
        <v>254</v>
      </c>
      <c r="W556" s="72" t="s">
        <v>255</v>
      </c>
      <c r="X556" s="24"/>
      <c r="Y556" s="71" t="s">
        <v>256</v>
      </c>
      <c r="Z556" s="72" t="s">
        <v>257</v>
      </c>
      <c r="AA556" s="24"/>
      <c r="AB556" s="24"/>
      <c r="AC556" s="24"/>
    </row>
    <row r="557" spans="1:29" ht="15.75" thickBot="1">
      <c r="A557" s="24"/>
      <c r="B557" s="76" t="s">
        <v>219</v>
      </c>
      <c r="C557" s="77" t="s">
        <v>219</v>
      </c>
      <c r="D557" s="24"/>
      <c r="E557" s="76"/>
      <c r="F557" s="77"/>
      <c r="G557" s="24"/>
      <c r="H557" s="24"/>
      <c r="I557" s="24"/>
      <c r="K557" s="24"/>
      <c r="L557" s="76" t="s">
        <v>219</v>
      </c>
      <c r="M557" s="77" t="s">
        <v>219</v>
      </c>
      <c r="N557" s="24"/>
      <c r="O557" s="76"/>
      <c r="P557" s="77"/>
      <c r="Q557" s="24"/>
      <c r="R557" s="24"/>
      <c r="S557" s="24"/>
      <c r="U557" s="24"/>
      <c r="V557" s="76" t="s">
        <v>219</v>
      </c>
      <c r="W557" s="77" t="s">
        <v>219</v>
      </c>
      <c r="X557" s="24"/>
      <c r="Y557" s="76"/>
      <c r="Z557" s="77"/>
      <c r="AA557" s="24"/>
      <c r="AB557" s="24"/>
      <c r="AC557" s="24"/>
    </row>
    <row r="558" spans="1:29">
      <c r="A558" s="24"/>
      <c r="B558" s="24"/>
      <c r="C558" s="24"/>
      <c r="D558" s="24"/>
      <c r="E558" s="24"/>
      <c r="F558" s="24"/>
      <c r="G558" s="24"/>
      <c r="H558" s="24"/>
      <c r="I558" s="24"/>
      <c r="K558" s="24"/>
      <c r="L558" s="24"/>
      <c r="M558" s="24"/>
      <c r="N558" s="24"/>
      <c r="O558" s="24"/>
      <c r="P558" s="24"/>
      <c r="Q558" s="24"/>
      <c r="R558" s="24"/>
      <c r="S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>
      <c r="A559" s="78" t="s">
        <v>258</v>
      </c>
      <c r="B559" s="78"/>
      <c r="C559" s="78" t="s">
        <v>259</v>
      </c>
      <c r="D559" s="78" t="s">
        <v>260</v>
      </c>
      <c r="E559" s="78" t="s">
        <v>260</v>
      </c>
      <c r="F559" s="79" t="s">
        <v>261</v>
      </c>
      <c r="G559" s="79" t="s">
        <v>262</v>
      </c>
      <c r="H559" s="79" t="s">
        <v>263</v>
      </c>
      <c r="I559" s="78" t="s">
        <v>264</v>
      </c>
      <c r="K559" s="78" t="s">
        <v>258</v>
      </c>
      <c r="L559" s="78"/>
      <c r="M559" s="78" t="s">
        <v>259</v>
      </c>
      <c r="N559" s="78" t="s">
        <v>260</v>
      </c>
      <c r="O559" s="78" t="s">
        <v>260</v>
      </c>
      <c r="P559" s="79" t="s">
        <v>261</v>
      </c>
      <c r="Q559" s="79" t="s">
        <v>262</v>
      </c>
      <c r="R559" s="79" t="s">
        <v>263</v>
      </c>
      <c r="S559" s="78" t="s">
        <v>264</v>
      </c>
      <c r="U559" s="78" t="s">
        <v>258</v>
      </c>
      <c r="V559" s="78"/>
      <c r="W559" s="78" t="s">
        <v>259</v>
      </c>
      <c r="X559" s="78" t="s">
        <v>260</v>
      </c>
      <c r="Y559" s="78" t="s">
        <v>260</v>
      </c>
      <c r="Z559" s="79" t="s">
        <v>261</v>
      </c>
      <c r="AA559" s="79" t="s">
        <v>262</v>
      </c>
      <c r="AB559" s="79" t="s">
        <v>263</v>
      </c>
      <c r="AC559" s="78" t="s">
        <v>264</v>
      </c>
    </row>
    <row r="560" spans="1:29">
      <c r="A560" s="78"/>
      <c r="B560" s="78"/>
      <c r="C560" s="78" t="s">
        <v>265</v>
      </c>
      <c r="D560" s="78" t="s">
        <v>258</v>
      </c>
      <c r="E560" s="78" t="s">
        <v>266</v>
      </c>
      <c r="F560" s="78"/>
      <c r="G560" s="78"/>
      <c r="H560" s="78"/>
      <c r="I560" s="78"/>
      <c r="K560" s="78"/>
      <c r="L560" s="78"/>
      <c r="M560" s="78" t="s">
        <v>265</v>
      </c>
      <c r="N560" s="78" t="s">
        <v>258</v>
      </c>
      <c r="O560" s="78" t="s">
        <v>266</v>
      </c>
      <c r="P560" s="78"/>
      <c r="Q560" s="78"/>
      <c r="R560" s="78"/>
      <c r="S560" s="78"/>
      <c r="U560" s="78"/>
      <c r="V560" s="78"/>
      <c r="W560" s="78" t="s">
        <v>265</v>
      </c>
      <c r="X560" s="78" t="s">
        <v>258</v>
      </c>
      <c r="Y560" s="78" t="s">
        <v>266</v>
      </c>
      <c r="Z560" s="78"/>
      <c r="AA560" s="78"/>
      <c r="AB560" s="78"/>
      <c r="AC560" s="78"/>
    </row>
    <row r="561" spans="1:29">
      <c r="A561" s="78" t="e">
        <f>RIGHT(H552,E561)</f>
        <v>#REF!</v>
      </c>
      <c r="B561" s="78"/>
      <c r="C561" s="79" t="e">
        <f>+E561-D561</f>
        <v>#REF!</v>
      </c>
      <c r="D561" s="79" t="e">
        <f>LEN(A561)</f>
        <v>#REF!</v>
      </c>
      <c r="E561" s="79">
        <v>9</v>
      </c>
      <c r="F561" s="78" t="s">
        <v>267</v>
      </c>
      <c r="G561" s="78" t="e">
        <f>IF(C561=0,LEFT(A561,1),"0")</f>
        <v>#REF!</v>
      </c>
      <c r="H561" s="78" t="e">
        <f>IF(G561="1","SE",VLOOKUP(G561,B547:C556,2,FALSE))</f>
        <v>#REF!</v>
      </c>
      <c r="I561" s="78" t="e">
        <f>IF(G561="0",""," RATUS ")</f>
        <v>#REF!</v>
      </c>
      <c r="K561" s="78" t="e">
        <f>RIGHT(R552,O561)</f>
        <v>#REF!</v>
      </c>
      <c r="L561" s="78"/>
      <c r="M561" s="79" t="e">
        <f>+O561-N561</f>
        <v>#REF!</v>
      </c>
      <c r="N561" s="79" t="e">
        <f>LEN(K561)</f>
        <v>#REF!</v>
      </c>
      <c r="O561" s="79">
        <v>9</v>
      </c>
      <c r="P561" s="78" t="s">
        <v>267</v>
      </c>
      <c r="Q561" s="78" t="e">
        <f>IF(M561=0,LEFT(K561,1),"0")</f>
        <v>#REF!</v>
      </c>
      <c r="R561" s="78" t="e">
        <f>IF(Q561="1","SE",VLOOKUP(Q561,L547:M556,2,FALSE))</f>
        <v>#REF!</v>
      </c>
      <c r="S561" s="78" t="e">
        <f>IF(Q561="0",""," RATUS ")</f>
        <v>#REF!</v>
      </c>
      <c r="U561" s="78" t="e">
        <f>RIGHT(AB552,Y561)</f>
        <v>#REF!</v>
      </c>
      <c r="V561" s="78"/>
      <c r="W561" s="79" t="e">
        <f>+Y561-X561</f>
        <v>#REF!</v>
      </c>
      <c r="X561" s="79" t="e">
        <f>LEN(U561)</f>
        <v>#REF!</v>
      </c>
      <c r="Y561" s="79">
        <v>9</v>
      </c>
      <c r="Z561" s="78" t="s">
        <v>267</v>
      </c>
      <c r="AA561" s="78" t="e">
        <f>IF(W561=0,LEFT(U561,1),"0")</f>
        <v>#REF!</v>
      </c>
      <c r="AB561" s="78" t="e">
        <f>IF(AA561="1","SE",VLOOKUP(AA561,V547:W556,2,FALSE))</f>
        <v>#REF!</v>
      </c>
      <c r="AC561" s="78" t="e">
        <f>IF(AA561="0",""," RATUS ")</f>
        <v>#REF!</v>
      </c>
    </row>
    <row r="562" spans="1:29">
      <c r="A562" s="78" t="e">
        <f>RIGHT(H552,E562)</f>
        <v>#REF!</v>
      </c>
      <c r="B562" s="78"/>
      <c r="C562" s="79" t="e">
        <f>+E562-D562</f>
        <v>#REF!</v>
      </c>
      <c r="D562" s="79" t="e">
        <f>LEN(A562)</f>
        <v>#REF!</v>
      </c>
      <c r="E562" s="79">
        <v>8</v>
      </c>
      <c r="F562" s="78" t="s">
        <v>268</v>
      </c>
      <c r="G562" s="78" t="e">
        <f>IF(C562=0,LEFT(A562,1),"0")</f>
        <v>#REF!</v>
      </c>
      <c r="H562" s="78" t="e">
        <f>IF(AND(G564&lt;"20",G564&gt;="10"),VLOOKUP(G564,E547:F556,2,FALSE),VLOOKUP(G562,B547:C556,2,FALSE))</f>
        <v>#REF!</v>
      </c>
      <c r="I562" s="78" t="e">
        <f>IF(G564&gt;="20"," PULUH ","")</f>
        <v>#REF!</v>
      </c>
      <c r="K562" s="78" t="e">
        <f>RIGHT(R552,O562)</f>
        <v>#REF!</v>
      </c>
      <c r="L562" s="78"/>
      <c r="M562" s="79" t="e">
        <f>+O562-N562</f>
        <v>#REF!</v>
      </c>
      <c r="N562" s="79" t="e">
        <f>LEN(K562)</f>
        <v>#REF!</v>
      </c>
      <c r="O562" s="79">
        <v>8</v>
      </c>
      <c r="P562" s="78" t="s">
        <v>268</v>
      </c>
      <c r="Q562" s="78" t="e">
        <f>IF(M562=0,LEFT(K562,1),"0")</f>
        <v>#REF!</v>
      </c>
      <c r="R562" s="78" t="e">
        <f>IF(AND(Q564&lt;"20",Q564&gt;="10"),VLOOKUP(Q564,O547:P556,2,FALSE),VLOOKUP(Q562,L547:M556,2,FALSE))</f>
        <v>#REF!</v>
      </c>
      <c r="S562" s="78" t="e">
        <f>IF(Q564&gt;="20"," PULUH ","")</f>
        <v>#REF!</v>
      </c>
      <c r="U562" s="78" t="e">
        <f>RIGHT(AB552,Y562)</f>
        <v>#REF!</v>
      </c>
      <c r="V562" s="78"/>
      <c r="W562" s="79" t="e">
        <f>+Y562-X562</f>
        <v>#REF!</v>
      </c>
      <c r="X562" s="79" t="e">
        <f>LEN(U562)</f>
        <v>#REF!</v>
      </c>
      <c r="Y562" s="79">
        <v>8</v>
      </c>
      <c r="Z562" s="78" t="s">
        <v>268</v>
      </c>
      <c r="AA562" s="78" t="e">
        <f>IF(W562=0,LEFT(U562,1),"0")</f>
        <v>#REF!</v>
      </c>
      <c r="AB562" s="78" t="e">
        <f>IF(AND(AA564&lt;"20",AA564&gt;="10"),VLOOKUP(AA564,Y547:Z556,2,FALSE),VLOOKUP(AA562,V547:W556,2,FALSE))</f>
        <v>#REF!</v>
      </c>
      <c r="AC562" s="78" t="e">
        <f>IF(AA564&gt;="20"," PULUH ","")</f>
        <v>#REF!</v>
      </c>
    </row>
    <row r="563" spans="1:29">
      <c r="A563" s="78" t="e">
        <f>RIGHT(H552,E563)</f>
        <v>#REF!</v>
      </c>
      <c r="B563" s="78"/>
      <c r="C563" s="79" t="e">
        <f>+E563-D563</f>
        <v>#REF!</v>
      </c>
      <c r="D563" s="79" t="e">
        <f>LEN(A563)</f>
        <v>#REF!</v>
      </c>
      <c r="E563" s="79">
        <v>7</v>
      </c>
      <c r="F563" s="78" t="s">
        <v>269</v>
      </c>
      <c r="G563" s="78" t="e">
        <f>IF(C563=0,LEFT(A563,1),"0")</f>
        <v>#REF!</v>
      </c>
      <c r="H563" s="78" t="e">
        <f>IF(AND(G564&lt;"20",G564&gt;="10"),"",VLOOKUP(G563,B547:C556,2,FALSE))</f>
        <v>#REF!</v>
      </c>
      <c r="I563" s="78" t="e">
        <f>IF(G573&gt;=7," JUTA ","")</f>
        <v>#REF!</v>
      </c>
      <c r="K563" s="78" t="e">
        <f>RIGHT(R552,O563)</f>
        <v>#REF!</v>
      </c>
      <c r="L563" s="78"/>
      <c r="M563" s="79" t="e">
        <f>+O563-N563</f>
        <v>#REF!</v>
      </c>
      <c r="N563" s="79" t="e">
        <f>LEN(K563)</f>
        <v>#REF!</v>
      </c>
      <c r="O563" s="79">
        <v>7</v>
      </c>
      <c r="P563" s="78" t="s">
        <v>269</v>
      </c>
      <c r="Q563" s="78" t="e">
        <f>IF(M563=0,LEFT(K563,1),"0")</f>
        <v>#REF!</v>
      </c>
      <c r="R563" s="78" t="e">
        <f>IF(AND(Q564&lt;"20",Q564&gt;="10"),"",VLOOKUP(Q563,L547:M556,2,FALSE))</f>
        <v>#REF!</v>
      </c>
      <c r="S563" s="78" t="e">
        <f>IF(Q573&gt;=7," JUTA ","")</f>
        <v>#REF!</v>
      </c>
      <c r="U563" s="78" t="e">
        <f>RIGHT(AB552,Y563)</f>
        <v>#REF!</v>
      </c>
      <c r="V563" s="78"/>
      <c r="W563" s="79" t="e">
        <f>+Y563-X563</f>
        <v>#REF!</v>
      </c>
      <c r="X563" s="79" t="e">
        <f>LEN(U563)</f>
        <v>#REF!</v>
      </c>
      <c r="Y563" s="79">
        <v>7</v>
      </c>
      <c r="Z563" s="78" t="s">
        <v>269</v>
      </c>
      <c r="AA563" s="78" t="e">
        <f>IF(W563=0,LEFT(U563,1),"0")</f>
        <v>#REF!</v>
      </c>
      <c r="AB563" s="78" t="e">
        <f>IF(AND(AA564&lt;"20",AA564&gt;="10"),"",VLOOKUP(AA563,V547:W556,2,FALSE))</f>
        <v>#REF!</v>
      </c>
      <c r="AC563" s="78" t="e">
        <f>IF(AA573&gt;=7," JUTA ","")</f>
        <v>#REF!</v>
      </c>
    </row>
    <row r="564" spans="1:29">
      <c r="A564" s="78"/>
      <c r="B564" s="78"/>
      <c r="C564" s="79"/>
      <c r="D564" s="79"/>
      <c r="E564" s="79"/>
      <c r="F564" s="78" t="s">
        <v>270</v>
      </c>
      <c r="G564" s="78" t="e">
        <f>IF(G573&gt;=8,LEFT(A562,2),"0")</f>
        <v>#REF!</v>
      </c>
      <c r="H564" s="78"/>
      <c r="I564" s="78"/>
      <c r="K564" s="78"/>
      <c r="L564" s="78"/>
      <c r="M564" s="79"/>
      <c r="N564" s="79"/>
      <c r="O564" s="79"/>
      <c r="P564" s="78" t="s">
        <v>270</v>
      </c>
      <c r="Q564" s="78" t="e">
        <f>IF(Q573&gt;=8,LEFT(K562,2),"0")</f>
        <v>#REF!</v>
      </c>
      <c r="R564" s="78"/>
      <c r="S564" s="78"/>
      <c r="U564" s="78"/>
      <c r="V564" s="78"/>
      <c r="W564" s="79"/>
      <c r="X564" s="79"/>
      <c r="Y564" s="79"/>
      <c r="Z564" s="78" t="s">
        <v>270</v>
      </c>
      <c r="AA564" s="78" t="e">
        <f>IF(AA573&gt;=8,LEFT(U562,2),"0")</f>
        <v>#REF!</v>
      </c>
      <c r="AB564" s="78"/>
      <c r="AC564" s="78"/>
    </row>
    <row r="565" spans="1:29">
      <c r="A565" s="78" t="e">
        <f>RIGHT(H552,E565)</f>
        <v>#REF!</v>
      </c>
      <c r="B565" s="78"/>
      <c r="C565" s="79" t="e">
        <f>+E565-D565</f>
        <v>#REF!</v>
      </c>
      <c r="D565" s="79" t="e">
        <f>LEN(A565)</f>
        <v>#REF!</v>
      </c>
      <c r="E565" s="79">
        <v>6</v>
      </c>
      <c r="F565" s="78" t="s">
        <v>271</v>
      </c>
      <c r="G565" s="78" t="e">
        <f>IF(C565=0,LEFT(A565,1),"0")</f>
        <v>#REF!</v>
      </c>
      <c r="H565" s="78" t="e">
        <f>IF(G565="1","SE",VLOOKUP(G565,B547:C556,2,FALSE))</f>
        <v>#REF!</v>
      </c>
      <c r="I565" s="78" t="e">
        <f>IF(H565=" ",""," RATUS ")</f>
        <v>#REF!</v>
      </c>
      <c r="K565" s="78" t="e">
        <f>RIGHT(R552,O565)</f>
        <v>#REF!</v>
      </c>
      <c r="L565" s="78"/>
      <c r="M565" s="79" t="e">
        <f>+O565-N565</f>
        <v>#REF!</v>
      </c>
      <c r="N565" s="79" t="e">
        <f>LEN(K565)</f>
        <v>#REF!</v>
      </c>
      <c r="O565" s="79">
        <v>6</v>
      </c>
      <c r="P565" s="78" t="s">
        <v>271</v>
      </c>
      <c r="Q565" s="78" t="e">
        <f>IF(M565=0,LEFT(K565,1),"0")</f>
        <v>#REF!</v>
      </c>
      <c r="R565" s="78" t="e">
        <f>IF(Q565="1","SE",VLOOKUP(Q565,L547:M556,2,FALSE))</f>
        <v>#REF!</v>
      </c>
      <c r="S565" s="78" t="e">
        <f>IF(R565=" ",""," RATUS ")</f>
        <v>#REF!</v>
      </c>
      <c r="U565" s="78" t="e">
        <f>RIGHT(AB552,Y565)</f>
        <v>#REF!</v>
      </c>
      <c r="V565" s="78"/>
      <c r="W565" s="79" t="e">
        <f>+Y565-X565</f>
        <v>#REF!</v>
      </c>
      <c r="X565" s="79" t="e">
        <f>LEN(U565)</f>
        <v>#REF!</v>
      </c>
      <c r="Y565" s="79">
        <v>6</v>
      </c>
      <c r="Z565" s="78" t="s">
        <v>271</v>
      </c>
      <c r="AA565" s="78" t="e">
        <f>IF(W565=0,LEFT(U565,1),"0")</f>
        <v>#REF!</v>
      </c>
      <c r="AB565" s="78" t="e">
        <f>IF(AA565="1","SE",VLOOKUP(AA565,V547:W556,2,FALSE))</f>
        <v>#REF!</v>
      </c>
      <c r="AC565" s="78" t="e">
        <f>IF(AB565=" ",""," RATUS ")</f>
        <v>#REF!</v>
      </c>
    </row>
    <row r="566" spans="1:29">
      <c r="A566" s="78" t="e">
        <f>RIGHT(H552,E566)</f>
        <v>#REF!</v>
      </c>
      <c r="B566" s="78"/>
      <c r="C566" s="79" t="e">
        <f>+E566-D566</f>
        <v>#REF!</v>
      </c>
      <c r="D566" s="79" t="e">
        <f>LEN(A566)</f>
        <v>#REF!</v>
      </c>
      <c r="E566" s="79">
        <v>5</v>
      </c>
      <c r="F566" s="78" t="s">
        <v>272</v>
      </c>
      <c r="G566" s="78" t="e">
        <f>IF(C566=0,LEFT(A566,1),"0")</f>
        <v>#REF!</v>
      </c>
      <c r="H566" s="78" t="e">
        <f>IF(AND(G568&lt;"20",G568&gt;="10"),VLOOKUP(G568,E547:F556,2,FALSE),VLOOKUP(G566,B547:C556,2,FALSE))</f>
        <v>#REF!</v>
      </c>
      <c r="I566" s="78" t="e">
        <f>IF(G568&gt;="20"," PULUH "," ")</f>
        <v>#REF!</v>
      </c>
      <c r="K566" s="78" t="e">
        <f>RIGHT(R552,O566)</f>
        <v>#REF!</v>
      </c>
      <c r="L566" s="78"/>
      <c r="M566" s="79" t="e">
        <f>+O566-N566</f>
        <v>#REF!</v>
      </c>
      <c r="N566" s="79" t="e">
        <f>LEN(K566)</f>
        <v>#REF!</v>
      </c>
      <c r="O566" s="79">
        <v>5</v>
      </c>
      <c r="P566" s="78" t="s">
        <v>272</v>
      </c>
      <c r="Q566" s="78" t="e">
        <f>IF(M566=0,LEFT(K566,1),"0")</f>
        <v>#REF!</v>
      </c>
      <c r="R566" s="78" t="e">
        <f>IF(AND(Q568&lt;"20",Q568&gt;="10"),VLOOKUP(Q568,O547:P556,2,FALSE),VLOOKUP(Q566,L547:M556,2,FALSE))</f>
        <v>#REF!</v>
      </c>
      <c r="S566" s="78" t="e">
        <f>IF(Q568&gt;="20"," PULUH "," ")</f>
        <v>#REF!</v>
      </c>
      <c r="U566" s="78" t="e">
        <f>RIGHT(AB552,Y566)</f>
        <v>#REF!</v>
      </c>
      <c r="V566" s="78"/>
      <c r="W566" s="79" t="e">
        <f>+Y566-X566</f>
        <v>#REF!</v>
      </c>
      <c r="X566" s="79" t="e">
        <f>LEN(U566)</f>
        <v>#REF!</v>
      </c>
      <c r="Y566" s="79">
        <v>5</v>
      </c>
      <c r="Z566" s="78" t="s">
        <v>272</v>
      </c>
      <c r="AA566" s="78" t="e">
        <f>IF(W566=0,LEFT(U566,1),"0")</f>
        <v>#REF!</v>
      </c>
      <c r="AB566" s="78" t="e">
        <f>IF(AND(AA568&lt;"20",AA568&gt;="10"),VLOOKUP(AA568,Y547:Z556,2,FALSE),VLOOKUP(AA566,V547:W556,2,FALSE))</f>
        <v>#REF!</v>
      </c>
      <c r="AC566" s="78" t="e">
        <f>IF(AA568&gt;="20"," PULUH "," ")</f>
        <v>#REF!</v>
      </c>
    </row>
    <row r="567" spans="1:29">
      <c r="A567" s="78" t="e">
        <f>RIGHT(H552,E567)</f>
        <v>#REF!</v>
      </c>
      <c r="B567" s="78"/>
      <c r="C567" s="79" t="e">
        <f>+E567-D567</f>
        <v>#REF!</v>
      </c>
      <c r="D567" s="79" t="e">
        <f>LEN(A567)</f>
        <v>#REF!</v>
      </c>
      <c r="E567" s="79">
        <v>4</v>
      </c>
      <c r="F567" s="78" t="s">
        <v>273</v>
      </c>
      <c r="G567" s="78" t="e">
        <f>IF(C567=0,LEFT(A567,1),"0")</f>
        <v>#REF!</v>
      </c>
      <c r="H567" s="78" t="e">
        <f>IF(AND(G568&lt;"20",G568&gt;="10"),"",IF(AND(G567="1",G573=4),"SE",VLOOKUP(G567,B547:C556,2,FALSE)))</f>
        <v>#REF!</v>
      </c>
      <c r="I567" s="78" t="e">
        <f>IF(AND(AND(G565="0",G566="0",G567="0"))," "," RIBU ")</f>
        <v>#REF!</v>
      </c>
      <c r="K567" s="78" t="e">
        <f>RIGHT(R552,O567)</f>
        <v>#REF!</v>
      </c>
      <c r="L567" s="78"/>
      <c r="M567" s="79" t="e">
        <f>+O567-N567</f>
        <v>#REF!</v>
      </c>
      <c r="N567" s="79" t="e">
        <f>LEN(K567)</f>
        <v>#REF!</v>
      </c>
      <c r="O567" s="79">
        <v>4</v>
      </c>
      <c r="P567" s="78" t="s">
        <v>273</v>
      </c>
      <c r="Q567" s="78" t="e">
        <f>IF(M567=0,LEFT(K567,1),"0")</f>
        <v>#REF!</v>
      </c>
      <c r="R567" s="78" t="e">
        <f>IF(AND(Q568&lt;"20",Q568&gt;="10"),"",IF(AND(Q567="1",Q573=4),"SE",VLOOKUP(Q567,L547:M556,2,FALSE)))</f>
        <v>#REF!</v>
      </c>
      <c r="S567" s="78" t="e">
        <f>IF(AND(AND(Q565="0",Q566="0",Q567="0"))," "," RIBU ")</f>
        <v>#REF!</v>
      </c>
      <c r="U567" s="78" t="e">
        <f>RIGHT(AB552,Y567)</f>
        <v>#REF!</v>
      </c>
      <c r="V567" s="78"/>
      <c r="W567" s="79" t="e">
        <f>+Y567-X567</f>
        <v>#REF!</v>
      </c>
      <c r="X567" s="79" t="e">
        <f>LEN(U567)</f>
        <v>#REF!</v>
      </c>
      <c r="Y567" s="79">
        <v>4</v>
      </c>
      <c r="Z567" s="78" t="s">
        <v>273</v>
      </c>
      <c r="AA567" s="78" t="e">
        <f>IF(W567=0,LEFT(U567,1),"0")</f>
        <v>#REF!</v>
      </c>
      <c r="AB567" s="78" t="e">
        <f>IF(AND(AA568&lt;"20",AA568&gt;="10"),"",IF(AND(AA567="1",AA573=4),"SE",VLOOKUP(AA567,V547:W556,2,FALSE)))</f>
        <v>#REF!</v>
      </c>
      <c r="AC567" s="78" t="e">
        <f>IF(AND(AND(AA565="0",AA566="0",AA567="0"))," "," RIBU ")</f>
        <v>#REF!</v>
      </c>
    </row>
    <row r="568" spans="1:29">
      <c r="A568" s="78"/>
      <c r="B568" s="78"/>
      <c r="C568" s="79"/>
      <c r="D568" s="79"/>
      <c r="E568" s="79"/>
      <c r="F568" s="78" t="s">
        <v>270</v>
      </c>
      <c r="G568" s="78" t="e">
        <f>IF(G573&gt;=5,LEFT(A566,2),"0")</f>
        <v>#REF!</v>
      </c>
      <c r="H568" s="78"/>
      <c r="I568" s="78"/>
      <c r="K568" s="78"/>
      <c r="L568" s="78"/>
      <c r="M568" s="79"/>
      <c r="N568" s="79"/>
      <c r="O568" s="79"/>
      <c r="P568" s="78" t="s">
        <v>270</v>
      </c>
      <c r="Q568" s="78" t="e">
        <f>IF(Q573&gt;=5,LEFT(K566,2),"0")</f>
        <v>#REF!</v>
      </c>
      <c r="R568" s="78"/>
      <c r="S568" s="78"/>
      <c r="U568" s="78"/>
      <c r="V568" s="78"/>
      <c r="W568" s="79"/>
      <c r="X568" s="79"/>
      <c r="Y568" s="79"/>
      <c r="Z568" s="78" t="s">
        <v>270</v>
      </c>
      <c r="AA568" s="78" t="e">
        <f>IF(AA573&gt;=5,LEFT(U566,2),"0")</f>
        <v>#REF!</v>
      </c>
      <c r="AB568" s="78"/>
      <c r="AC568" s="78"/>
    </row>
    <row r="569" spans="1:29">
      <c r="A569" s="78" t="e">
        <f>RIGHT(H552,E569)</f>
        <v>#REF!</v>
      </c>
      <c r="B569" s="78"/>
      <c r="C569" s="79" t="e">
        <f>+E569-D569</f>
        <v>#REF!</v>
      </c>
      <c r="D569" s="79" t="e">
        <f>LEN(A569)</f>
        <v>#REF!</v>
      </c>
      <c r="E569" s="79">
        <v>3</v>
      </c>
      <c r="F569" s="78" t="s">
        <v>274</v>
      </c>
      <c r="G569" s="78" t="e">
        <f>IF(C569=0,LEFT(A569,1),"0")</f>
        <v>#REF!</v>
      </c>
      <c r="H569" s="78" t="e">
        <f>IF(G569="1"," SE",VLOOKUP(G569,B547:C556,2,FALSE))</f>
        <v>#REF!</v>
      </c>
      <c r="I569" s="78" t="e">
        <f>IF(H569=" ",""," RATUS ")</f>
        <v>#REF!</v>
      </c>
      <c r="K569" s="78" t="e">
        <f>RIGHT(R552,O569)</f>
        <v>#REF!</v>
      </c>
      <c r="L569" s="78"/>
      <c r="M569" s="79" t="e">
        <f>+O569-N569</f>
        <v>#REF!</v>
      </c>
      <c r="N569" s="79" t="e">
        <f>LEN(K569)</f>
        <v>#REF!</v>
      </c>
      <c r="O569" s="79">
        <v>3</v>
      </c>
      <c r="P569" s="78" t="s">
        <v>274</v>
      </c>
      <c r="Q569" s="78" t="e">
        <f>IF(M569=0,LEFT(K569,1),"0")</f>
        <v>#REF!</v>
      </c>
      <c r="R569" s="78" t="e">
        <f>IF(Q569="1"," SE",VLOOKUP(Q569,L547:M556,2,FALSE))</f>
        <v>#REF!</v>
      </c>
      <c r="S569" s="78" t="e">
        <f>IF(R569=" ",""," RATUS ")</f>
        <v>#REF!</v>
      </c>
      <c r="U569" s="78" t="e">
        <f>RIGHT(AB552,Y569)</f>
        <v>#REF!</v>
      </c>
      <c r="V569" s="78"/>
      <c r="W569" s="79" t="e">
        <f>+Y569-X569</f>
        <v>#REF!</v>
      </c>
      <c r="X569" s="79" t="e">
        <f>LEN(U569)</f>
        <v>#REF!</v>
      </c>
      <c r="Y569" s="79">
        <v>3</v>
      </c>
      <c r="Z569" s="78" t="s">
        <v>274</v>
      </c>
      <c r="AA569" s="78" t="e">
        <f>IF(W569=0,LEFT(U569,1),"0")</f>
        <v>#REF!</v>
      </c>
      <c r="AB569" s="78" t="e">
        <f>IF(AA569="1"," SE",VLOOKUP(AA569,V547:W556,2,FALSE))</f>
        <v>#REF!</v>
      </c>
      <c r="AC569" s="78" t="e">
        <f>IF(AB569=" ",""," RATUS ")</f>
        <v>#REF!</v>
      </c>
    </row>
    <row r="570" spans="1:29">
      <c r="A570" s="78" t="e">
        <f>RIGHT(H552,E570)</f>
        <v>#REF!</v>
      </c>
      <c r="B570" s="78"/>
      <c r="C570" s="79" t="e">
        <f>+E570-D570</f>
        <v>#REF!</v>
      </c>
      <c r="D570" s="79" t="e">
        <f>LEN(A570)</f>
        <v>#REF!</v>
      </c>
      <c r="E570" s="79">
        <v>2</v>
      </c>
      <c r="F570" s="78" t="s">
        <v>275</v>
      </c>
      <c r="G570" s="78" t="e">
        <f>IF(C570=0,LEFT(A570,1),"0")</f>
        <v>#REF!</v>
      </c>
      <c r="H570" s="78" t="e">
        <f>IF(AND(G572&lt;"20",G572&gt;="10"),VLOOKUP(G572,E547:F556,2,FALSE),VLOOKUP(G570,B547:C556,2,FALSE))</f>
        <v>#REF!</v>
      </c>
      <c r="I570" s="78" t="e">
        <f>IF(G572&gt;="20"," PULUH ","")</f>
        <v>#REF!</v>
      </c>
      <c r="K570" s="78" t="e">
        <f>RIGHT(R552,O570)</f>
        <v>#REF!</v>
      </c>
      <c r="L570" s="78"/>
      <c r="M570" s="79" t="e">
        <f>+O570-N570</f>
        <v>#REF!</v>
      </c>
      <c r="N570" s="79" t="e">
        <f>LEN(K570)</f>
        <v>#REF!</v>
      </c>
      <c r="O570" s="79">
        <v>2</v>
      </c>
      <c r="P570" s="78" t="s">
        <v>275</v>
      </c>
      <c r="Q570" s="78" t="e">
        <f>IF(M570=0,LEFT(K570,1),"0")</f>
        <v>#REF!</v>
      </c>
      <c r="R570" s="78" t="e">
        <f>IF(AND(Q572&lt;"20",Q572&gt;="10"),VLOOKUP(Q572,O547:P556,2,FALSE),VLOOKUP(Q570,L547:M556,2,FALSE))</f>
        <v>#REF!</v>
      </c>
      <c r="S570" s="78" t="e">
        <f>IF(Q572&gt;="20"," PULUH ","")</f>
        <v>#REF!</v>
      </c>
      <c r="U570" s="78" t="e">
        <f>RIGHT(AB552,Y570)</f>
        <v>#REF!</v>
      </c>
      <c r="V570" s="78"/>
      <c r="W570" s="79" t="e">
        <f>+Y570-X570</f>
        <v>#REF!</v>
      </c>
      <c r="X570" s="79" t="e">
        <f>LEN(U570)</f>
        <v>#REF!</v>
      </c>
      <c r="Y570" s="79">
        <v>2</v>
      </c>
      <c r="Z570" s="78" t="s">
        <v>275</v>
      </c>
      <c r="AA570" s="78" t="e">
        <f>IF(W570=0,LEFT(U570,1),"0")</f>
        <v>#REF!</v>
      </c>
      <c r="AB570" s="78" t="e">
        <f>IF(AND(AA572&lt;"20",AA572&gt;="10"),VLOOKUP(AA572,Y547:Z556,2,FALSE),VLOOKUP(AA570,V547:W556,2,FALSE))</f>
        <v>#REF!</v>
      </c>
      <c r="AC570" s="78" t="e">
        <f>IF(AA572&gt;="20"," PULUH ","")</f>
        <v>#REF!</v>
      </c>
    </row>
    <row r="571" spans="1:29">
      <c r="A571" s="78" t="e">
        <f>RIGHT(H552,E571)</f>
        <v>#REF!</v>
      </c>
      <c r="B571" s="78"/>
      <c r="C571" s="79" t="e">
        <f>+E571-D571</f>
        <v>#REF!</v>
      </c>
      <c r="D571" s="79" t="e">
        <f>LEN(A571)</f>
        <v>#REF!</v>
      </c>
      <c r="E571" s="79">
        <v>1</v>
      </c>
      <c r="F571" s="78" t="s">
        <v>264</v>
      </c>
      <c r="G571" s="78" t="e">
        <f>IF(C571=0,LEFT(A571,1),"0")</f>
        <v>#REF!</v>
      </c>
      <c r="H571" s="78" t="e">
        <f>IF(G571="0","",IF(G570="1","",VLOOKUP(G571,B547:C556,2,FALSE)))</f>
        <v>#REF!</v>
      </c>
      <c r="I571" s="78" t="s">
        <v>276</v>
      </c>
      <c r="K571" s="78" t="e">
        <f>RIGHT(R552,O571)</f>
        <v>#REF!</v>
      </c>
      <c r="L571" s="78"/>
      <c r="M571" s="79" t="e">
        <f>+O571-N571</f>
        <v>#REF!</v>
      </c>
      <c r="N571" s="79" t="e">
        <f>LEN(K571)</f>
        <v>#REF!</v>
      </c>
      <c r="O571" s="79">
        <v>1</v>
      </c>
      <c r="P571" s="78" t="s">
        <v>264</v>
      </c>
      <c r="Q571" s="78" t="e">
        <f>IF(M571=0,LEFT(K571,1),"0")</f>
        <v>#REF!</v>
      </c>
      <c r="R571" s="78" t="e">
        <f>IF(Q571="0","",IF(Q570="1","",VLOOKUP(Q571,L547:M556,2,FALSE)))</f>
        <v>#REF!</v>
      </c>
      <c r="S571" s="78" t="s">
        <v>276</v>
      </c>
      <c r="U571" s="78" t="e">
        <f>RIGHT(AB552,Y571)</f>
        <v>#REF!</v>
      </c>
      <c r="V571" s="78"/>
      <c r="W571" s="79" t="e">
        <f>+Y571-X571</f>
        <v>#REF!</v>
      </c>
      <c r="X571" s="79" t="e">
        <f>LEN(U571)</f>
        <v>#REF!</v>
      </c>
      <c r="Y571" s="79">
        <v>1</v>
      </c>
      <c r="Z571" s="78" t="s">
        <v>264</v>
      </c>
      <c r="AA571" s="78" t="e">
        <f>IF(W571=0,LEFT(U571,1),"0")</f>
        <v>#REF!</v>
      </c>
      <c r="AB571" s="78" t="e">
        <f>IF(AA571="0","",IF(AA570="1","",VLOOKUP(AA571,V547:W556,2,FALSE)))</f>
        <v>#REF!</v>
      </c>
      <c r="AC571" s="78" t="s">
        <v>276</v>
      </c>
    </row>
    <row r="572" spans="1:29">
      <c r="A572" s="78"/>
      <c r="B572" s="78"/>
      <c r="C572" s="78"/>
      <c r="D572" s="78"/>
      <c r="E572" s="78"/>
      <c r="F572" s="78" t="s">
        <v>270</v>
      </c>
      <c r="G572" s="78" t="e">
        <f>IF(G573&gt;=2,LEFT(A570,2)," ")</f>
        <v>#REF!</v>
      </c>
      <c r="H572" s="78"/>
      <c r="I572" s="78"/>
      <c r="K572" s="78"/>
      <c r="L572" s="78"/>
      <c r="M572" s="78"/>
      <c r="N572" s="78"/>
      <c r="O572" s="78"/>
      <c r="P572" s="78" t="s">
        <v>270</v>
      </c>
      <c r="Q572" s="78" t="e">
        <f>IF(Q573&gt;=2,LEFT(K570,2)," ")</f>
        <v>#REF!</v>
      </c>
      <c r="R572" s="78"/>
      <c r="S572" s="78"/>
      <c r="U572" s="78"/>
      <c r="V572" s="78"/>
      <c r="W572" s="78"/>
      <c r="X572" s="78"/>
      <c r="Y572" s="78"/>
      <c r="Z572" s="78" t="s">
        <v>270</v>
      </c>
      <c r="AA572" s="78" t="e">
        <f>IF(AA573&gt;=2,LEFT(U570,2)," ")</f>
        <v>#REF!</v>
      </c>
      <c r="AB572" s="78"/>
      <c r="AC572" s="78"/>
    </row>
    <row r="573" spans="1:29">
      <c r="A573" s="78"/>
      <c r="B573" s="78"/>
      <c r="C573" s="78"/>
      <c r="D573" s="78"/>
      <c r="E573" s="78"/>
      <c r="F573" s="78" t="s">
        <v>277</v>
      </c>
      <c r="G573" s="78" t="e">
        <f>LEN(H552)</f>
        <v>#REF!</v>
      </c>
      <c r="H573" s="78"/>
      <c r="I573" s="78"/>
      <c r="K573" s="78"/>
      <c r="L573" s="78"/>
      <c r="M573" s="78"/>
      <c r="N573" s="78"/>
      <c r="O573" s="78"/>
      <c r="P573" s="78" t="s">
        <v>277</v>
      </c>
      <c r="Q573" s="78" t="e">
        <f>LEN(R552)</f>
        <v>#REF!</v>
      </c>
      <c r="R573" s="78"/>
      <c r="S573" s="78"/>
      <c r="U573" s="78"/>
      <c r="V573" s="78"/>
      <c r="W573" s="78"/>
      <c r="X573" s="78"/>
      <c r="Y573" s="78"/>
      <c r="Z573" s="78" t="s">
        <v>277</v>
      </c>
      <c r="AA573" s="78" t="e">
        <f>LEN(AB552)</f>
        <v>#REF!</v>
      </c>
      <c r="AB573" s="78"/>
      <c r="AC573" s="78"/>
    </row>
    <row r="574" spans="1:29">
      <c r="A574" s="78" t="s">
        <v>278</v>
      </c>
      <c r="B574" s="78" t="e">
        <f>CONCATENATE(H561,I561,H562,I562,H563,I563,H565,I565,H566,I566,H567,I567,H569,I569,H570,I570,H571,I571)</f>
        <v>#REF!</v>
      </c>
      <c r="C574" s="78"/>
      <c r="D574" s="78"/>
      <c r="E574" s="78"/>
      <c r="F574" s="78"/>
      <c r="G574" s="78"/>
      <c r="H574" s="78"/>
      <c r="I574" s="78"/>
      <c r="K574" s="78" t="s">
        <v>278</v>
      </c>
      <c r="L574" s="78" t="e">
        <f>CONCATENATE(R561,S561,R562,S562,R563,S563,R565,S565,R566,S566,R567,S567,R569,S569,R570,S570,R571,S571)</f>
        <v>#REF!</v>
      </c>
      <c r="M574" s="78"/>
      <c r="N574" s="78"/>
      <c r="O574" s="78"/>
      <c r="P574" s="78"/>
      <c r="Q574" s="78"/>
      <c r="R574" s="78"/>
      <c r="S574" s="78"/>
      <c r="U574" s="78" t="s">
        <v>278</v>
      </c>
      <c r="V574" s="78" t="e">
        <f>CONCATENATE(AB561,AC561,AB562,AC562,AB563,AC563,AB565,AC565,AB566,AC566,AB567,AC567,AB569,AC569,AB570,AC570,AB571,AC571)</f>
        <v>#REF!</v>
      </c>
      <c r="W574" s="78"/>
      <c r="X574" s="78"/>
      <c r="Y574" s="78"/>
      <c r="Z574" s="78"/>
      <c r="AA574" s="78"/>
      <c r="AB574" s="78"/>
      <c r="AC574" s="78"/>
    </row>
    <row r="575" spans="1:29">
      <c r="A575" s="78" t="s">
        <v>279</v>
      </c>
      <c r="B575" s="80" t="e">
        <f>TRIM(B574)</f>
        <v>#REF!</v>
      </c>
      <c r="C575" s="81"/>
      <c r="D575" s="81"/>
      <c r="E575" s="81"/>
      <c r="F575" s="81"/>
      <c r="G575" s="81"/>
      <c r="H575" s="81"/>
      <c r="I575" s="81"/>
      <c r="K575" s="78" t="s">
        <v>279</v>
      </c>
      <c r="L575" s="80" t="e">
        <f>TRIM(L574)</f>
        <v>#REF!</v>
      </c>
      <c r="M575" s="81"/>
      <c r="N575" s="81"/>
      <c r="O575" s="81"/>
      <c r="P575" s="81"/>
      <c r="Q575" s="81"/>
      <c r="R575" s="81"/>
      <c r="S575" s="81"/>
      <c r="U575" s="78" t="s">
        <v>279</v>
      </c>
      <c r="V575" s="80" t="e">
        <f>TRIM(V574)</f>
        <v>#REF!</v>
      </c>
      <c r="W575" s="81"/>
      <c r="X575" s="81"/>
      <c r="Y575" s="81"/>
      <c r="Z575" s="81"/>
      <c r="AA575" s="81"/>
      <c r="AB575" s="81"/>
      <c r="AC575" s="81"/>
    </row>
    <row r="578" spans="1:29" ht="15.75" thickBot="1">
      <c r="A578" s="24"/>
      <c r="B578" s="24"/>
      <c r="C578" s="24" t="s">
        <v>216</v>
      </c>
      <c r="D578" s="24"/>
      <c r="E578" s="24"/>
      <c r="F578" s="24" t="s">
        <v>217</v>
      </c>
      <c r="G578" s="24"/>
      <c r="H578" s="24"/>
      <c r="I578" s="24"/>
      <c r="K578" s="24"/>
      <c r="L578" s="24"/>
      <c r="M578" s="24" t="s">
        <v>216</v>
      </c>
      <c r="N578" s="24"/>
      <c r="O578" s="24"/>
      <c r="P578" s="24" t="s">
        <v>217</v>
      </c>
      <c r="Q578" s="24"/>
      <c r="R578" s="24"/>
      <c r="S578" s="24"/>
      <c r="U578" s="24"/>
      <c r="V578" s="24"/>
      <c r="W578" s="24" t="s">
        <v>216</v>
      </c>
      <c r="X578" s="24"/>
      <c r="Y578" s="24"/>
      <c r="Z578" s="24" t="s">
        <v>217</v>
      </c>
      <c r="AA578" s="24"/>
      <c r="AB578" s="24"/>
      <c r="AC578" s="24"/>
    </row>
    <row r="579" spans="1:29">
      <c r="A579" s="24"/>
      <c r="B579" s="69" t="s">
        <v>218</v>
      </c>
      <c r="C579" s="70" t="s">
        <v>219</v>
      </c>
      <c r="D579" s="24"/>
      <c r="E579" s="69" t="s">
        <v>220</v>
      </c>
      <c r="F579" s="70" t="s">
        <v>221</v>
      </c>
      <c r="G579" s="24"/>
      <c r="H579" s="24"/>
      <c r="I579" s="24"/>
      <c r="K579" s="24"/>
      <c r="L579" s="69" t="s">
        <v>218</v>
      </c>
      <c r="M579" s="70" t="s">
        <v>219</v>
      </c>
      <c r="N579" s="24"/>
      <c r="O579" s="69" t="s">
        <v>220</v>
      </c>
      <c r="P579" s="70" t="s">
        <v>221</v>
      </c>
      <c r="Q579" s="24"/>
      <c r="R579" s="24"/>
      <c r="S579" s="24"/>
      <c r="U579" s="24"/>
      <c r="V579" s="69" t="s">
        <v>218</v>
      </c>
      <c r="W579" s="70" t="s">
        <v>219</v>
      </c>
      <c r="X579" s="24"/>
      <c r="Y579" s="69" t="s">
        <v>220</v>
      </c>
      <c r="Z579" s="70" t="s">
        <v>221</v>
      </c>
      <c r="AA579" s="24"/>
      <c r="AB579" s="24"/>
      <c r="AC579" s="24"/>
    </row>
    <row r="580" spans="1:29">
      <c r="A580" s="24"/>
      <c r="B580" s="71" t="s">
        <v>222</v>
      </c>
      <c r="C580" s="72" t="s">
        <v>223</v>
      </c>
      <c r="D580" s="24"/>
      <c r="E580" s="71" t="s">
        <v>224</v>
      </c>
      <c r="F580" s="72" t="s">
        <v>225</v>
      </c>
      <c r="G580" s="24"/>
      <c r="H580" s="24"/>
      <c r="I580" s="24"/>
      <c r="K580" s="24"/>
      <c r="L580" s="71" t="s">
        <v>222</v>
      </c>
      <c r="M580" s="72" t="s">
        <v>223</v>
      </c>
      <c r="N580" s="24"/>
      <c r="O580" s="71" t="s">
        <v>224</v>
      </c>
      <c r="P580" s="72" t="s">
        <v>225</v>
      </c>
      <c r="Q580" s="24"/>
      <c r="R580" s="24"/>
      <c r="S580" s="24"/>
      <c r="U580" s="24"/>
      <c r="V580" s="71" t="s">
        <v>222</v>
      </c>
      <c r="W580" s="72" t="s">
        <v>223</v>
      </c>
      <c r="X580" s="24"/>
      <c r="Y580" s="71" t="s">
        <v>224</v>
      </c>
      <c r="Z580" s="72" t="s">
        <v>225</v>
      </c>
      <c r="AA580" s="24"/>
      <c r="AB580" s="24"/>
      <c r="AC580" s="24"/>
    </row>
    <row r="581" spans="1:29">
      <c r="A581" s="24"/>
      <c r="B581" s="71" t="s">
        <v>226</v>
      </c>
      <c r="C581" s="72" t="s">
        <v>227</v>
      </c>
      <c r="D581" s="24"/>
      <c r="E581" s="71" t="s">
        <v>228</v>
      </c>
      <c r="F581" s="72" t="s">
        <v>229</v>
      </c>
      <c r="G581" s="24"/>
      <c r="H581" s="24"/>
      <c r="I581" s="24"/>
      <c r="K581" s="24"/>
      <c r="L581" s="71" t="s">
        <v>226</v>
      </c>
      <c r="M581" s="72" t="s">
        <v>227</v>
      </c>
      <c r="N581" s="24"/>
      <c r="O581" s="71" t="s">
        <v>228</v>
      </c>
      <c r="P581" s="72" t="s">
        <v>229</v>
      </c>
      <c r="Q581" s="24"/>
      <c r="R581" s="24"/>
      <c r="S581" s="24"/>
      <c r="U581" s="24"/>
      <c r="V581" s="71" t="s">
        <v>226</v>
      </c>
      <c r="W581" s="72" t="s">
        <v>227</v>
      </c>
      <c r="X581" s="24"/>
      <c r="Y581" s="71" t="s">
        <v>228</v>
      </c>
      <c r="Z581" s="72" t="s">
        <v>229</v>
      </c>
      <c r="AA581" s="24"/>
      <c r="AB581" s="24"/>
      <c r="AC581" s="24"/>
    </row>
    <row r="582" spans="1:29" ht="15.75" thickBot="1">
      <c r="A582" s="24"/>
      <c r="B582" s="71" t="s">
        <v>230</v>
      </c>
      <c r="C582" s="72" t="s">
        <v>231</v>
      </c>
      <c r="D582" s="24"/>
      <c r="E582" s="71" t="s">
        <v>232</v>
      </c>
      <c r="F582" s="72" t="s">
        <v>233</v>
      </c>
      <c r="G582" s="24"/>
      <c r="H582" s="24"/>
      <c r="I582" s="24"/>
      <c r="K582" s="24"/>
      <c r="L582" s="71" t="s">
        <v>230</v>
      </c>
      <c r="M582" s="72" t="s">
        <v>231</v>
      </c>
      <c r="N582" s="24"/>
      <c r="O582" s="71" t="s">
        <v>232</v>
      </c>
      <c r="P582" s="72" t="s">
        <v>233</v>
      </c>
      <c r="Q582" s="24"/>
      <c r="R582" s="24"/>
      <c r="S582" s="24"/>
      <c r="U582" s="24"/>
      <c r="V582" s="71" t="s">
        <v>230</v>
      </c>
      <c r="W582" s="72" t="s">
        <v>231</v>
      </c>
      <c r="X582" s="24"/>
      <c r="Y582" s="71" t="s">
        <v>232</v>
      </c>
      <c r="Z582" s="72" t="s">
        <v>233</v>
      </c>
      <c r="AA582" s="24"/>
      <c r="AB582" s="24"/>
      <c r="AC582" s="24"/>
    </row>
    <row r="583" spans="1:29">
      <c r="A583" s="24"/>
      <c r="B583" s="71" t="s">
        <v>234</v>
      </c>
      <c r="C583" s="72" t="s">
        <v>235</v>
      </c>
      <c r="D583" s="24"/>
      <c r="E583" s="71" t="s">
        <v>236</v>
      </c>
      <c r="F583" s="72" t="s">
        <v>237</v>
      </c>
      <c r="G583" s="24"/>
      <c r="H583" s="73"/>
      <c r="I583" s="24"/>
      <c r="K583" s="24"/>
      <c r="L583" s="71" t="s">
        <v>234</v>
      </c>
      <c r="M583" s="72" t="s">
        <v>235</v>
      </c>
      <c r="N583" s="24"/>
      <c r="O583" s="71" t="s">
        <v>236</v>
      </c>
      <c r="P583" s="72" t="s">
        <v>237</v>
      </c>
      <c r="Q583" s="24"/>
      <c r="R583" s="73"/>
      <c r="S583" s="24"/>
      <c r="U583" s="24"/>
      <c r="V583" s="71" t="s">
        <v>234</v>
      </c>
      <c r="W583" s="72" t="s">
        <v>235</v>
      </c>
      <c r="X583" s="24"/>
      <c r="Y583" s="71" t="s">
        <v>236</v>
      </c>
      <c r="Z583" s="72" t="s">
        <v>237</v>
      </c>
      <c r="AA583" s="24"/>
      <c r="AB583" s="73"/>
      <c r="AC583" s="24"/>
    </row>
    <row r="584" spans="1:29">
      <c r="A584" s="24"/>
      <c r="B584" s="71" t="s">
        <v>238</v>
      </c>
      <c r="C584" s="72" t="s">
        <v>239</v>
      </c>
      <c r="D584" s="24"/>
      <c r="E584" s="71" t="s">
        <v>240</v>
      </c>
      <c r="F584" s="72" t="s">
        <v>241</v>
      </c>
      <c r="G584" s="24"/>
      <c r="H584" s="74" t="e">
        <f>#REF!</f>
        <v>#REF!</v>
      </c>
      <c r="I584" s="24"/>
      <c r="K584" s="24"/>
      <c r="L584" s="71" t="s">
        <v>238</v>
      </c>
      <c r="M584" s="72" t="s">
        <v>239</v>
      </c>
      <c r="N584" s="24"/>
      <c r="O584" s="71" t="s">
        <v>240</v>
      </c>
      <c r="P584" s="72" t="s">
        <v>241</v>
      </c>
      <c r="Q584" s="24"/>
      <c r="R584" s="74" t="e">
        <f>#REF!</f>
        <v>#REF!</v>
      </c>
      <c r="S584" s="24"/>
      <c r="U584" s="24"/>
      <c r="V584" s="71" t="s">
        <v>238</v>
      </c>
      <c r="W584" s="72" t="s">
        <v>239</v>
      </c>
      <c r="X584" s="24"/>
      <c r="Y584" s="71" t="s">
        <v>240</v>
      </c>
      <c r="Z584" s="72" t="s">
        <v>241</v>
      </c>
      <c r="AA584" s="24"/>
      <c r="AB584" s="74" t="e">
        <f>#REF!</f>
        <v>#REF!</v>
      </c>
      <c r="AC584" s="24"/>
    </row>
    <row r="585" spans="1:29" ht="15.75" thickBot="1">
      <c r="A585" s="24"/>
      <c r="B585" s="71" t="s">
        <v>242</v>
      </c>
      <c r="C585" s="72" t="s">
        <v>243</v>
      </c>
      <c r="D585" s="24"/>
      <c r="E585" s="71" t="s">
        <v>244</v>
      </c>
      <c r="F585" s="72" t="s">
        <v>245</v>
      </c>
      <c r="G585" s="24"/>
      <c r="H585" s="75"/>
      <c r="I585" s="24"/>
      <c r="K585" s="24"/>
      <c r="L585" s="71" t="s">
        <v>242</v>
      </c>
      <c r="M585" s="72" t="s">
        <v>243</v>
      </c>
      <c r="N585" s="24"/>
      <c r="O585" s="71" t="s">
        <v>244</v>
      </c>
      <c r="P585" s="72" t="s">
        <v>245</v>
      </c>
      <c r="Q585" s="24"/>
      <c r="R585" s="75"/>
      <c r="S585" s="24"/>
      <c r="U585" s="24"/>
      <c r="V585" s="71" t="s">
        <v>242</v>
      </c>
      <c r="W585" s="72" t="s">
        <v>243</v>
      </c>
      <c r="X585" s="24"/>
      <c r="Y585" s="71" t="s">
        <v>244</v>
      </c>
      <c r="Z585" s="72" t="s">
        <v>245</v>
      </c>
      <c r="AA585" s="24"/>
      <c r="AB585" s="75"/>
      <c r="AC585" s="24"/>
    </row>
    <row r="586" spans="1:29">
      <c r="A586" s="24"/>
      <c r="B586" s="71" t="s">
        <v>246</v>
      </c>
      <c r="C586" s="72" t="s">
        <v>247</v>
      </c>
      <c r="D586" s="24"/>
      <c r="E586" s="71" t="s">
        <v>248</v>
      </c>
      <c r="F586" s="72" t="s">
        <v>249</v>
      </c>
      <c r="G586" s="24"/>
      <c r="H586" s="24"/>
      <c r="I586" s="24"/>
      <c r="K586" s="24"/>
      <c r="L586" s="71" t="s">
        <v>246</v>
      </c>
      <c r="M586" s="72" t="s">
        <v>247</v>
      </c>
      <c r="N586" s="24"/>
      <c r="O586" s="71" t="s">
        <v>248</v>
      </c>
      <c r="P586" s="72" t="s">
        <v>249</v>
      </c>
      <c r="Q586" s="24"/>
      <c r="R586" s="24"/>
      <c r="S586" s="24"/>
      <c r="U586" s="24"/>
      <c r="V586" s="71" t="s">
        <v>246</v>
      </c>
      <c r="W586" s="72" t="s">
        <v>247</v>
      </c>
      <c r="X586" s="24"/>
      <c r="Y586" s="71" t="s">
        <v>248</v>
      </c>
      <c r="Z586" s="72" t="s">
        <v>249</v>
      </c>
      <c r="AA586" s="24"/>
      <c r="AB586" s="24"/>
      <c r="AC586" s="24"/>
    </row>
    <row r="587" spans="1:29">
      <c r="A587" s="24"/>
      <c r="B587" s="71" t="s">
        <v>250</v>
      </c>
      <c r="C587" s="72" t="s">
        <v>251</v>
      </c>
      <c r="D587" s="24"/>
      <c r="E587" s="71" t="s">
        <v>252</v>
      </c>
      <c r="F587" s="72" t="s">
        <v>253</v>
      </c>
      <c r="G587" s="24"/>
      <c r="H587" s="24"/>
      <c r="I587" s="24"/>
      <c r="K587" s="24"/>
      <c r="L587" s="71" t="s">
        <v>250</v>
      </c>
      <c r="M587" s="72" t="s">
        <v>251</v>
      </c>
      <c r="N587" s="24"/>
      <c r="O587" s="71" t="s">
        <v>252</v>
      </c>
      <c r="P587" s="72" t="s">
        <v>253</v>
      </c>
      <c r="Q587" s="24"/>
      <c r="R587" s="24"/>
      <c r="S587" s="24"/>
      <c r="U587" s="24"/>
      <c r="V587" s="71" t="s">
        <v>250</v>
      </c>
      <c r="W587" s="72" t="s">
        <v>251</v>
      </c>
      <c r="X587" s="24"/>
      <c r="Y587" s="71" t="s">
        <v>252</v>
      </c>
      <c r="Z587" s="72" t="s">
        <v>253</v>
      </c>
      <c r="AA587" s="24"/>
      <c r="AB587" s="24"/>
      <c r="AC587" s="24"/>
    </row>
    <row r="588" spans="1:29">
      <c r="A588" s="24"/>
      <c r="B588" s="71" t="s">
        <v>254</v>
      </c>
      <c r="C588" s="72" t="s">
        <v>255</v>
      </c>
      <c r="D588" s="24"/>
      <c r="E588" s="71" t="s">
        <v>256</v>
      </c>
      <c r="F588" s="72" t="s">
        <v>257</v>
      </c>
      <c r="G588" s="24"/>
      <c r="H588" s="24"/>
      <c r="I588" s="24"/>
      <c r="K588" s="24"/>
      <c r="L588" s="71" t="s">
        <v>254</v>
      </c>
      <c r="M588" s="72" t="s">
        <v>255</v>
      </c>
      <c r="N588" s="24"/>
      <c r="O588" s="71" t="s">
        <v>256</v>
      </c>
      <c r="P588" s="72" t="s">
        <v>257</v>
      </c>
      <c r="Q588" s="24"/>
      <c r="R588" s="24"/>
      <c r="S588" s="24"/>
      <c r="U588" s="24"/>
      <c r="V588" s="71" t="s">
        <v>254</v>
      </c>
      <c r="W588" s="72" t="s">
        <v>255</v>
      </c>
      <c r="X588" s="24"/>
      <c r="Y588" s="71" t="s">
        <v>256</v>
      </c>
      <c r="Z588" s="72" t="s">
        <v>257</v>
      </c>
      <c r="AA588" s="24"/>
      <c r="AB588" s="24"/>
      <c r="AC588" s="24"/>
    </row>
    <row r="589" spans="1:29" ht="15.75" thickBot="1">
      <c r="A589" s="24"/>
      <c r="B589" s="76" t="s">
        <v>219</v>
      </c>
      <c r="C589" s="77" t="s">
        <v>219</v>
      </c>
      <c r="D589" s="24"/>
      <c r="E589" s="76"/>
      <c r="F589" s="77"/>
      <c r="G589" s="24"/>
      <c r="H589" s="24"/>
      <c r="I589" s="24"/>
      <c r="K589" s="24"/>
      <c r="L589" s="76" t="s">
        <v>219</v>
      </c>
      <c r="M589" s="77" t="s">
        <v>219</v>
      </c>
      <c r="N589" s="24"/>
      <c r="O589" s="76"/>
      <c r="P589" s="77"/>
      <c r="Q589" s="24"/>
      <c r="R589" s="24"/>
      <c r="S589" s="24"/>
      <c r="U589" s="24"/>
      <c r="V589" s="76" t="s">
        <v>219</v>
      </c>
      <c r="W589" s="77" t="s">
        <v>219</v>
      </c>
      <c r="X589" s="24"/>
      <c r="Y589" s="76"/>
      <c r="Z589" s="77"/>
      <c r="AA589" s="24"/>
      <c r="AB589" s="24"/>
      <c r="AC589" s="24"/>
    </row>
    <row r="590" spans="1:29">
      <c r="A590" s="24"/>
      <c r="B590" s="24"/>
      <c r="C590" s="24"/>
      <c r="D590" s="24"/>
      <c r="E590" s="24"/>
      <c r="F590" s="24"/>
      <c r="G590" s="24"/>
      <c r="H590" s="24"/>
      <c r="I590" s="24"/>
      <c r="K590" s="24"/>
      <c r="L590" s="24"/>
      <c r="M590" s="24"/>
      <c r="N590" s="24"/>
      <c r="O590" s="24"/>
      <c r="P590" s="24"/>
      <c r="Q590" s="24"/>
      <c r="R590" s="24"/>
      <c r="S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>
      <c r="A591" s="78" t="s">
        <v>258</v>
      </c>
      <c r="B591" s="78"/>
      <c r="C591" s="78" t="s">
        <v>259</v>
      </c>
      <c r="D591" s="78" t="s">
        <v>260</v>
      </c>
      <c r="E591" s="78" t="s">
        <v>260</v>
      </c>
      <c r="F591" s="79" t="s">
        <v>261</v>
      </c>
      <c r="G591" s="79" t="s">
        <v>262</v>
      </c>
      <c r="H591" s="79" t="s">
        <v>263</v>
      </c>
      <c r="I591" s="78" t="s">
        <v>264</v>
      </c>
      <c r="K591" s="78" t="s">
        <v>258</v>
      </c>
      <c r="L591" s="78"/>
      <c r="M591" s="78" t="s">
        <v>259</v>
      </c>
      <c r="N591" s="78" t="s">
        <v>260</v>
      </c>
      <c r="O591" s="78" t="s">
        <v>260</v>
      </c>
      <c r="P591" s="79" t="s">
        <v>261</v>
      </c>
      <c r="Q591" s="79" t="s">
        <v>262</v>
      </c>
      <c r="R591" s="79" t="s">
        <v>263</v>
      </c>
      <c r="S591" s="78" t="s">
        <v>264</v>
      </c>
      <c r="U591" s="78" t="s">
        <v>258</v>
      </c>
      <c r="V591" s="78"/>
      <c r="W591" s="78" t="s">
        <v>259</v>
      </c>
      <c r="X591" s="78" t="s">
        <v>260</v>
      </c>
      <c r="Y591" s="78" t="s">
        <v>260</v>
      </c>
      <c r="Z591" s="79" t="s">
        <v>261</v>
      </c>
      <c r="AA591" s="79" t="s">
        <v>262</v>
      </c>
      <c r="AB591" s="79" t="s">
        <v>263</v>
      </c>
      <c r="AC591" s="78" t="s">
        <v>264</v>
      </c>
    </row>
    <row r="592" spans="1:29">
      <c r="A592" s="78"/>
      <c r="B592" s="78"/>
      <c r="C592" s="78" t="s">
        <v>265</v>
      </c>
      <c r="D592" s="78" t="s">
        <v>258</v>
      </c>
      <c r="E592" s="78" t="s">
        <v>266</v>
      </c>
      <c r="F592" s="78"/>
      <c r="G592" s="78"/>
      <c r="H592" s="78"/>
      <c r="I592" s="78"/>
      <c r="K592" s="78"/>
      <c r="L592" s="78"/>
      <c r="M592" s="78" t="s">
        <v>265</v>
      </c>
      <c r="N592" s="78" t="s">
        <v>258</v>
      </c>
      <c r="O592" s="78" t="s">
        <v>266</v>
      </c>
      <c r="P592" s="78"/>
      <c r="Q592" s="78"/>
      <c r="R592" s="78"/>
      <c r="S592" s="78"/>
      <c r="U592" s="78"/>
      <c r="V592" s="78"/>
      <c r="W592" s="78" t="s">
        <v>265</v>
      </c>
      <c r="X592" s="78" t="s">
        <v>258</v>
      </c>
      <c r="Y592" s="78" t="s">
        <v>266</v>
      </c>
      <c r="Z592" s="78"/>
      <c r="AA592" s="78"/>
      <c r="AB592" s="78"/>
      <c r="AC592" s="78"/>
    </row>
    <row r="593" spans="1:29">
      <c r="A593" s="78" t="e">
        <f>RIGHT(H584,E593)</f>
        <v>#REF!</v>
      </c>
      <c r="B593" s="78"/>
      <c r="C593" s="79" t="e">
        <f>+E593-D593</f>
        <v>#REF!</v>
      </c>
      <c r="D593" s="79" t="e">
        <f>LEN(A593)</f>
        <v>#REF!</v>
      </c>
      <c r="E593" s="79">
        <v>9</v>
      </c>
      <c r="F593" s="78" t="s">
        <v>267</v>
      </c>
      <c r="G593" s="78" t="e">
        <f>IF(C593=0,LEFT(A593,1),"0")</f>
        <v>#REF!</v>
      </c>
      <c r="H593" s="78" t="e">
        <f>IF(G593="1","SE",VLOOKUP(G593,B579:C588,2,FALSE))</f>
        <v>#REF!</v>
      </c>
      <c r="I593" s="78" t="e">
        <f>IF(G593="0",""," RATUS ")</f>
        <v>#REF!</v>
      </c>
      <c r="K593" s="78" t="e">
        <f>RIGHT(R584,O593)</f>
        <v>#REF!</v>
      </c>
      <c r="L593" s="78"/>
      <c r="M593" s="79" t="e">
        <f>+O593-N593</f>
        <v>#REF!</v>
      </c>
      <c r="N593" s="79" t="e">
        <f>LEN(K593)</f>
        <v>#REF!</v>
      </c>
      <c r="O593" s="79">
        <v>9</v>
      </c>
      <c r="P593" s="78" t="s">
        <v>267</v>
      </c>
      <c r="Q593" s="78" t="e">
        <f>IF(M593=0,LEFT(K593,1),"0")</f>
        <v>#REF!</v>
      </c>
      <c r="R593" s="78" t="e">
        <f>IF(Q593="1","SE",VLOOKUP(Q593,L579:M588,2,FALSE))</f>
        <v>#REF!</v>
      </c>
      <c r="S593" s="78" t="e">
        <f>IF(Q593="0",""," RATUS ")</f>
        <v>#REF!</v>
      </c>
      <c r="U593" s="78" t="e">
        <f>RIGHT(AB584,Y593)</f>
        <v>#REF!</v>
      </c>
      <c r="V593" s="78"/>
      <c r="W593" s="79" t="e">
        <f>+Y593-X593</f>
        <v>#REF!</v>
      </c>
      <c r="X593" s="79" t="e">
        <f>LEN(U593)</f>
        <v>#REF!</v>
      </c>
      <c r="Y593" s="79">
        <v>9</v>
      </c>
      <c r="Z593" s="78" t="s">
        <v>267</v>
      </c>
      <c r="AA593" s="78" t="e">
        <f>IF(W593=0,LEFT(U593,1),"0")</f>
        <v>#REF!</v>
      </c>
      <c r="AB593" s="78" t="e">
        <f>IF(AA593="1","SE",VLOOKUP(AA593,V579:W588,2,FALSE))</f>
        <v>#REF!</v>
      </c>
      <c r="AC593" s="78" t="e">
        <f>IF(AA593="0",""," RATUS ")</f>
        <v>#REF!</v>
      </c>
    </row>
    <row r="594" spans="1:29">
      <c r="A594" s="78" t="e">
        <f>RIGHT(H584,E594)</f>
        <v>#REF!</v>
      </c>
      <c r="B594" s="78"/>
      <c r="C594" s="79" t="e">
        <f>+E594-D594</f>
        <v>#REF!</v>
      </c>
      <c r="D594" s="79" t="e">
        <f>LEN(A594)</f>
        <v>#REF!</v>
      </c>
      <c r="E594" s="79">
        <v>8</v>
      </c>
      <c r="F594" s="78" t="s">
        <v>268</v>
      </c>
      <c r="G594" s="78" t="e">
        <f>IF(C594=0,LEFT(A594,1),"0")</f>
        <v>#REF!</v>
      </c>
      <c r="H594" s="78" t="e">
        <f>IF(AND(G596&lt;"20",G596&gt;="10"),VLOOKUP(G596,E579:F588,2,FALSE),VLOOKUP(G594,B579:C588,2,FALSE))</f>
        <v>#REF!</v>
      </c>
      <c r="I594" s="78" t="e">
        <f>IF(G596&gt;="20"," PULUH ","")</f>
        <v>#REF!</v>
      </c>
      <c r="K594" s="78" t="e">
        <f>RIGHT(R584,O594)</f>
        <v>#REF!</v>
      </c>
      <c r="L594" s="78"/>
      <c r="M594" s="79" t="e">
        <f>+O594-N594</f>
        <v>#REF!</v>
      </c>
      <c r="N594" s="79" t="e">
        <f>LEN(K594)</f>
        <v>#REF!</v>
      </c>
      <c r="O594" s="79">
        <v>8</v>
      </c>
      <c r="P594" s="78" t="s">
        <v>268</v>
      </c>
      <c r="Q594" s="78" t="e">
        <f>IF(M594=0,LEFT(K594,1),"0")</f>
        <v>#REF!</v>
      </c>
      <c r="R594" s="78" t="e">
        <f>IF(AND(Q596&lt;"20",Q596&gt;="10"),VLOOKUP(Q596,O579:P588,2,FALSE),VLOOKUP(Q594,L579:M588,2,FALSE))</f>
        <v>#REF!</v>
      </c>
      <c r="S594" s="78" t="e">
        <f>IF(Q596&gt;="20"," PULUH ","")</f>
        <v>#REF!</v>
      </c>
      <c r="U594" s="78" t="e">
        <f>RIGHT(AB584,Y594)</f>
        <v>#REF!</v>
      </c>
      <c r="V594" s="78"/>
      <c r="W594" s="79" t="e">
        <f>+Y594-X594</f>
        <v>#REF!</v>
      </c>
      <c r="X594" s="79" t="e">
        <f>LEN(U594)</f>
        <v>#REF!</v>
      </c>
      <c r="Y594" s="79">
        <v>8</v>
      </c>
      <c r="Z594" s="78" t="s">
        <v>268</v>
      </c>
      <c r="AA594" s="78" t="e">
        <f>IF(W594=0,LEFT(U594,1),"0")</f>
        <v>#REF!</v>
      </c>
      <c r="AB594" s="78" t="e">
        <f>IF(AND(AA596&lt;"20",AA596&gt;="10"),VLOOKUP(AA596,Y579:Z588,2,FALSE),VLOOKUP(AA594,V579:W588,2,FALSE))</f>
        <v>#REF!</v>
      </c>
      <c r="AC594" s="78" t="e">
        <f>IF(AA596&gt;="20"," PULUH ","")</f>
        <v>#REF!</v>
      </c>
    </row>
    <row r="595" spans="1:29">
      <c r="A595" s="78" t="e">
        <f>RIGHT(H584,E595)</f>
        <v>#REF!</v>
      </c>
      <c r="B595" s="78"/>
      <c r="C595" s="79" t="e">
        <f>+E595-D595</f>
        <v>#REF!</v>
      </c>
      <c r="D595" s="79" t="e">
        <f>LEN(A595)</f>
        <v>#REF!</v>
      </c>
      <c r="E595" s="79">
        <v>7</v>
      </c>
      <c r="F595" s="78" t="s">
        <v>269</v>
      </c>
      <c r="G595" s="78" t="e">
        <f>IF(C595=0,LEFT(A595,1),"0")</f>
        <v>#REF!</v>
      </c>
      <c r="H595" s="78" t="e">
        <f>IF(AND(G596&lt;"20",G596&gt;="10"),"",VLOOKUP(G595,B579:C588,2,FALSE))</f>
        <v>#REF!</v>
      </c>
      <c r="I595" s="78" t="e">
        <f>IF(G605&gt;=7," JUTA ","")</f>
        <v>#REF!</v>
      </c>
      <c r="K595" s="78" t="e">
        <f>RIGHT(R584,O595)</f>
        <v>#REF!</v>
      </c>
      <c r="L595" s="78"/>
      <c r="M595" s="79" t="e">
        <f>+O595-N595</f>
        <v>#REF!</v>
      </c>
      <c r="N595" s="79" t="e">
        <f>LEN(K595)</f>
        <v>#REF!</v>
      </c>
      <c r="O595" s="79">
        <v>7</v>
      </c>
      <c r="P595" s="78" t="s">
        <v>269</v>
      </c>
      <c r="Q595" s="78" t="e">
        <f>IF(M595=0,LEFT(K595,1),"0")</f>
        <v>#REF!</v>
      </c>
      <c r="R595" s="78" t="e">
        <f>IF(AND(Q596&lt;"20",Q596&gt;="10"),"",VLOOKUP(Q595,L579:M588,2,FALSE))</f>
        <v>#REF!</v>
      </c>
      <c r="S595" s="78" t="e">
        <f>IF(Q605&gt;=7," JUTA ","")</f>
        <v>#REF!</v>
      </c>
      <c r="U595" s="78" t="e">
        <f>RIGHT(AB584,Y595)</f>
        <v>#REF!</v>
      </c>
      <c r="V595" s="78"/>
      <c r="W595" s="79" t="e">
        <f>+Y595-X595</f>
        <v>#REF!</v>
      </c>
      <c r="X595" s="79" t="e">
        <f>LEN(U595)</f>
        <v>#REF!</v>
      </c>
      <c r="Y595" s="79">
        <v>7</v>
      </c>
      <c r="Z595" s="78" t="s">
        <v>269</v>
      </c>
      <c r="AA595" s="78" t="e">
        <f>IF(W595=0,LEFT(U595,1),"0")</f>
        <v>#REF!</v>
      </c>
      <c r="AB595" s="78" t="e">
        <f>IF(AND(AA596&lt;"20",AA596&gt;="10"),"",VLOOKUP(AA595,V579:W588,2,FALSE))</f>
        <v>#REF!</v>
      </c>
      <c r="AC595" s="78" t="e">
        <f>IF(AA605&gt;=7," JUTA ","")</f>
        <v>#REF!</v>
      </c>
    </row>
    <row r="596" spans="1:29">
      <c r="A596" s="78"/>
      <c r="B596" s="78"/>
      <c r="C596" s="79"/>
      <c r="D596" s="79"/>
      <c r="E596" s="79"/>
      <c r="F596" s="78" t="s">
        <v>270</v>
      </c>
      <c r="G596" s="78" t="e">
        <f>IF(G605&gt;=8,LEFT(A594,2),"0")</f>
        <v>#REF!</v>
      </c>
      <c r="H596" s="78"/>
      <c r="I596" s="78"/>
      <c r="K596" s="78"/>
      <c r="L596" s="78"/>
      <c r="M596" s="79"/>
      <c r="N596" s="79"/>
      <c r="O596" s="79"/>
      <c r="P596" s="78" t="s">
        <v>270</v>
      </c>
      <c r="Q596" s="78" t="e">
        <f>IF(Q605&gt;=8,LEFT(K594,2),"0")</f>
        <v>#REF!</v>
      </c>
      <c r="R596" s="78"/>
      <c r="S596" s="78"/>
      <c r="U596" s="78"/>
      <c r="V596" s="78"/>
      <c r="W596" s="79"/>
      <c r="X596" s="79"/>
      <c r="Y596" s="79"/>
      <c r="Z596" s="78" t="s">
        <v>270</v>
      </c>
      <c r="AA596" s="78" t="e">
        <f>IF(AA605&gt;=8,LEFT(U594,2),"0")</f>
        <v>#REF!</v>
      </c>
      <c r="AB596" s="78"/>
      <c r="AC596" s="78"/>
    </row>
    <row r="597" spans="1:29">
      <c r="A597" s="78" t="e">
        <f>RIGHT(H584,E597)</f>
        <v>#REF!</v>
      </c>
      <c r="B597" s="78"/>
      <c r="C597" s="79" t="e">
        <f>+E597-D597</f>
        <v>#REF!</v>
      </c>
      <c r="D597" s="79" t="e">
        <f>LEN(A597)</f>
        <v>#REF!</v>
      </c>
      <c r="E597" s="79">
        <v>6</v>
      </c>
      <c r="F597" s="78" t="s">
        <v>271</v>
      </c>
      <c r="G597" s="78" t="e">
        <f>IF(C597=0,LEFT(A597,1),"0")</f>
        <v>#REF!</v>
      </c>
      <c r="H597" s="78" t="e">
        <f>IF(G597="1","SE",VLOOKUP(G597,B579:C588,2,FALSE))</f>
        <v>#REF!</v>
      </c>
      <c r="I597" s="78" t="e">
        <f>IF(H597=" ",""," RATUS ")</f>
        <v>#REF!</v>
      </c>
      <c r="K597" s="78" t="e">
        <f>RIGHT(R584,O597)</f>
        <v>#REF!</v>
      </c>
      <c r="L597" s="78"/>
      <c r="M597" s="79" t="e">
        <f>+O597-N597</f>
        <v>#REF!</v>
      </c>
      <c r="N597" s="79" t="e">
        <f>LEN(K597)</f>
        <v>#REF!</v>
      </c>
      <c r="O597" s="79">
        <v>6</v>
      </c>
      <c r="P597" s="78" t="s">
        <v>271</v>
      </c>
      <c r="Q597" s="78" t="e">
        <f>IF(M597=0,LEFT(K597,1),"0")</f>
        <v>#REF!</v>
      </c>
      <c r="R597" s="78" t="e">
        <f>IF(Q597="1","SE",VLOOKUP(Q597,L579:M588,2,FALSE))</f>
        <v>#REF!</v>
      </c>
      <c r="S597" s="78" t="e">
        <f>IF(R597=" ",""," RATUS ")</f>
        <v>#REF!</v>
      </c>
      <c r="U597" s="78" t="e">
        <f>RIGHT(AB584,Y597)</f>
        <v>#REF!</v>
      </c>
      <c r="V597" s="78"/>
      <c r="W597" s="79" t="e">
        <f>+Y597-X597</f>
        <v>#REF!</v>
      </c>
      <c r="X597" s="79" t="e">
        <f>LEN(U597)</f>
        <v>#REF!</v>
      </c>
      <c r="Y597" s="79">
        <v>6</v>
      </c>
      <c r="Z597" s="78" t="s">
        <v>271</v>
      </c>
      <c r="AA597" s="78" t="e">
        <f>IF(W597=0,LEFT(U597,1),"0")</f>
        <v>#REF!</v>
      </c>
      <c r="AB597" s="78" t="e">
        <f>IF(AA597="1","SE",VLOOKUP(AA597,V579:W588,2,FALSE))</f>
        <v>#REF!</v>
      </c>
      <c r="AC597" s="78" t="e">
        <f>IF(AB597=" ",""," RATUS ")</f>
        <v>#REF!</v>
      </c>
    </row>
    <row r="598" spans="1:29">
      <c r="A598" s="78" t="e">
        <f>RIGHT(H584,E598)</f>
        <v>#REF!</v>
      </c>
      <c r="B598" s="78"/>
      <c r="C598" s="79" t="e">
        <f>+E598-D598</f>
        <v>#REF!</v>
      </c>
      <c r="D598" s="79" t="e">
        <f>LEN(A598)</f>
        <v>#REF!</v>
      </c>
      <c r="E598" s="79">
        <v>5</v>
      </c>
      <c r="F598" s="78" t="s">
        <v>272</v>
      </c>
      <c r="G598" s="78" t="e">
        <f>IF(C598=0,LEFT(A598,1),"0")</f>
        <v>#REF!</v>
      </c>
      <c r="H598" s="78" t="e">
        <f>IF(AND(G600&lt;"20",G600&gt;="10"),VLOOKUP(G600,E579:F588,2,FALSE),VLOOKUP(G598,B579:C588,2,FALSE))</f>
        <v>#REF!</v>
      </c>
      <c r="I598" s="78" t="e">
        <f>IF(G600&gt;="20"," PULUH "," ")</f>
        <v>#REF!</v>
      </c>
      <c r="K598" s="78" t="e">
        <f>RIGHT(R584,O598)</f>
        <v>#REF!</v>
      </c>
      <c r="L598" s="78"/>
      <c r="M598" s="79" t="e">
        <f>+O598-N598</f>
        <v>#REF!</v>
      </c>
      <c r="N598" s="79" t="e">
        <f>LEN(K598)</f>
        <v>#REF!</v>
      </c>
      <c r="O598" s="79">
        <v>5</v>
      </c>
      <c r="P598" s="78" t="s">
        <v>272</v>
      </c>
      <c r="Q598" s="78" t="e">
        <f>IF(M598=0,LEFT(K598,1),"0")</f>
        <v>#REF!</v>
      </c>
      <c r="R598" s="78" t="e">
        <f>IF(AND(Q600&lt;"20",Q600&gt;="10"),VLOOKUP(Q600,O579:P588,2,FALSE),VLOOKUP(Q598,L579:M588,2,FALSE))</f>
        <v>#REF!</v>
      </c>
      <c r="S598" s="78" t="e">
        <f>IF(Q600&gt;="20"," PULUH "," ")</f>
        <v>#REF!</v>
      </c>
      <c r="U598" s="78" t="e">
        <f>RIGHT(AB584,Y598)</f>
        <v>#REF!</v>
      </c>
      <c r="V598" s="78"/>
      <c r="W598" s="79" t="e">
        <f>+Y598-X598</f>
        <v>#REF!</v>
      </c>
      <c r="X598" s="79" t="e">
        <f>LEN(U598)</f>
        <v>#REF!</v>
      </c>
      <c r="Y598" s="79">
        <v>5</v>
      </c>
      <c r="Z598" s="78" t="s">
        <v>272</v>
      </c>
      <c r="AA598" s="78" t="e">
        <f>IF(W598=0,LEFT(U598,1),"0")</f>
        <v>#REF!</v>
      </c>
      <c r="AB598" s="78" t="e">
        <f>IF(AND(AA600&lt;"20",AA600&gt;="10"),VLOOKUP(AA600,Y579:Z588,2,FALSE),VLOOKUP(AA598,V579:W588,2,FALSE))</f>
        <v>#REF!</v>
      </c>
      <c r="AC598" s="78" t="e">
        <f>IF(AA600&gt;="20"," PULUH "," ")</f>
        <v>#REF!</v>
      </c>
    </row>
    <row r="599" spans="1:29">
      <c r="A599" s="78" t="e">
        <f>RIGHT(H584,E599)</f>
        <v>#REF!</v>
      </c>
      <c r="B599" s="78"/>
      <c r="C599" s="79" t="e">
        <f>+E599-D599</f>
        <v>#REF!</v>
      </c>
      <c r="D599" s="79" t="e">
        <f>LEN(A599)</f>
        <v>#REF!</v>
      </c>
      <c r="E599" s="79">
        <v>4</v>
      </c>
      <c r="F599" s="78" t="s">
        <v>273</v>
      </c>
      <c r="G599" s="78" t="e">
        <f>IF(C599=0,LEFT(A599,1),"0")</f>
        <v>#REF!</v>
      </c>
      <c r="H599" s="78" t="e">
        <f>IF(AND(G600&lt;"20",G600&gt;="10"),"",IF(AND(G599="1",G605=4),"SE",VLOOKUP(G599,B579:C588,2,FALSE)))</f>
        <v>#REF!</v>
      </c>
      <c r="I599" s="78" t="e">
        <f>IF(AND(AND(G597="0",G598="0",G599="0"))," "," RIBU ")</f>
        <v>#REF!</v>
      </c>
      <c r="K599" s="78" t="e">
        <f>RIGHT(R584,O599)</f>
        <v>#REF!</v>
      </c>
      <c r="L599" s="78"/>
      <c r="M599" s="79" t="e">
        <f>+O599-N599</f>
        <v>#REF!</v>
      </c>
      <c r="N599" s="79" t="e">
        <f>LEN(K599)</f>
        <v>#REF!</v>
      </c>
      <c r="O599" s="79">
        <v>4</v>
      </c>
      <c r="P599" s="78" t="s">
        <v>273</v>
      </c>
      <c r="Q599" s="78" t="e">
        <f>IF(M599=0,LEFT(K599,1),"0")</f>
        <v>#REF!</v>
      </c>
      <c r="R599" s="78" t="e">
        <f>IF(AND(Q600&lt;"20",Q600&gt;="10"),"",IF(AND(Q599="1",Q605=4),"SE",VLOOKUP(Q599,L579:M588,2,FALSE)))</f>
        <v>#REF!</v>
      </c>
      <c r="S599" s="78" t="e">
        <f>IF(AND(AND(Q597="0",Q598="0",Q599="0"))," "," RIBU ")</f>
        <v>#REF!</v>
      </c>
      <c r="U599" s="78" t="e">
        <f>RIGHT(AB584,Y599)</f>
        <v>#REF!</v>
      </c>
      <c r="V599" s="78"/>
      <c r="W599" s="79" t="e">
        <f>+Y599-X599</f>
        <v>#REF!</v>
      </c>
      <c r="X599" s="79" t="e">
        <f>LEN(U599)</f>
        <v>#REF!</v>
      </c>
      <c r="Y599" s="79">
        <v>4</v>
      </c>
      <c r="Z599" s="78" t="s">
        <v>273</v>
      </c>
      <c r="AA599" s="78" t="e">
        <f>IF(W599=0,LEFT(U599,1),"0")</f>
        <v>#REF!</v>
      </c>
      <c r="AB599" s="78" t="e">
        <f>IF(AND(AA600&lt;"20",AA600&gt;="10"),"",IF(AND(AA599="1",AA605=4),"SE",VLOOKUP(AA599,V579:W588,2,FALSE)))</f>
        <v>#REF!</v>
      </c>
      <c r="AC599" s="78" t="e">
        <f>IF(AND(AND(AA597="0",AA598="0",AA599="0"))," "," RIBU ")</f>
        <v>#REF!</v>
      </c>
    </row>
    <row r="600" spans="1:29">
      <c r="A600" s="78"/>
      <c r="B600" s="78"/>
      <c r="C600" s="79"/>
      <c r="D600" s="79"/>
      <c r="E600" s="79"/>
      <c r="F600" s="78" t="s">
        <v>270</v>
      </c>
      <c r="G600" s="78" t="e">
        <f>IF(G605&gt;=5,LEFT(A598,2),"0")</f>
        <v>#REF!</v>
      </c>
      <c r="H600" s="78"/>
      <c r="I600" s="78"/>
      <c r="K600" s="78"/>
      <c r="L600" s="78"/>
      <c r="M600" s="79"/>
      <c r="N600" s="79"/>
      <c r="O600" s="79"/>
      <c r="P600" s="78" t="s">
        <v>270</v>
      </c>
      <c r="Q600" s="78" t="e">
        <f>IF(Q605&gt;=5,LEFT(K598,2),"0")</f>
        <v>#REF!</v>
      </c>
      <c r="R600" s="78"/>
      <c r="S600" s="78"/>
      <c r="U600" s="78"/>
      <c r="V600" s="78"/>
      <c r="W600" s="79"/>
      <c r="X600" s="79"/>
      <c r="Y600" s="79"/>
      <c r="Z600" s="78" t="s">
        <v>270</v>
      </c>
      <c r="AA600" s="78" t="e">
        <f>IF(AA605&gt;=5,LEFT(U598,2),"0")</f>
        <v>#REF!</v>
      </c>
      <c r="AB600" s="78"/>
      <c r="AC600" s="78"/>
    </row>
    <row r="601" spans="1:29">
      <c r="A601" s="78" t="e">
        <f>RIGHT(H584,E601)</f>
        <v>#REF!</v>
      </c>
      <c r="B601" s="78"/>
      <c r="C601" s="79" t="e">
        <f>+E601-D601</f>
        <v>#REF!</v>
      </c>
      <c r="D601" s="79" t="e">
        <f>LEN(A601)</f>
        <v>#REF!</v>
      </c>
      <c r="E601" s="79">
        <v>3</v>
      </c>
      <c r="F601" s="78" t="s">
        <v>274</v>
      </c>
      <c r="G601" s="78" t="e">
        <f>IF(C601=0,LEFT(A601,1),"0")</f>
        <v>#REF!</v>
      </c>
      <c r="H601" s="78" t="e">
        <f>IF(G601="1"," SE",VLOOKUP(G601,B579:C588,2,FALSE))</f>
        <v>#REF!</v>
      </c>
      <c r="I601" s="78" t="e">
        <f>IF(H601=" ",""," RATUS ")</f>
        <v>#REF!</v>
      </c>
      <c r="K601" s="78" t="e">
        <f>RIGHT(R584,O601)</f>
        <v>#REF!</v>
      </c>
      <c r="L601" s="78"/>
      <c r="M601" s="79" t="e">
        <f>+O601-N601</f>
        <v>#REF!</v>
      </c>
      <c r="N601" s="79" t="e">
        <f>LEN(K601)</f>
        <v>#REF!</v>
      </c>
      <c r="O601" s="79">
        <v>3</v>
      </c>
      <c r="P601" s="78" t="s">
        <v>274</v>
      </c>
      <c r="Q601" s="78" t="e">
        <f>IF(M601=0,LEFT(K601,1),"0")</f>
        <v>#REF!</v>
      </c>
      <c r="R601" s="78" t="e">
        <f>IF(Q601="1"," SE",VLOOKUP(Q601,L579:M588,2,FALSE))</f>
        <v>#REF!</v>
      </c>
      <c r="S601" s="78" t="e">
        <f>IF(R601=" ",""," RATUS ")</f>
        <v>#REF!</v>
      </c>
      <c r="U601" s="78" t="e">
        <f>RIGHT(AB584,Y601)</f>
        <v>#REF!</v>
      </c>
      <c r="V601" s="78"/>
      <c r="W601" s="79" t="e">
        <f>+Y601-X601</f>
        <v>#REF!</v>
      </c>
      <c r="X601" s="79" t="e">
        <f>LEN(U601)</f>
        <v>#REF!</v>
      </c>
      <c r="Y601" s="79">
        <v>3</v>
      </c>
      <c r="Z601" s="78" t="s">
        <v>274</v>
      </c>
      <c r="AA601" s="78" t="e">
        <f>IF(W601=0,LEFT(U601,1),"0")</f>
        <v>#REF!</v>
      </c>
      <c r="AB601" s="78" t="e">
        <f>IF(AA601="1"," SE",VLOOKUP(AA601,V579:W588,2,FALSE))</f>
        <v>#REF!</v>
      </c>
      <c r="AC601" s="78" t="e">
        <f>IF(AB601=" ",""," RATUS ")</f>
        <v>#REF!</v>
      </c>
    </row>
    <row r="602" spans="1:29">
      <c r="A602" s="78" t="e">
        <f>RIGHT(H584,E602)</f>
        <v>#REF!</v>
      </c>
      <c r="B602" s="78"/>
      <c r="C602" s="79" t="e">
        <f>+E602-D602</f>
        <v>#REF!</v>
      </c>
      <c r="D602" s="79" t="e">
        <f>LEN(A602)</f>
        <v>#REF!</v>
      </c>
      <c r="E602" s="79">
        <v>2</v>
      </c>
      <c r="F602" s="78" t="s">
        <v>275</v>
      </c>
      <c r="G602" s="78" t="e">
        <f>IF(C602=0,LEFT(A602,1),"0")</f>
        <v>#REF!</v>
      </c>
      <c r="H602" s="78" t="e">
        <f>IF(AND(G604&lt;"20",G604&gt;="10"),VLOOKUP(G604,E579:F588,2,FALSE),VLOOKUP(G602,B579:C588,2,FALSE))</f>
        <v>#REF!</v>
      </c>
      <c r="I602" s="78" t="e">
        <f>IF(G604&gt;="20"," PULUH ","")</f>
        <v>#REF!</v>
      </c>
      <c r="K602" s="78" t="e">
        <f>RIGHT(R584,O602)</f>
        <v>#REF!</v>
      </c>
      <c r="L602" s="78"/>
      <c r="M602" s="79" t="e">
        <f>+O602-N602</f>
        <v>#REF!</v>
      </c>
      <c r="N602" s="79" t="e">
        <f>LEN(K602)</f>
        <v>#REF!</v>
      </c>
      <c r="O602" s="79">
        <v>2</v>
      </c>
      <c r="P602" s="78" t="s">
        <v>275</v>
      </c>
      <c r="Q602" s="78" t="e">
        <f>IF(M602=0,LEFT(K602,1),"0")</f>
        <v>#REF!</v>
      </c>
      <c r="R602" s="78" t="e">
        <f>IF(AND(Q604&lt;"20",Q604&gt;="10"),VLOOKUP(Q604,O579:P588,2,FALSE),VLOOKUP(Q602,L579:M588,2,FALSE))</f>
        <v>#REF!</v>
      </c>
      <c r="S602" s="78" t="e">
        <f>IF(Q604&gt;="20"," PULUH ","")</f>
        <v>#REF!</v>
      </c>
      <c r="U602" s="78" t="e">
        <f>RIGHT(AB584,Y602)</f>
        <v>#REF!</v>
      </c>
      <c r="V602" s="78"/>
      <c r="W602" s="79" t="e">
        <f>+Y602-X602</f>
        <v>#REF!</v>
      </c>
      <c r="X602" s="79" t="e">
        <f>LEN(U602)</f>
        <v>#REF!</v>
      </c>
      <c r="Y602" s="79">
        <v>2</v>
      </c>
      <c r="Z602" s="78" t="s">
        <v>275</v>
      </c>
      <c r="AA602" s="78" t="e">
        <f>IF(W602=0,LEFT(U602,1),"0")</f>
        <v>#REF!</v>
      </c>
      <c r="AB602" s="78" t="e">
        <f>IF(AND(AA604&lt;"20",AA604&gt;="10"),VLOOKUP(AA604,Y579:Z588,2,FALSE),VLOOKUP(AA602,V579:W588,2,FALSE))</f>
        <v>#REF!</v>
      </c>
      <c r="AC602" s="78" t="e">
        <f>IF(AA604&gt;="20"," PULUH ","")</f>
        <v>#REF!</v>
      </c>
    </row>
    <row r="603" spans="1:29">
      <c r="A603" s="78" t="e">
        <f>RIGHT(H584,E603)</f>
        <v>#REF!</v>
      </c>
      <c r="B603" s="78"/>
      <c r="C603" s="79" t="e">
        <f>+E603-D603</f>
        <v>#REF!</v>
      </c>
      <c r="D603" s="79" t="e">
        <f>LEN(A603)</f>
        <v>#REF!</v>
      </c>
      <c r="E603" s="79">
        <v>1</v>
      </c>
      <c r="F603" s="78" t="s">
        <v>264</v>
      </c>
      <c r="G603" s="78" t="e">
        <f>IF(C603=0,LEFT(A603,1),"0")</f>
        <v>#REF!</v>
      </c>
      <c r="H603" s="78" t="e">
        <f>IF(G603="0","",IF(G602="1","",VLOOKUP(G603,B579:C588,2,FALSE)))</f>
        <v>#REF!</v>
      </c>
      <c r="I603" s="78" t="s">
        <v>276</v>
      </c>
      <c r="K603" s="78" t="e">
        <f>RIGHT(R584,O603)</f>
        <v>#REF!</v>
      </c>
      <c r="L603" s="78"/>
      <c r="M603" s="79" t="e">
        <f>+O603-N603</f>
        <v>#REF!</v>
      </c>
      <c r="N603" s="79" t="e">
        <f>LEN(K603)</f>
        <v>#REF!</v>
      </c>
      <c r="O603" s="79">
        <v>1</v>
      </c>
      <c r="P603" s="78" t="s">
        <v>264</v>
      </c>
      <c r="Q603" s="78" t="e">
        <f>IF(M603=0,LEFT(K603,1),"0")</f>
        <v>#REF!</v>
      </c>
      <c r="R603" s="78" t="e">
        <f>IF(Q603="0","",IF(Q602="1","",VLOOKUP(Q603,L579:M588,2,FALSE)))</f>
        <v>#REF!</v>
      </c>
      <c r="S603" s="78" t="s">
        <v>276</v>
      </c>
      <c r="U603" s="78" t="e">
        <f>RIGHT(AB584,Y603)</f>
        <v>#REF!</v>
      </c>
      <c r="V603" s="78"/>
      <c r="W603" s="79" t="e">
        <f>+Y603-X603</f>
        <v>#REF!</v>
      </c>
      <c r="X603" s="79" t="e">
        <f>LEN(U603)</f>
        <v>#REF!</v>
      </c>
      <c r="Y603" s="79">
        <v>1</v>
      </c>
      <c r="Z603" s="78" t="s">
        <v>264</v>
      </c>
      <c r="AA603" s="78" t="e">
        <f>IF(W603=0,LEFT(U603,1),"0")</f>
        <v>#REF!</v>
      </c>
      <c r="AB603" s="78" t="e">
        <f>IF(AA603="0","",IF(AA602="1","",VLOOKUP(AA603,V579:W588,2,FALSE)))</f>
        <v>#REF!</v>
      </c>
      <c r="AC603" s="78" t="s">
        <v>276</v>
      </c>
    </row>
    <row r="604" spans="1:29">
      <c r="A604" s="78"/>
      <c r="B604" s="78"/>
      <c r="C604" s="78"/>
      <c r="D604" s="78"/>
      <c r="E604" s="78"/>
      <c r="F604" s="78" t="s">
        <v>270</v>
      </c>
      <c r="G604" s="78" t="e">
        <f>IF(G605&gt;=2,LEFT(A602,2)," ")</f>
        <v>#REF!</v>
      </c>
      <c r="H604" s="78"/>
      <c r="I604" s="78"/>
      <c r="K604" s="78"/>
      <c r="L604" s="78"/>
      <c r="M604" s="78"/>
      <c r="N604" s="78"/>
      <c r="O604" s="78"/>
      <c r="P604" s="78" t="s">
        <v>270</v>
      </c>
      <c r="Q604" s="78" t="e">
        <f>IF(Q605&gt;=2,LEFT(K602,2)," ")</f>
        <v>#REF!</v>
      </c>
      <c r="R604" s="78"/>
      <c r="S604" s="78"/>
      <c r="U604" s="78"/>
      <c r="V604" s="78"/>
      <c r="W604" s="78"/>
      <c r="X604" s="78"/>
      <c r="Y604" s="78"/>
      <c r="Z604" s="78" t="s">
        <v>270</v>
      </c>
      <c r="AA604" s="78" t="e">
        <f>IF(AA605&gt;=2,LEFT(U602,2)," ")</f>
        <v>#REF!</v>
      </c>
      <c r="AB604" s="78"/>
      <c r="AC604" s="78"/>
    </row>
    <row r="605" spans="1:29">
      <c r="A605" s="78"/>
      <c r="B605" s="78"/>
      <c r="C605" s="78"/>
      <c r="D605" s="78"/>
      <c r="E605" s="78"/>
      <c r="F605" s="78" t="s">
        <v>277</v>
      </c>
      <c r="G605" s="78" t="e">
        <f>LEN(H584)</f>
        <v>#REF!</v>
      </c>
      <c r="H605" s="78"/>
      <c r="I605" s="78"/>
      <c r="K605" s="78"/>
      <c r="L605" s="78"/>
      <c r="M605" s="78"/>
      <c r="N605" s="78"/>
      <c r="O605" s="78"/>
      <c r="P605" s="78" t="s">
        <v>277</v>
      </c>
      <c r="Q605" s="78" t="e">
        <f>LEN(R584)</f>
        <v>#REF!</v>
      </c>
      <c r="R605" s="78"/>
      <c r="S605" s="78"/>
      <c r="U605" s="78"/>
      <c r="V605" s="78"/>
      <c r="W605" s="78"/>
      <c r="X605" s="78"/>
      <c r="Y605" s="78"/>
      <c r="Z605" s="78" t="s">
        <v>277</v>
      </c>
      <c r="AA605" s="78" t="e">
        <f>LEN(AB584)</f>
        <v>#REF!</v>
      </c>
      <c r="AB605" s="78"/>
      <c r="AC605" s="78"/>
    </row>
    <row r="606" spans="1:29">
      <c r="A606" s="78" t="s">
        <v>278</v>
      </c>
      <c r="B606" s="78" t="e">
        <f>CONCATENATE(H593,I593,H594,I594,H595,I595,H597,I597,H598,I598,H599,I599,H601,I601,H602,I602,H603,I603)</f>
        <v>#REF!</v>
      </c>
      <c r="C606" s="78"/>
      <c r="D606" s="78"/>
      <c r="E606" s="78"/>
      <c r="F606" s="78"/>
      <c r="G606" s="78"/>
      <c r="H606" s="78"/>
      <c r="I606" s="78"/>
      <c r="K606" s="78" t="s">
        <v>278</v>
      </c>
      <c r="L606" s="78" t="e">
        <f>CONCATENATE(R593,S593,R594,S594,R595,S595,R597,S597,R598,S598,R599,S599,R601,S601,R602,S602,R603,S603)</f>
        <v>#REF!</v>
      </c>
      <c r="M606" s="78"/>
      <c r="N606" s="78"/>
      <c r="O606" s="78"/>
      <c r="P606" s="78"/>
      <c r="Q606" s="78"/>
      <c r="R606" s="78"/>
      <c r="S606" s="78"/>
      <c r="U606" s="78" t="s">
        <v>278</v>
      </c>
      <c r="V606" s="78" t="e">
        <f>CONCATENATE(AB593,AC593,AB594,AC594,AB595,AC595,AB597,AC597,AB598,AC598,AB599,AC599,AB601,AC601,AB602,AC602,AB603,AC603)</f>
        <v>#REF!</v>
      </c>
      <c r="W606" s="78"/>
      <c r="X606" s="78"/>
      <c r="Y606" s="78"/>
      <c r="Z606" s="78"/>
      <c r="AA606" s="78"/>
      <c r="AB606" s="78"/>
      <c r="AC606" s="78"/>
    </row>
    <row r="607" spans="1:29">
      <c r="A607" s="78" t="s">
        <v>279</v>
      </c>
      <c r="B607" s="80" t="e">
        <f>TRIM(B606)</f>
        <v>#REF!</v>
      </c>
      <c r="C607" s="81"/>
      <c r="D607" s="81"/>
      <c r="E607" s="81"/>
      <c r="F607" s="81"/>
      <c r="G607" s="81"/>
      <c r="H607" s="81"/>
      <c r="I607" s="81"/>
      <c r="K607" s="78" t="s">
        <v>279</v>
      </c>
      <c r="L607" s="80" t="e">
        <f>TRIM(L606)</f>
        <v>#REF!</v>
      </c>
      <c r="M607" s="81"/>
      <c r="N607" s="81"/>
      <c r="O607" s="81"/>
      <c r="P607" s="81"/>
      <c r="Q607" s="81"/>
      <c r="R607" s="81"/>
      <c r="S607" s="81"/>
      <c r="U607" s="78" t="s">
        <v>279</v>
      </c>
      <c r="V607" s="80" t="e">
        <f>TRIM(V606)</f>
        <v>#REF!</v>
      </c>
      <c r="W607" s="81"/>
      <c r="X607" s="81"/>
      <c r="Y607" s="81"/>
      <c r="Z607" s="81"/>
      <c r="AA607" s="81"/>
      <c r="AB607" s="81"/>
      <c r="AC607" s="81"/>
    </row>
    <row r="611" spans="1:29" ht="15.75" thickBot="1">
      <c r="A611" s="24"/>
      <c r="B611" s="24"/>
      <c r="C611" s="24" t="s">
        <v>216</v>
      </c>
      <c r="D611" s="24"/>
      <c r="E611" s="24"/>
      <c r="F611" s="24" t="s">
        <v>217</v>
      </c>
      <c r="G611" s="24"/>
      <c r="H611" s="24"/>
      <c r="I611" s="24"/>
      <c r="K611" s="24"/>
      <c r="L611" s="24"/>
      <c r="M611" s="24" t="s">
        <v>216</v>
      </c>
      <c r="N611" s="24"/>
      <c r="O611" s="24"/>
      <c r="P611" s="24" t="s">
        <v>217</v>
      </c>
      <c r="Q611" s="24"/>
      <c r="R611" s="24"/>
      <c r="S611" s="24"/>
      <c r="U611" s="24"/>
      <c r="V611" s="24"/>
      <c r="W611" s="24" t="s">
        <v>216</v>
      </c>
      <c r="X611" s="24"/>
      <c r="Y611" s="24"/>
      <c r="Z611" s="24" t="s">
        <v>217</v>
      </c>
      <c r="AA611" s="24"/>
      <c r="AB611" s="24"/>
      <c r="AC611" s="24"/>
    </row>
    <row r="612" spans="1:29">
      <c r="A612" s="24"/>
      <c r="B612" s="69" t="s">
        <v>218</v>
      </c>
      <c r="C612" s="70" t="s">
        <v>219</v>
      </c>
      <c r="D612" s="24"/>
      <c r="E612" s="69" t="s">
        <v>220</v>
      </c>
      <c r="F612" s="70" t="s">
        <v>221</v>
      </c>
      <c r="G612" s="24"/>
      <c r="H612" s="24"/>
      <c r="I612" s="24"/>
      <c r="K612" s="24"/>
      <c r="L612" s="69" t="s">
        <v>218</v>
      </c>
      <c r="M612" s="70" t="s">
        <v>219</v>
      </c>
      <c r="N612" s="24"/>
      <c r="O612" s="69" t="s">
        <v>220</v>
      </c>
      <c r="P612" s="70" t="s">
        <v>221</v>
      </c>
      <c r="Q612" s="24"/>
      <c r="R612" s="24"/>
      <c r="S612" s="24"/>
      <c r="U612" s="24"/>
      <c r="V612" s="69" t="s">
        <v>218</v>
      </c>
      <c r="W612" s="70" t="s">
        <v>219</v>
      </c>
      <c r="X612" s="24"/>
      <c r="Y612" s="69" t="s">
        <v>220</v>
      </c>
      <c r="Z612" s="70" t="s">
        <v>221</v>
      </c>
      <c r="AA612" s="24"/>
      <c r="AB612" s="24"/>
      <c r="AC612" s="24"/>
    </row>
    <row r="613" spans="1:29">
      <c r="A613" s="24"/>
      <c r="B613" s="71" t="s">
        <v>222</v>
      </c>
      <c r="C613" s="72" t="s">
        <v>223</v>
      </c>
      <c r="D613" s="24"/>
      <c r="E613" s="71" t="s">
        <v>224</v>
      </c>
      <c r="F613" s="72" t="s">
        <v>225</v>
      </c>
      <c r="G613" s="24"/>
      <c r="H613" s="24"/>
      <c r="I613" s="24"/>
      <c r="K613" s="24"/>
      <c r="L613" s="71" t="s">
        <v>222</v>
      </c>
      <c r="M613" s="72" t="s">
        <v>223</v>
      </c>
      <c r="N613" s="24"/>
      <c r="O613" s="71" t="s">
        <v>224</v>
      </c>
      <c r="P613" s="72" t="s">
        <v>225</v>
      </c>
      <c r="Q613" s="24"/>
      <c r="R613" s="24"/>
      <c r="S613" s="24"/>
      <c r="U613" s="24"/>
      <c r="V613" s="71" t="s">
        <v>222</v>
      </c>
      <c r="W613" s="72" t="s">
        <v>223</v>
      </c>
      <c r="X613" s="24"/>
      <c r="Y613" s="71" t="s">
        <v>224</v>
      </c>
      <c r="Z613" s="72" t="s">
        <v>225</v>
      </c>
      <c r="AA613" s="24"/>
      <c r="AB613" s="24"/>
      <c r="AC613" s="24"/>
    </row>
    <row r="614" spans="1:29">
      <c r="A614" s="24"/>
      <c r="B614" s="71" t="s">
        <v>226</v>
      </c>
      <c r="C614" s="72" t="s">
        <v>227</v>
      </c>
      <c r="D614" s="24"/>
      <c r="E614" s="71" t="s">
        <v>228</v>
      </c>
      <c r="F614" s="72" t="s">
        <v>229</v>
      </c>
      <c r="G614" s="24"/>
      <c r="H614" s="24"/>
      <c r="I614" s="24"/>
      <c r="K614" s="24"/>
      <c r="L614" s="71" t="s">
        <v>226</v>
      </c>
      <c r="M614" s="72" t="s">
        <v>227</v>
      </c>
      <c r="N614" s="24"/>
      <c r="O614" s="71" t="s">
        <v>228</v>
      </c>
      <c r="P614" s="72" t="s">
        <v>229</v>
      </c>
      <c r="Q614" s="24"/>
      <c r="R614" s="24"/>
      <c r="S614" s="24"/>
      <c r="U614" s="24"/>
      <c r="V614" s="71" t="s">
        <v>226</v>
      </c>
      <c r="W614" s="72" t="s">
        <v>227</v>
      </c>
      <c r="X614" s="24"/>
      <c r="Y614" s="71" t="s">
        <v>228</v>
      </c>
      <c r="Z614" s="72" t="s">
        <v>229</v>
      </c>
      <c r="AA614" s="24"/>
      <c r="AB614" s="24"/>
      <c r="AC614" s="24"/>
    </row>
    <row r="615" spans="1:29" ht="15.75" thickBot="1">
      <c r="A615" s="24"/>
      <c r="B615" s="71" t="s">
        <v>230</v>
      </c>
      <c r="C615" s="72" t="s">
        <v>231</v>
      </c>
      <c r="D615" s="24"/>
      <c r="E615" s="71" t="s">
        <v>232</v>
      </c>
      <c r="F615" s="72" t="s">
        <v>233</v>
      </c>
      <c r="G615" s="24"/>
      <c r="H615" s="24"/>
      <c r="I615" s="24"/>
      <c r="K615" s="24"/>
      <c r="L615" s="71" t="s">
        <v>230</v>
      </c>
      <c r="M615" s="72" t="s">
        <v>231</v>
      </c>
      <c r="N615" s="24"/>
      <c r="O615" s="71" t="s">
        <v>232</v>
      </c>
      <c r="P615" s="72" t="s">
        <v>233</v>
      </c>
      <c r="Q615" s="24"/>
      <c r="R615" s="24"/>
      <c r="S615" s="24"/>
      <c r="U615" s="24"/>
      <c r="V615" s="71" t="s">
        <v>230</v>
      </c>
      <c r="W615" s="72" t="s">
        <v>231</v>
      </c>
      <c r="X615" s="24"/>
      <c r="Y615" s="71" t="s">
        <v>232</v>
      </c>
      <c r="Z615" s="72" t="s">
        <v>233</v>
      </c>
      <c r="AA615" s="24"/>
      <c r="AB615" s="24"/>
      <c r="AC615" s="24"/>
    </row>
    <row r="616" spans="1:29">
      <c r="A616" s="24"/>
      <c r="B616" s="71" t="s">
        <v>234</v>
      </c>
      <c r="C616" s="72" t="s">
        <v>235</v>
      </c>
      <c r="D616" s="24"/>
      <c r="E616" s="71" t="s">
        <v>236</v>
      </c>
      <c r="F616" s="72" t="s">
        <v>237</v>
      </c>
      <c r="G616" s="24"/>
      <c r="H616" s="73"/>
      <c r="I616" s="24"/>
      <c r="K616" s="24"/>
      <c r="L616" s="71" t="s">
        <v>234</v>
      </c>
      <c r="M616" s="72" t="s">
        <v>235</v>
      </c>
      <c r="N616" s="24"/>
      <c r="O616" s="71" t="s">
        <v>236</v>
      </c>
      <c r="P616" s="72" t="s">
        <v>237</v>
      </c>
      <c r="Q616" s="24"/>
      <c r="R616" s="73"/>
      <c r="S616" s="24"/>
      <c r="U616" s="24"/>
      <c r="V616" s="71" t="s">
        <v>234</v>
      </c>
      <c r="W616" s="72" t="s">
        <v>235</v>
      </c>
      <c r="X616" s="24"/>
      <c r="Y616" s="71" t="s">
        <v>236</v>
      </c>
      <c r="Z616" s="72" t="s">
        <v>237</v>
      </c>
      <c r="AA616" s="24"/>
      <c r="AB616" s="73"/>
      <c r="AC616" s="24"/>
    </row>
    <row r="617" spans="1:29">
      <c r="A617" s="24"/>
      <c r="B617" s="71" t="s">
        <v>238</v>
      </c>
      <c r="C617" s="72" t="s">
        <v>239</v>
      </c>
      <c r="D617" s="24"/>
      <c r="E617" s="71" t="s">
        <v>240</v>
      </c>
      <c r="F617" s="72" t="s">
        <v>241</v>
      </c>
      <c r="G617" s="24"/>
      <c r="H617" s="74" t="e">
        <f>#REF!</f>
        <v>#REF!</v>
      </c>
      <c r="I617" s="24"/>
      <c r="K617" s="24"/>
      <c r="L617" s="71" t="s">
        <v>238</v>
      </c>
      <c r="M617" s="72" t="s">
        <v>239</v>
      </c>
      <c r="N617" s="24"/>
      <c r="O617" s="71" t="s">
        <v>240</v>
      </c>
      <c r="P617" s="72" t="s">
        <v>241</v>
      </c>
      <c r="Q617" s="24"/>
      <c r="R617" s="74" t="e">
        <f>#REF!</f>
        <v>#REF!</v>
      </c>
      <c r="S617" s="24"/>
      <c r="U617" s="24"/>
      <c r="V617" s="71" t="s">
        <v>238</v>
      </c>
      <c r="W617" s="72" t="s">
        <v>239</v>
      </c>
      <c r="X617" s="24"/>
      <c r="Y617" s="71" t="s">
        <v>240</v>
      </c>
      <c r="Z617" s="72" t="s">
        <v>241</v>
      </c>
      <c r="AA617" s="24"/>
      <c r="AB617" s="74" t="e">
        <f>#REF!</f>
        <v>#REF!</v>
      </c>
      <c r="AC617" s="24"/>
    </row>
    <row r="618" spans="1:29" ht="15.75" thickBot="1">
      <c r="A618" s="24"/>
      <c r="B618" s="71" t="s">
        <v>242</v>
      </c>
      <c r="C618" s="72" t="s">
        <v>243</v>
      </c>
      <c r="D618" s="24"/>
      <c r="E618" s="71" t="s">
        <v>244</v>
      </c>
      <c r="F618" s="72" t="s">
        <v>245</v>
      </c>
      <c r="G618" s="24"/>
      <c r="H618" s="75"/>
      <c r="I618" s="24"/>
      <c r="K618" s="24"/>
      <c r="L618" s="71" t="s">
        <v>242</v>
      </c>
      <c r="M618" s="72" t="s">
        <v>243</v>
      </c>
      <c r="N618" s="24"/>
      <c r="O618" s="71" t="s">
        <v>244</v>
      </c>
      <c r="P618" s="72" t="s">
        <v>245</v>
      </c>
      <c r="Q618" s="24"/>
      <c r="R618" s="75"/>
      <c r="S618" s="24"/>
      <c r="U618" s="24"/>
      <c r="V618" s="71" t="s">
        <v>242</v>
      </c>
      <c r="W618" s="72" t="s">
        <v>243</v>
      </c>
      <c r="X618" s="24"/>
      <c r="Y618" s="71" t="s">
        <v>244</v>
      </c>
      <c r="Z618" s="72" t="s">
        <v>245</v>
      </c>
      <c r="AA618" s="24"/>
      <c r="AB618" s="75"/>
      <c r="AC618" s="24"/>
    </row>
    <row r="619" spans="1:29">
      <c r="A619" s="24"/>
      <c r="B619" s="71" t="s">
        <v>246</v>
      </c>
      <c r="C619" s="72" t="s">
        <v>247</v>
      </c>
      <c r="D619" s="24"/>
      <c r="E619" s="71" t="s">
        <v>248</v>
      </c>
      <c r="F619" s="72" t="s">
        <v>249</v>
      </c>
      <c r="G619" s="24"/>
      <c r="H619" s="24"/>
      <c r="I619" s="24"/>
      <c r="K619" s="24"/>
      <c r="L619" s="71" t="s">
        <v>246</v>
      </c>
      <c r="M619" s="72" t="s">
        <v>247</v>
      </c>
      <c r="N619" s="24"/>
      <c r="O619" s="71" t="s">
        <v>248</v>
      </c>
      <c r="P619" s="72" t="s">
        <v>249</v>
      </c>
      <c r="Q619" s="24"/>
      <c r="R619" s="24"/>
      <c r="S619" s="24"/>
      <c r="U619" s="24"/>
      <c r="V619" s="71" t="s">
        <v>246</v>
      </c>
      <c r="W619" s="72" t="s">
        <v>247</v>
      </c>
      <c r="X619" s="24"/>
      <c r="Y619" s="71" t="s">
        <v>248</v>
      </c>
      <c r="Z619" s="72" t="s">
        <v>249</v>
      </c>
      <c r="AA619" s="24"/>
      <c r="AB619" s="24"/>
      <c r="AC619" s="24"/>
    </row>
    <row r="620" spans="1:29">
      <c r="A620" s="24"/>
      <c r="B620" s="71" t="s">
        <v>250</v>
      </c>
      <c r="C620" s="72" t="s">
        <v>251</v>
      </c>
      <c r="D620" s="24"/>
      <c r="E620" s="71" t="s">
        <v>252</v>
      </c>
      <c r="F620" s="72" t="s">
        <v>253</v>
      </c>
      <c r="G620" s="24"/>
      <c r="H620" s="24"/>
      <c r="I620" s="24"/>
      <c r="K620" s="24"/>
      <c r="L620" s="71" t="s">
        <v>250</v>
      </c>
      <c r="M620" s="72" t="s">
        <v>251</v>
      </c>
      <c r="N620" s="24"/>
      <c r="O620" s="71" t="s">
        <v>252</v>
      </c>
      <c r="P620" s="72" t="s">
        <v>253</v>
      </c>
      <c r="Q620" s="24"/>
      <c r="R620" s="24"/>
      <c r="S620" s="24"/>
      <c r="U620" s="24"/>
      <c r="V620" s="71" t="s">
        <v>250</v>
      </c>
      <c r="W620" s="72" t="s">
        <v>251</v>
      </c>
      <c r="X620" s="24"/>
      <c r="Y620" s="71" t="s">
        <v>252</v>
      </c>
      <c r="Z620" s="72" t="s">
        <v>253</v>
      </c>
      <c r="AA620" s="24"/>
      <c r="AB620" s="24"/>
      <c r="AC620" s="24"/>
    </row>
    <row r="621" spans="1:29">
      <c r="A621" s="24"/>
      <c r="B621" s="71" t="s">
        <v>254</v>
      </c>
      <c r="C621" s="72" t="s">
        <v>255</v>
      </c>
      <c r="D621" s="24"/>
      <c r="E621" s="71" t="s">
        <v>256</v>
      </c>
      <c r="F621" s="72" t="s">
        <v>257</v>
      </c>
      <c r="G621" s="24"/>
      <c r="H621" s="24"/>
      <c r="I621" s="24"/>
      <c r="K621" s="24"/>
      <c r="L621" s="71" t="s">
        <v>254</v>
      </c>
      <c r="M621" s="72" t="s">
        <v>255</v>
      </c>
      <c r="N621" s="24"/>
      <c r="O621" s="71" t="s">
        <v>256</v>
      </c>
      <c r="P621" s="72" t="s">
        <v>257</v>
      </c>
      <c r="Q621" s="24"/>
      <c r="R621" s="24"/>
      <c r="S621" s="24"/>
      <c r="U621" s="24"/>
      <c r="V621" s="71" t="s">
        <v>254</v>
      </c>
      <c r="W621" s="72" t="s">
        <v>255</v>
      </c>
      <c r="X621" s="24"/>
      <c r="Y621" s="71" t="s">
        <v>256</v>
      </c>
      <c r="Z621" s="72" t="s">
        <v>257</v>
      </c>
      <c r="AA621" s="24"/>
      <c r="AB621" s="24"/>
      <c r="AC621" s="24"/>
    </row>
    <row r="622" spans="1:29" ht="15.75" thickBot="1">
      <c r="A622" s="24"/>
      <c r="B622" s="76" t="s">
        <v>219</v>
      </c>
      <c r="C622" s="77" t="s">
        <v>219</v>
      </c>
      <c r="D622" s="24"/>
      <c r="E622" s="76"/>
      <c r="F622" s="77"/>
      <c r="G622" s="24"/>
      <c r="H622" s="24"/>
      <c r="I622" s="24"/>
      <c r="K622" s="24"/>
      <c r="L622" s="76" t="s">
        <v>219</v>
      </c>
      <c r="M622" s="77" t="s">
        <v>219</v>
      </c>
      <c r="N622" s="24"/>
      <c r="O622" s="76"/>
      <c r="P622" s="77"/>
      <c r="Q622" s="24"/>
      <c r="R622" s="24"/>
      <c r="S622" s="24"/>
      <c r="U622" s="24"/>
      <c r="V622" s="76" t="s">
        <v>219</v>
      </c>
      <c r="W622" s="77" t="s">
        <v>219</v>
      </c>
      <c r="X622" s="24"/>
      <c r="Y622" s="76"/>
      <c r="Z622" s="77"/>
      <c r="AA622" s="24"/>
      <c r="AB622" s="24"/>
      <c r="AC622" s="24"/>
    </row>
    <row r="623" spans="1:29">
      <c r="A623" s="24"/>
      <c r="B623" s="24"/>
      <c r="C623" s="24"/>
      <c r="D623" s="24"/>
      <c r="E623" s="24"/>
      <c r="F623" s="24"/>
      <c r="G623" s="24"/>
      <c r="H623" s="24"/>
      <c r="I623" s="24"/>
      <c r="K623" s="24"/>
      <c r="L623" s="24"/>
      <c r="M623" s="24"/>
      <c r="N623" s="24"/>
      <c r="O623" s="24"/>
      <c r="P623" s="24"/>
      <c r="Q623" s="24"/>
      <c r="R623" s="24"/>
      <c r="S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>
      <c r="A624" s="78" t="s">
        <v>258</v>
      </c>
      <c r="B624" s="78"/>
      <c r="C624" s="78" t="s">
        <v>259</v>
      </c>
      <c r="D624" s="78" t="s">
        <v>260</v>
      </c>
      <c r="E624" s="78" t="s">
        <v>260</v>
      </c>
      <c r="F624" s="79" t="s">
        <v>261</v>
      </c>
      <c r="G624" s="79" t="s">
        <v>262</v>
      </c>
      <c r="H624" s="79" t="s">
        <v>263</v>
      </c>
      <c r="I624" s="78" t="s">
        <v>264</v>
      </c>
      <c r="K624" s="78" t="s">
        <v>258</v>
      </c>
      <c r="L624" s="78"/>
      <c r="M624" s="78" t="s">
        <v>259</v>
      </c>
      <c r="N624" s="78" t="s">
        <v>260</v>
      </c>
      <c r="O624" s="78" t="s">
        <v>260</v>
      </c>
      <c r="P624" s="79" t="s">
        <v>261</v>
      </c>
      <c r="Q624" s="79" t="s">
        <v>262</v>
      </c>
      <c r="R624" s="79" t="s">
        <v>263</v>
      </c>
      <c r="S624" s="78" t="s">
        <v>264</v>
      </c>
      <c r="U624" s="78" t="s">
        <v>258</v>
      </c>
      <c r="V624" s="78"/>
      <c r="W624" s="78" t="s">
        <v>259</v>
      </c>
      <c r="X624" s="78" t="s">
        <v>260</v>
      </c>
      <c r="Y624" s="78" t="s">
        <v>260</v>
      </c>
      <c r="Z624" s="79" t="s">
        <v>261</v>
      </c>
      <c r="AA624" s="79" t="s">
        <v>262</v>
      </c>
      <c r="AB624" s="79" t="s">
        <v>263</v>
      </c>
      <c r="AC624" s="78" t="s">
        <v>264</v>
      </c>
    </row>
    <row r="625" spans="1:29">
      <c r="A625" s="78"/>
      <c r="B625" s="78"/>
      <c r="C625" s="78" t="s">
        <v>265</v>
      </c>
      <c r="D625" s="78" t="s">
        <v>258</v>
      </c>
      <c r="E625" s="78" t="s">
        <v>266</v>
      </c>
      <c r="F625" s="78"/>
      <c r="G625" s="78"/>
      <c r="H625" s="78"/>
      <c r="I625" s="78"/>
      <c r="K625" s="78"/>
      <c r="L625" s="78"/>
      <c r="M625" s="78" t="s">
        <v>265</v>
      </c>
      <c r="N625" s="78" t="s">
        <v>258</v>
      </c>
      <c r="O625" s="78" t="s">
        <v>266</v>
      </c>
      <c r="P625" s="78"/>
      <c r="Q625" s="78"/>
      <c r="R625" s="78"/>
      <c r="S625" s="78"/>
      <c r="U625" s="78"/>
      <c r="V625" s="78"/>
      <c r="W625" s="78" t="s">
        <v>265</v>
      </c>
      <c r="X625" s="78" t="s">
        <v>258</v>
      </c>
      <c r="Y625" s="78" t="s">
        <v>266</v>
      </c>
      <c r="Z625" s="78"/>
      <c r="AA625" s="78"/>
      <c r="AB625" s="78"/>
      <c r="AC625" s="78"/>
    </row>
    <row r="626" spans="1:29">
      <c r="A626" s="78" t="e">
        <f>RIGHT(H617,E626)</f>
        <v>#REF!</v>
      </c>
      <c r="B626" s="78"/>
      <c r="C626" s="79" t="e">
        <f>+E626-D626</f>
        <v>#REF!</v>
      </c>
      <c r="D626" s="79" t="e">
        <f>LEN(A626)</f>
        <v>#REF!</v>
      </c>
      <c r="E626" s="79">
        <v>9</v>
      </c>
      <c r="F626" s="78" t="s">
        <v>267</v>
      </c>
      <c r="G626" s="78" t="e">
        <f>IF(C626=0,LEFT(A626,1),"0")</f>
        <v>#REF!</v>
      </c>
      <c r="H626" s="78" t="e">
        <f>IF(G626="1","SE",VLOOKUP(G626,B612:C621,2,FALSE))</f>
        <v>#REF!</v>
      </c>
      <c r="I626" s="78" t="e">
        <f>IF(G626="0",""," RATUS ")</f>
        <v>#REF!</v>
      </c>
      <c r="K626" s="78" t="e">
        <f>RIGHT(R617,O626)</f>
        <v>#REF!</v>
      </c>
      <c r="L626" s="78"/>
      <c r="M626" s="79" t="e">
        <f>+O626-N626</f>
        <v>#REF!</v>
      </c>
      <c r="N626" s="79" t="e">
        <f>LEN(K626)</f>
        <v>#REF!</v>
      </c>
      <c r="O626" s="79">
        <v>9</v>
      </c>
      <c r="P626" s="78" t="s">
        <v>267</v>
      </c>
      <c r="Q626" s="78" t="e">
        <f>IF(M626=0,LEFT(K626,1),"0")</f>
        <v>#REF!</v>
      </c>
      <c r="R626" s="78" t="e">
        <f>IF(Q626="1","SE",VLOOKUP(Q626,L612:M621,2,FALSE))</f>
        <v>#REF!</v>
      </c>
      <c r="S626" s="78" t="e">
        <f>IF(Q626="0",""," RATUS ")</f>
        <v>#REF!</v>
      </c>
      <c r="U626" s="78" t="e">
        <f>RIGHT(AB617,Y626)</f>
        <v>#REF!</v>
      </c>
      <c r="V626" s="78"/>
      <c r="W626" s="79" t="e">
        <f>+Y626-X626</f>
        <v>#REF!</v>
      </c>
      <c r="X626" s="79" t="e">
        <f>LEN(U626)</f>
        <v>#REF!</v>
      </c>
      <c r="Y626" s="79">
        <v>9</v>
      </c>
      <c r="Z626" s="78" t="s">
        <v>267</v>
      </c>
      <c r="AA626" s="78" t="e">
        <f>IF(W626=0,LEFT(U626,1),"0")</f>
        <v>#REF!</v>
      </c>
      <c r="AB626" s="78" t="e">
        <f>IF(AA626="1","SE",VLOOKUP(AA626,V612:W621,2,FALSE))</f>
        <v>#REF!</v>
      </c>
      <c r="AC626" s="78" t="e">
        <f>IF(AA626="0",""," RATUS ")</f>
        <v>#REF!</v>
      </c>
    </row>
    <row r="627" spans="1:29">
      <c r="A627" s="78" t="e">
        <f>RIGHT(H617,E627)</f>
        <v>#REF!</v>
      </c>
      <c r="B627" s="78"/>
      <c r="C627" s="79" t="e">
        <f>+E627-D627</f>
        <v>#REF!</v>
      </c>
      <c r="D627" s="79" t="e">
        <f>LEN(A627)</f>
        <v>#REF!</v>
      </c>
      <c r="E627" s="79">
        <v>8</v>
      </c>
      <c r="F627" s="78" t="s">
        <v>268</v>
      </c>
      <c r="G627" s="78" t="e">
        <f>IF(C627=0,LEFT(A627,1),"0")</f>
        <v>#REF!</v>
      </c>
      <c r="H627" s="78" t="e">
        <f>IF(AND(G629&lt;"20",G629&gt;="10"),VLOOKUP(G629,E612:F621,2,FALSE),VLOOKUP(G627,B612:C621,2,FALSE))</f>
        <v>#REF!</v>
      </c>
      <c r="I627" s="78" t="e">
        <f>IF(G629&gt;="20"," PULUH ","")</f>
        <v>#REF!</v>
      </c>
      <c r="K627" s="78" t="e">
        <f>RIGHT(R617,O627)</f>
        <v>#REF!</v>
      </c>
      <c r="L627" s="78"/>
      <c r="M627" s="79" t="e">
        <f>+O627-N627</f>
        <v>#REF!</v>
      </c>
      <c r="N627" s="79" t="e">
        <f>LEN(K627)</f>
        <v>#REF!</v>
      </c>
      <c r="O627" s="79">
        <v>8</v>
      </c>
      <c r="P627" s="78" t="s">
        <v>268</v>
      </c>
      <c r="Q627" s="78" t="e">
        <f>IF(M627=0,LEFT(K627,1),"0")</f>
        <v>#REF!</v>
      </c>
      <c r="R627" s="78" t="e">
        <f>IF(AND(Q629&lt;"20",Q629&gt;="10"),VLOOKUP(Q629,O612:P621,2,FALSE),VLOOKUP(Q627,L612:M621,2,FALSE))</f>
        <v>#REF!</v>
      </c>
      <c r="S627" s="78" t="e">
        <f>IF(Q629&gt;="20"," PULUH ","")</f>
        <v>#REF!</v>
      </c>
      <c r="U627" s="78" t="e">
        <f>RIGHT(AB617,Y627)</f>
        <v>#REF!</v>
      </c>
      <c r="V627" s="78"/>
      <c r="W627" s="79" t="e">
        <f>+Y627-X627</f>
        <v>#REF!</v>
      </c>
      <c r="X627" s="79" t="e">
        <f>LEN(U627)</f>
        <v>#REF!</v>
      </c>
      <c r="Y627" s="79">
        <v>8</v>
      </c>
      <c r="Z627" s="78" t="s">
        <v>268</v>
      </c>
      <c r="AA627" s="78" t="e">
        <f>IF(W627=0,LEFT(U627,1),"0")</f>
        <v>#REF!</v>
      </c>
      <c r="AB627" s="78" t="e">
        <f>IF(AND(AA629&lt;"20",AA629&gt;="10"),VLOOKUP(AA629,Y612:Z621,2,FALSE),VLOOKUP(AA627,V612:W621,2,FALSE))</f>
        <v>#REF!</v>
      </c>
      <c r="AC627" s="78" t="e">
        <f>IF(AA629&gt;="20"," PULUH ","")</f>
        <v>#REF!</v>
      </c>
    </row>
    <row r="628" spans="1:29">
      <c r="A628" s="78" t="e">
        <f>RIGHT(H617,E628)</f>
        <v>#REF!</v>
      </c>
      <c r="B628" s="78"/>
      <c r="C628" s="79" t="e">
        <f>+E628-D628</f>
        <v>#REF!</v>
      </c>
      <c r="D628" s="79" t="e">
        <f>LEN(A628)</f>
        <v>#REF!</v>
      </c>
      <c r="E628" s="79">
        <v>7</v>
      </c>
      <c r="F628" s="78" t="s">
        <v>269</v>
      </c>
      <c r="G628" s="78" t="e">
        <f>IF(C628=0,LEFT(A628,1),"0")</f>
        <v>#REF!</v>
      </c>
      <c r="H628" s="78" t="e">
        <f>IF(AND(G629&lt;"20",G629&gt;="10"),"",VLOOKUP(G628,B612:C621,2,FALSE))</f>
        <v>#REF!</v>
      </c>
      <c r="I628" s="78" t="e">
        <f>IF(G638&gt;=7," JUTA ","")</f>
        <v>#REF!</v>
      </c>
      <c r="K628" s="78" t="e">
        <f>RIGHT(R617,O628)</f>
        <v>#REF!</v>
      </c>
      <c r="L628" s="78"/>
      <c r="M628" s="79" t="e">
        <f>+O628-N628</f>
        <v>#REF!</v>
      </c>
      <c r="N628" s="79" t="e">
        <f>LEN(K628)</f>
        <v>#REF!</v>
      </c>
      <c r="O628" s="79">
        <v>7</v>
      </c>
      <c r="P628" s="78" t="s">
        <v>269</v>
      </c>
      <c r="Q628" s="78" t="e">
        <f>IF(M628=0,LEFT(K628,1),"0")</f>
        <v>#REF!</v>
      </c>
      <c r="R628" s="78" t="e">
        <f>IF(AND(Q629&lt;"20",Q629&gt;="10"),"",VLOOKUP(Q628,L612:M621,2,FALSE))</f>
        <v>#REF!</v>
      </c>
      <c r="S628" s="78" t="e">
        <f>IF(Q638&gt;=7," JUTA ","")</f>
        <v>#REF!</v>
      </c>
      <c r="U628" s="78" t="e">
        <f>RIGHT(AB617,Y628)</f>
        <v>#REF!</v>
      </c>
      <c r="V628" s="78"/>
      <c r="W628" s="79" t="e">
        <f>+Y628-X628</f>
        <v>#REF!</v>
      </c>
      <c r="X628" s="79" t="e">
        <f>LEN(U628)</f>
        <v>#REF!</v>
      </c>
      <c r="Y628" s="79">
        <v>7</v>
      </c>
      <c r="Z628" s="78" t="s">
        <v>269</v>
      </c>
      <c r="AA628" s="78" t="e">
        <f>IF(W628=0,LEFT(U628,1),"0")</f>
        <v>#REF!</v>
      </c>
      <c r="AB628" s="78" t="e">
        <f>IF(AND(AA629&lt;"20",AA629&gt;="10"),"",VLOOKUP(AA628,V612:W621,2,FALSE))</f>
        <v>#REF!</v>
      </c>
      <c r="AC628" s="78" t="e">
        <f>IF(AA638&gt;=7," JUTA ","")</f>
        <v>#REF!</v>
      </c>
    </row>
    <row r="629" spans="1:29">
      <c r="A629" s="78"/>
      <c r="B629" s="78"/>
      <c r="C629" s="79"/>
      <c r="D629" s="79"/>
      <c r="E629" s="79"/>
      <c r="F629" s="78" t="s">
        <v>270</v>
      </c>
      <c r="G629" s="78" t="e">
        <f>IF(G638&gt;=8,LEFT(A627,2),"0")</f>
        <v>#REF!</v>
      </c>
      <c r="H629" s="78"/>
      <c r="I629" s="78"/>
      <c r="K629" s="78"/>
      <c r="L629" s="78"/>
      <c r="M629" s="79"/>
      <c r="N629" s="79"/>
      <c r="O629" s="79"/>
      <c r="P629" s="78" t="s">
        <v>270</v>
      </c>
      <c r="Q629" s="78" t="e">
        <f>IF(Q638&gt;=8,LEFT(K627,2),"0")</f>
        <v>#REF!</v>
      </c>
      <c r="R629" s="78"/>
      <c r="S629" s="78"/>
      <c r="U629" s="78"/>
      <c r="V629" s="78"/>
      <c r="W629" s="79"/>
      <c r="X629" s="79"/>
      <c r="Y629" s="79"/>
      <c r="Z629" s="78" t="s">
        <v>270</v>
      </c>
      <c r="AA629" s="78" t="e">
        <f>IF(AA638&gt;=8,LEFT(U627,2),"0")</f>
        <v>#REF!</v>
      </c>
      <c r="AB629" s="78"/>
      <c r="AC629" s="78"/>
    </row>
    <row r="630" spans="1:29">
      <c r="A630" s="78" t="e">
        <f>RIGHT(H617,E630)</f>
        <v>#REF!</v>
      </c>
      <c r="B630" s="78"/>
      <c r="C630" s="79" t="e">
        <f>+E630-D630</f>
        <v>#REF!</v>
      </c>
      <c r="D630" s="79" t="e">
        <f>LEN(A630)</f>
        <v>#REF!</v>
      </c>
      <c r="E630" s="79">
        <v>6</v>
      </c>
      <c r="F630" s="78" t="s">
        <v>271</v>
      </c>
      <c r="G630" s="78" t="e">
        <f>IF(C630=0,LEFT(A630,1),"0")</f>
        <v>#REF!</v>
      </c>
      <c r="H630" s="78" t="e">
        <f>IF(G630="1","SE",VLOOKUP(G630,B612:C621,2,FALSE))</f>
        <v>#REF!</v>
      </c>
      <c r="I630" s="78" t="e">
        <f>IF(H630=" ",""," RATUS ")</f>
        <v>#REF!</v>
      </c>
      <c r="K630" s="78" t="e">
        <f>RIGHT(R617,O630)</f>
        <v>#REF!</v>
      </c>
      <c r="L630" s="78"/>
      <c r="M630" s="79" t="e">
        <f>+O630-N630</f>
        <v>#REF!</v>
      </c>
      <c r="N630" s="79" t="e">
        <f>LEN(K630)</f>
        <v>#REF!</v>
      </c>
      <c r="O630" s="79">
        <v>6</v>
      </c>
      <c r="P630" s="78" t="s">
        <v>271</v>
      </c>
      <c r="Q630" s="78" t="e">
        <f>IF(M630=0,LEFT(K630,1),"0")</f>
        <v>#REF!</v>
      </c>
      <c r="R630" s="78" t="e">
        <f>IF(Q630="1","SE",VLOOKUP(Q630,L612:M621,2,FALSE))</f>
        <v>#REF!</v>
      </c>
      <c r="S630" s="78" t="e">
        <f>IF(R630=" ",""," RATUS ")</f>
        <v>#REF!</v>
      </c>
      <c r="U630" s="78" t="e">
        <f>RIGHT(AB617,Y630)</f>
        <v>#REF!</v>
      </c>
      <c r="V630" s="78"/>
      <c r="W630" s="79" t="e">
        <f>+Y630-X630</f>
        <v>#REF!</v>
      </c>
      <c r="X630" s="79" t="e">
        <f>LEN(U630)</f>
        <v>#REF!</v>
      </c>
      <c r="Y630" s="79">
        <v>6</v>
      </c>
      <c r="Z630" s="78" t="s">
        <v>271</v>
      </c>
      <c r="AA630" s="78" t="e">
        <f>IF(W630=0,LEFT(U630,1),"0")</f>
        <v>#REF!</v>
      </c>
      <c r="AB630" s="78" t="e">
        <f>IF(AA630="1","SE",VLOOKUP(AA630,V612:W621,2,FALSE))</f>
        <v>#REF!</v>
      </c>
      <c r="AC630" s="78" t="e">
        <f>IF(AB630=" ",""," RATUS ")</f>
        <v>#REF!</v>
      </c>
    </row>
    <row r="631" spans="1:29">
      <c r="A631" s="78" t="e">
        <f>RIGHT(H617,E631)</f>
        <v>#REF!</v>
      </c>
      <c r="B631" s="78"/>
      <c r="C631" s="79" t="e">
        <f>+E631-D631</f>
        <v>#REF!</v>
      </c>
      <c r="D631" s="79" t="e">
        <f>LEN(A631)</f>
        <v>#REF!</v>
      </c>
      <c r="E631" s="79">
        <v>5</v>
      </c>
      <c r="F631" s="78" t="s">
        <v>272</v>
      </c>
      <c r="G631" s="78" t="e">
        <f>IF(C631=0,LEFT(A631,1),"0")</f>
        <v>#REF!</v>
      </c>
      <c r="H631" s="78" t="e">
        <f>IF(AND(G633&lt;"20",G633&gt;="10"),VLOOKUP(G633,E612:F621,2,FALSE),VLOOKUP(G631,B612:C621,2,FALSE))</f>
        <v>#REF!</v>
      </c>
      <c r="I631" s="78" t="e">
        <f>IF(G633&gt;="20"," PULUH "," ")</f>
        <v>#REF!</v>
      </c>
      <c r="K631" s="78" t="e">
        <f>RIGHT(R617,O631)</f>
        <v>#REF!</v>
      </c>
      <c r="L631" s="78"/>
      <c r="M631" s="79" t="e">
        <f>+O631-N631</f>
        <v>#REF!</v>
      </c>
      <c r="N631" s="79" t="e">
        <f>LEN(K631)</f>
        <v>#REF!</v>
      </c>
      <c r="O631" s="79">
        <v>5</v>
      </c>
      <c r="P631" s="78" t="s">
        <v>272</v>
      </c>
      <c r="Q631" s="78" t="e">
        <f>IF(M631=0,LEFT(K631,1),"0")</f>
        <v>#REF!</v>
      </c>
      <c r="R631" s="78" t="e">
        <f>IF(AND(Q633&lt;"20",Q633&gt;="10"),VLOOKUP(Q633,O612:P621,2,FALSE),VLOOKUP(Q631,L612:M621,2,FALSE))</f>
        <v>#REF!</v>
      </c>
      <c r="S631" s="78" t="e">
        <f>IF(Q633&gt;="20"," PULUH "," ")</f>
        <v>#REF!</v>
      </c>
      <c r="U631" s="78" t="e">
        <f>RIGHT(AB617,Y631)</f>
        <v>#REF!</v>
      </c>
      <c r="V631" s="78"/>
      <c r="W631" s="79" t="e">
        <f>+Y631-X631</f>
        <v>#REF!</v>
      </c>
      <c r="X631" s="79" t="e">
        <f>LEN(U631)</f>
        <v>#REF!</v>
      </c>
      <c r="Y631" s="79">
        <v>5</v>
      </c>
      <c r="Z631" s="78" t="s">
        <v>272</v>
      </c>
      <c r="AA631" s="78" t="e">
        <f>IF(W631=0,LEFT(U631,1),"0")</f>
        <v>#REF!</v>
      </c>
      <c r="AB631" s="78" t="e">
        <f>IF(AND(AA633&lt;"20",AA633&gt;="10"),VLOOKUP(AA633,Y612:Z621,2,FALSE),VLOOKUP(AA631,V612:W621,2,FALSE))</f>
        <v>#REF!</v>
      </c>
      <c r="AC631" s="78" t="e">
        <f>IF(AA633&gt;="20"," PULUH "," ")</f>
        <v>#REF!</v>
      </c>
    </row>
    <row r="632" spans="1:29">
      <c r="A632" s="78" t="e">
        <f>RIGHT(H617,E632)</f>
        <v>#REF!</v>
      </c>
      <c r="B632" s="78"/>
      <c r="C632" s="79" t="e">
        <f>+E632-D632</f>
        <v>#REF!</v>
      </c>
      <c r="D632" s="79" t="e">
        <f>LEN(A632)</f>
        <v>#REF!</v>
      </c>
      <c r="E632" s="79">
        <v>4</v>
      </c>
      <c r="F632" s="78" t="s">
        <v>273</v>
      </c>
      <c r="G632" s="78" t="e">
        <f>IF(C632=0,LEFT(A632,1),"0")</f>
        <v>#REF!</v>
      </c>
      <c r="H632" s="78" t="e">
        <f>IF(AND(G633&lt;"20",G633&gt;="10"),"",IF(AND(G632="1",G638=4),"SE",VLOOKUP(G632,B612:C621,2,FALSE)))</f>
        <v>#REF!</v>
      </c>
      <c r="I632" s="78" t="e">
        <f>IF(AND(AND(G630="0",G631="0",G632="0"))," "," RIBU ")</f>
        <v>#REF!</v>
      </c>
      <c r="K632" s="78" t="e">
        <f>RIGHT(R617,O632)</f>
        <v>#REF!</v>
      </c>
      <c r="L632" s="78"/>
      <c r="M632" s="79" t="e">
        <f>+O632-N632</f>
        <v>#REF!</v>
      </c>
      <c r="N632" s="79" t="e">
        <f>LEN(K632)</f>
        <v>#REF!</v>
      </c>
      <c r="O632" s="79">
        <v>4</v>
      </c>
      <c r="P632" s="78" t="s">
        <v>273</v>
      </c>
      <c r="Q632" s="78" t="e">
        <f>IF(M632=0,LEFT(K632,1),"0")</f>
        <v>#REF!</v>
      </c>
      <c r="R632" s="78" t="e">
        <f>IF(AND(Q633&lt;"20",Q633&gt;="10"),"",IF(AND(Q632="1",Q638=4),"SE",VLOOKUP(Q632,L612:M621,2,FALSE)))</f>
        <v>#REF!</v>
      </c>
      <c r="S632" s="78" t="e">
        <f>IF(AND(AND(Q630="0",Q631="0",Q632="0"))," "," RIBU ")</f>
        <v>#REF!</v>
      </c>
      <c r="U632" s="78" t="e">
        <f>RIGHT(AB617,Y632)</f>
        <v>#REF!</v>
      </c>
      <c r="V632" s="78"/>
      <c r="W632" s="79" t="e">
        <f>+Y632-X632</f>
        <v>#REF!</v>
      </c>
      <c r="X632" s="79" t="e">
        <f>LEN(U632)</f>
        <v>#REF!</v>
      </c>
      <c r="Y632" s="79">
        <v>4</v>
      </c>
      <c r="Z632" s="78" t="s">
        <v>273</v>
      </c>
      <c r="AA632" s="78" t="e">
        <f>IF(W632=0,LEFT(U632,1),"0")</f>
        <v>#REF!</v>
      </c>
      <c r="AB632" s="78" t="e">
        <f>IF(AND(AA633&lt;"20",AA633&gt;="10"),"",IF(AND(AA632="1",AA638=4),"SE",VLOOKUP(AA632,V612:W621,2,FALSE)))</f>
        <v>#REF!</v>
      </c>
      <c r="AC632" s="78" t="e">
        <f>IF(AND(AND(AA630="0",AA631="0",AA632="0"))," "," RIBU ")</f>
        <v>#REF!</v>
      </c>
    </row>
    <row r="633" spans="1:29">
      <c r="A633" s="78"/>
      <c r="B633" s="78"/>
      <c r="C633" s="79"/>
      <c r="D633" s="79"/>
      <c r="E633" s="79"/>
      <c r="F633" s="78" t="s">
        <v>270</v>
      </c>
      <c r="G633" s="78" t="e">
        <f>IF(G638&gt;=5,LEFT(A631,2),"0")</f>
        <v>#REF!</v>
      </c>
      <c r="H633" s="78"/>
      <c r="I633" s="78"/>
      <c r="K633" s="78"/>
      <c r="L633" s="78"/>
      <c r="M633" s="79"/>
      <c r="N633" s="79"/>
      <c r="O633" s="79"/>
      <c r="P633" s="78" t="s">
        <v>270</v>
      </c>
      <c r="Q633" s="78" t="e">
        <f>IF(Q638&gt;=5,LEFT(K631,2),"0")</f>
        <v>#REF!</v>
      </c>
      <c r="R633" s="78"/>
      <c r="S633" s="78"/>
      <c r="U633" s="78"/>
      <c r="V633" s="78"/>
      <c r="W633" s="79"/>
      <c r="X633" s="79"/>
      <c r="Y633" s="79"/>
      <c r="Z633" s="78" t="s">
        <v>270</v>
      </c>
      <c r="AA633" s="78" t="e">
        <f>IF(AA638&gt;=5,LEFT(U631,2),"0")</f>
        <v>#REF!</v>
      </c>
      <c r="AB633" s="78"/>
      <c r="AC633" s="78"/>
    </row>
    <row r="634" spans="1:29">
      <c r="A634" s="78" t="e">
        <f>RIGHT(H617,E634)</f>
        <v>#REF!</v>
      </c>
      <c r="B634" s="78"/>
      <c r="C634" s="79" t="e">
        <f>+E634-D634</f>
        <v>#REF!</v>
      </c>
      <c r="D634" s="79" t="e">
        <f>LEN(A634)</f>
        <v>#REF!</v>
      </c>
      <c r="E634" s="79">
        <v>3</v>
      </c>
      <c r="F634" s="78" t="s">
        <v>274</v>
      </c>
      <c r="G634" s="78" t="e">
        <f>IF(C634=0,LEFT(A634,1),"0")</f>
        <v>#REF!</v>
      </c>
      <c r="H634" s="78" t="e">
        <f>IF(G634="1"," SE",VLOOKUP(G634,B612:C621,2,FALSE))</f>
        <v>#REF!</v>
      </c>
      <c r="I634" s="78" t="e">
        <f>IF(H634=" ",""," RATUS ")</f>
        <v>#REF!</v>
      </c>
      <c r="K634" s="78" t="e">
        <f>RIGHT(R617,O634)</f>
        <v>#REF!</v>
      </c>
      <c r="L634" s="78"/>
      <c r="M634" s="79" t="e">
        <f>+O634-N634</f>
        <v>#REF!</v>
      </c>
      <c r="N634" s="79" t="e">
        <f>LEN(K634)</f>
        <v>#REF!</v>
      </c>
      <c r="O634" s="79">
        <v>3</v>
      </c>
      <c r="P634" s="78" t="s">
        <v>274</v>
      </c>
      <c r="Q634" s="78" t="e">
        <f>IF(M634=0,LEFT(K634,1),"0")</f>
        <v>#REF!</v>
      </c>
      <c r="R634" s="78" t="e">
        <f>IF(Q634="1"," SE",VLOOKUP(Q634,L612:M621,2,FALSE))</f>
        <v>#REF!</v>
      </c>
      <c r="S634" s="78" t="e">
        <f>IF(R634=" ",""," RATUS ")</f>
        <v>#REF!</v>
      </c>
      <c r="U634" s="78" t="e">
        <f>RIGHT(AB617,Y634)</f>
        <v>#REF!</v>
      </c>
      <c r="V634" s="78"/>
      <c r="W634" s="79" t="e">
        <f>+Y634-X634</f>
        <v>#REF!</v>
      </c>
      <c r="X634" s="79" t="e">
        <f>LEN(U634)</f>
        <v>#REF!</v>
      </c>
      <c r="Y634" s="79">
        <v>3</v>
      </c>
      <c r="Z634" s="78" t="s">
        <v>274</v>
      </c>
      <c r="AA634" s="78" t="e">
        <f>IF(W634=0,LEFT(U634,1),"0")</f>
        <v>#REF!</v>
      </c>
      <c r="AB634" s="78" t="e">
        <f>IF(AA634="1"," SE",VLOOKUP(AA634,V612:W621,2,FALSE))</f>
        <v>#REF!</v>
      </c>
      <c r="AC634" s="78" t="e">
        <f>IF(AB634=" ",""," RATUS ")</f>
        <v>#REF!</v>
      </c>
    </row>
    <row r="635" spans="1:29">
      <c r="A635" s="78" t="e">
        <f>RIGHT(H617,E635)</f>
        <v>#REF!</v>
      </c>
      <c r="B635" s="78"/>
      <c r="C635" s="79" t="e">
        <f>+E635-D635</f>
        <v>#REF!</v>
      </c>
      <c r="D635" s="79" t="e">
        <f>LEN(A635)</f>
        <v>#REF!</v>
      </c>
      <c r="E635" s="79">
        <v>2</v>
      </c>
      <c r="F635" s="78" t="s">
        <v>275</v>
      </c>
      <c r="G635" s="78" t="e">
        <f>IF(C635=0,LEFT(A635,1),"0")</f>
        <v>#REF!</v>
      </c>
      <c r="H635" s="78" t="e">
        <f>IF(AND(G637&lt;"20",G637&gt;="10"),VLOOKUP(G637,E612:F621,2,FALSE),VLOOKUP(G635,B612:C621,2,FALSE))</f>
        <v>#REF!</v>
      </c>
      <c r="I635" s="78" t="e">
        <f>IF(G637&gt;="20"," PULUH ","")</f>
        <v>#REF!</v>
      </c>
      <c r="K635" s="78" t="e">
        <f>RIGHT(R617,O635)</f>
        <v>#REF!</v>
      </c>
      <c r="L635" s="78"/>
      <c r="M635" s="79" t="e">
        <f>+O635-N635</f>
        <v>#REF!</v>
      </c>
      <c r="N635" s="79" t="e">
        <f>LEN(K635)</f>
        <v>#REF!</v>
      </c>
      <c r="O635" s="79">
        <v>2</v>
      </c>
      <c r="P635" s="78" t="s">
        <v>275</v>
      </c>
      <c r="Q635" s="78" t="e">
        <f>IF(M635=0,LEFT(K635,1),"0")</f>
        <v>#REF!</v>
      </c>
      <c r="R635" s="78" t="e">
        <f>IF(AND(Q637&lt;"20",Q637&gt;="10"),VLOOKUP(Q637,O612:P621,2,FALSE),VLOOKUP(Q635,L612:M621,2,FALSE))</f>
        <v>#REF!</v>
      </c>
      <c r="S635" s="78" t="e">
        <f>IF(Q637&gt;="20"," PULUH ","")</f>
        <v>#REF!</v>
      </c>
      <c r="U635" s="78" t="e">
        <f>RIGHT(AB617,Y635)</f>
        <v>#REF!</v>
      </c>
      <c r="V635" s="78"/>
      <c r="W635" s="79" t="e">
        <f>+Y635-X635</f>
        <v>#REF!</v>
      </c>
      <c r="X635" s="79" t="e">
        <f>LEN(U635)</f>
        <v>#REF!</v>
      </c>
      <c r="Y635" s="79">
        <v>2</v>
      </c>
      <c r="Z635" s="78" t="s">
        <v>275</v>
      </c>
      <c r="AA635" s="78" t="e">
        <f>IF(W635=0,LEFT(U635,1),"0")</f>
        <v>#REF!</v>
      </c>
      <c r="AB635" s="78" t="e">
        <f>IF(AND(AA637&lt;"20",AA637&gt;="10"),VLOOKUP(AA637,Y612:Z621,2,FALSE),VLOOKUP(AA635,V612:W621,2,FALSE))</f>
        <v>#REF!</v>
      </c>
      <c r="AC635" s="78" t="e">
        <f>IF(AA637&gt;="20"," PULUH ","")</f>
        <v>#REF!</v>
      </c>
    </row>
    <row r="636" spans="1:29">
      <c r="A636" s="78" t="e">
        <f>RIGHT(H617,E636)</f>
        <v>#REF!</v>
      </c>
      <c r="B636" s="78"/>
      <c r="C636" s="79" t="e">
        <f>+E636-D636</f>
        <v>#REF!</v>
      </c>
      <c r="D636" s="79" t="e">
        <f>LEN(A636)</f>
        <v>#REF!</v>
      </c>
      <c r="E636" s="79">
        <v>1</v>
      </c>
      <c r="F636" s="78" t="s">
        <v>264</v>
      </c>
      <c r="G636" s="78" t="e">
        <f>IF(C636=0,LEFT(A636,1),"0")</f>
        <v>#REF!</v>
      </c>
      <c r="H636" s="78" t="e">
        <f>IF(G636="0","",IF(G635="1","",VLOOKUP(G636,B612:C621,2,FALSE)))</f>
        <v>#REF!</v>
      </c>
      <c r="I636" s="78" t="s">
        <v>276</v>
      </c>
      <c r="K636" s="78" t="e">
        <f>RIGHT(R617,O636)</f>
        <v>#REF!</v>
      </c>
      <c r="L636" s="78"/>
      <c r="M636" s="79" t="e">
        <f>+O636-N636</f>
        <v>#REF!</v>
      </c>
      <c r="N636" s="79" t="e">
        <f>LEN(K636)</f>
        <v>#REF!</v>
      </c>
      <c r="O636" s="79">
        <v>1</v>
      </c>
      <c r="P636" s="78" t="s">
        <v>264</v>
      </c>
      <c r="Q636" s="78" t="e">
        <f>IF(M636=0,LEFT(K636,1),"0")</f>
        <v>#REF!</v>
      </c>
      <c r="R636" s="78" t="e">
        <f>IF(Q636="0","",IF(Q635="1","",VLOOKUP(Q636,L612:M621,2,FALSE)))</f>
        <v>#REF!</v>
      </c>
      <c r="S636" s="78" t="s">
        <v>276</v>
      </c>
      <c r="U636" s="78" t="e">
        <f>RIGHT(AB617,Y636)</f>
        <v>#REF!</v>
      </c>
      <c r="V636" s="78"/>
      <c r="W636" s="79" t="e">
        <f>+Y636-X636</f>
        <v>#REF!</v>
      </c>
      <c r="X636" s="79" t="e">
        <f>LEN(U636)</f>
        <v>#REF!</v>
      </c>
      <c r="Y636" s="79">
        <v>1</v>
      </c>
      <c r="Z636" s="78" t="s">
        <v>264</v>
      </c>
      <c r="AA636" s="78" t="e">
        <f>IF(W636=0,LEFT(U636,1),"0")</f>
        <v>#REF!</v>
      </c>
      <c r="AB636" s="78" t="e">
        <f>IF(AA636="0","",IF(AA635="1","",VLOOKUP(AA636,V612:W621,2,FALSE)))</f>
        <v>#REF!</v>
      </c>
      <c r="AC636" s="78" t="s">
        <v>276</v>
      </c>
    </row>
    <row r="637" spans="1:29">
      <c r="A637" s="78"/>
      <c r="B637" s="78"/>
      <c r="C637" s="78"/>
      <c r="D637" s="78"/>
      <c r="E637" s="78"/>
      <c r="F637" s="78" t="s">
        <v>270</v>
      </c>
      <c r="G637" s="78" t="e">
        <f>IF(G638&gt;=2,LEFT(A635,2)," ")</f>
        <v>#REF!</v>
      </c>
      <c r="H637" s="78"/>
      <c r="I637" s="78"/>
      <c r="K637" s="78"/>
      <c r="L637" s="78"/>
      <c r="M637" s="78"/>
      <c r="N637" s="78"/>
      <c r="O637" s="78"/>
      <c r="P637" s="78" t="s">
        <v>270</v>
      </c>
      <c r="Q637" s="78" t="e">
        <f>IF(Q638&gt;=2,LEFT(K635,2)," ")</f>
        <v>#REF!</v>
      </c>
      <c r="R637" s="78"/>
      <c r="S637" s="78"/>
      <c r="U637" s="78"/>
      <c r="V637" s="78"/>
      <c r="W637" s="78"/>
      <c r="X637" s="78"/>
      <c r="Y637" s="78"/>
      <c r="Z637" s="78" t="s">
        <v>270</v>
      </c>
      <c r="AA637" s="78" t="e">
        <f>IF(AA638&gt;=2,LEFT(U635,2)," ")</f>
        <v>#REF!</v>
      </c>
      <c r="AB637" s="78"/>
      <c r="AC637" s="78"/>
    </row>
    <row r="638" spans="1:29">
      <c r="A638" s="78"/>
      <c r="B638" s="78"/>
      <c r="C638" s="78"/>
      <c r="D638" s="78"/>
      <c r="E638" s="78"/>
      <c r="F638" s="78" t="s">
        <v>277</v>
      </c>
      <c r="G638" s="78" t="e">
        <f>LEN(H617)</f>
        <v>#REF!</v>
      </c>
      <c r="H638" s="78"/>
      <c r="I638" s="78"/>
      <c r="K638" s="78"/>
      <c r="L638" s="78"/>
      <c r="M638" s="78"/>
      <c r="N638" s="78"/>
      <c r="O638" s="78"/>
      <c r="P638" s="78" t="s">
        <v>277</v>
      </c>
      <c r="Q638" s="78" t="e">
        <f>LEN(R617)</f>
        <v>#REF!</v>
      </c>
      <c r="R638" s="78"/>
      <c r="S638" s="78"/>
      <c r="U638" s="78"/>
      <c r="V638" s="78"/>
      <c r="W638" s="78"/>
      <c r="X638" s="78"/>
      <c r="Y638" s="78"/>
      <c r="Z638" s="78" t="s">
        <v>277</v>
      </c>
      <c r="AA638" s="78" t="e">
        <f>LEN(AB617)</f>
        <v>#REF!</v>
      </c>
      <c r="AB638" s="78"/>
      <c r="AC638" s="78"/>
    </row>
    <row r="639" spans="1:29">
      <c r="A639" s="78" t="s">
        <v>278</v>
      </c>
      <c r="B639" s="78" t="e">
        <f>CONCATENATE(H626,I626,H627,I627,H628,I628,H630,I630,H631,I631,H632,I632,H634,I634,H635,I635,H636,I636)</f>
        <v>#REF!</v>
      </c>
      <c r="C639" s="78"/>
      <c r="D639" s="78"/>
      <c r="E639" s="78"/>
      <c r="F639" s="78"/>
      <c r="G639" s="78"/>
      <c r="H639" s="78"/>
      <c r="I639" s="78"/>
      <c r="K639" s="78" t="s">
        <v>278</v>
      </c>
      <c r="L639" s="78" t="e">
        <f>CONCATENATE(R626,S626,R627,S627,R628,S628,R630,S630,R631,S631,R632,S632,R634,S634,R635,S635,R636,S636)</f>
        <v>#REF!</v>
      </c>
      <c r="M639" s="78"/>
      <c r="N639" s="78"/>
      <c r="O639" s="78"/>
      <c r="P639" s="78"/>
      <c r="Q639" s="78"/>
      <c r="R639" s="78"/>
      <c r="S639" s="78"/>
      <c r="U639" s="78" t="s">
        <v>278</v>
      </c>
      <c r="V639" s="78" t="e">
        <f>CONCATENATE(AB626,AC626,AB627,AC627,AB628,AC628,AB630,AC630,AB631,AC631,AB632,AC632,AB634,AC634,AB635,AC635,AB636,AC636)</f>
        <v>#REF!</v>
      </c>
      <c r="W639" s="78"/>
      <c r="X639" s="78"/>
      <c r="Y639" s="78"/>
      <c r="Z639" s="78"/>
      <c r="AA639" s="78"/>
      <c r="AB639" s="78"/>
      <c r="AC639" s="78"/>
    </row>
    <row r="640" spans="1:29">
      <c r="A640" s="78" t="s">
        <v>279</v>
      </c>
      <c r="B640" s="80" t="e">
        <f>TRIM(B639)</f>
        <v>#REF!</v>
      </c>
      <c r="C640" s="81"/>
      <c r="D640" s="81"/>
      <c r="E640" s="81"/>
      <c r="F640" s="81"/>
      <c r="G640" s="81"/>
      <c r="H640" s="81"/>
      <c r="I640" s="81"/>
      <c r="K640" s="78" t="s">
        <v>279</v>
      </c>
      <c r="L640" s="80" t="e">
        <f>TRIM(L639)</f>
        <v>#REF!</v>
      </c>
      <c r="M640" s="81"/>
      <c r="N640" s="81"/>
      <c r="O640" s="81"/>
      <c r="P640" s="81"/>
      <c r="Q640" s="81"/>
      <c r="R640" s="81"/>
      <c r="S640" s="81"/>
      <c r="U640" s="78" t="s">
        <v>279</v>
      </c>
      <c r="V640" s="80" t="e">
        <f>TRIM(V639)</f>
        <v>#REF!</v>
      </c>
      <c r="W640" s="81"/>
      <c r="X640" s="81"/>
      <c r="Y640" s="81"/>
      <c r="Z640" s="81"/>
      <c r="AA640" s="81"/>
      <c r="AB640" s="81"/>
      <c r="AC640" s="8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activeCell="B8" sqref="B8"/>
    </sheetView>
  </sheetViews>
  <sheetFormatPr defaultColWidth="8.85546875" defaultRowHeight="15"/>
  <cols>
    <col min="1" max="1" width="4" customWidth="1"/>
    <col min="2" max="2" width="20.42578125" customWidth="1"/>
    <col min="3" max="3" width="23.28515625" customWidth="1"/>
    <col min="4" max="4" width="16.42578125" customWidth="1"/>
    <col min="5" max="5" width="3.42578125" customWidth="1"/>
    <col min="6" max="6" width="14.7109375" customWidth="1"/>
    <col min="7" max="7" width="3.42578125" customWidth="1"/>
    <col min="8" max="8" width="16" customWidth="1"/>
  </cols>
  <sheetData>
    <row r="1" spans="1:8" ht="20.25">
      <c r="A1" s="131" t="s">
        <v>199</v>
      </c>
      <c r="B1" s="131"/>
      <c r="C1" s="131"/>
      <c r="D1" s="131"/>
      <c r="E1" s="131"/>
      <c r="F1" s="131"/>
      <c r="G1" s="131"/>
      <c r="H1" s="131"/>
    </row>
    <row r="2" spans="1:8" ht="20.25">
      <c r="A2" s="132" t="s">
        <v>200</v>
      </c>
      <c r="B2" s="132"/>
      <c r="C2" s="132"/>
      <c r="D2" s="54"/>
      <c r="E2" s="54"/>
      <c r="F2" s="54"/>
      <c r="G2" s="54"/>
      <c r="H2" s="54"/>
    </row>
    <row r="3" spans="1:8" ht="20.25">
      <c r="A3" s="54"/>
      <c r="B3" s="54"/>
      <c r="C3" s="54"/>
      <c r="D3" s="54"/>
      <c r="E3" s="54"/>
      <c r="F3" s="54"/>
      <c r="G3" s="54"/>
      <c r="H3" s="54"/>
    </row>
    <row r="4" spans="1:8">
      <c r="A4" s="133" t="s">
        <v>0</v>
      </c>
      <c r="B4" s="134" t="s">
        <v>1</v>
      </c>
      <c r="C4" s="135" t="s">
        <v>2</v>
      </c>
      <c r="D4" s="136" t="s">
        <v>197</v>
      </c>
      <c r="E4" s="137" t="s">
        <v>201</v>
      </c>
      <c r="F4" s="137"/>
      <c r="G4" s="137"/>
      <c r="H4" s="137"/>
    </row>
    <row r="5" spans="1:8">
      <c r="A5" s="133"/>
      <c r="B5" s="134"/>
      <c r="C5" s="135"/>
      <c r="D5" s="136"/>
      <c r="E5" s="137"/>
      <c r="F5" s="137"/>
      <c r="G5" s="137"/>
      <c r="H5" s="137"/>
    </row>
    <row r="6" spans="1:8" ht="24.95" customHeight="1">
      <c r="A6" s="55">
        <v>1</v>
      </c>
      <c r="B6" s="56" t="s">
        <v>5</v>
      </c>
      <c r="C6" s="57" t="s">
        <v>6</v>
      </c>
      <c r="D6" s="58">
        <v>7100000</v>
      </c>
      <c r="E6" s="51">
        <v>1</v>
      </c>
      <c r="F6" s="59" t="s">
        <v>198</v>
      </c>
      <c r="G6" s="52"/>
      <c r="H6" s="53"/>
    </row>
    <row r="7" spans="1:8" ht="24.95" customHeight="1">
      <c r="A7" s="27">
        <v>2</v>
      </c>
      <c r="B7" s="9" t="s">
        <v>8</v>
      </c>
      <c r="C7" s="10" t="s">
        <v>9</v>
      </c>
      <c r="D7" s="42">
        <v>8000000</v>
      </c>
      <c r="E7" s="45"/>
      <c r="F7" s="50"/>
      <c r="G7" s="48">
        <v>2</v>
      </c>
      <c r="H7" s="46" t="s">
        <v>198</v>
      </c>
    </row>
    <row r="8" spans="1:8" ht="24.95" customHeight="1">
      <c r="A8" s="27">
        <v>3</v>
      </c>
      <c r="B8" s="9" t="s">
        <v>11</v>
      </c>
      <c r="C8" s="10" t="s">
        <v>9</v>
      </c>
      <c r="D8" s="42">
        <v>5000000</v>
      </c>
      <c r="E8" s="45">
        <v>3</v>
      </c>
      <c r="F8" s="47" t="s">
        <v>198</v>
      </c>
      <c r="G8" s="48"/>
      <c r="H8" s="49"/>
    </row>
    <row r="9" spans="1:8" ht="24.95" customHeight="1">
      <c r="A9" s="27">
        <v>4</v>
      </c>
      <c r="B9" s="9" t="s">
        <v>13</v>
      </c>
      <c r="C9" s="10" t="s">
        <v>14</v>
      </c>
      <c r="D9" s="42">
        <v>3700000</v>
      </c>
      <c r="E9" s="45"/>
      <c r="F9" s="50"/>
      <c r="G9" s="48">
        <v>4</v>
      </c>
      <c r="H9" s="46" t="s">
        <v>198</v>
      </c>
    </row>
    <row r="10" spans="1:8" ht="24.95" customHeight="1">
      <c r="A10" s="27">
        <v>5</v>
      </c>
      <c r="B10" s="9" t="s">
        <v>16</v>
      </c>
      <c r="C10" s="10" t="s">
        <v>17</v>
      </c>
      <c r="D10" s="42">
        <v>2050000</v>
      </c>
      <c r="E10" s="45">
        <v>5</v>
      </c>
      <c r="F10" s="47" t="s">
        <v>198</v>
      </c>
      <c r="G10" s="48"/>
      <c r="H10" s="49"/>
    </row>
    <row r="11" spans="1:8" ht="24.95" customHeight="1">
      <c r="A11" s="27">
        <v>6</v>
      </c>
      <c r="B11" s="25" t="s">
        <v>18</v>
      </c>
      <c r="C11" s="26" t="s">
        <v>19</v>
      </c>
      <c r="D11" s="42">
        <v>0</v>
      </c>
      <c r="E11" s="45"/>
      <c r="F11" s="50"/>
      <c r="G11" s="48">
        <v>6</v>
      </c>
      <c r="H11" s="46" t="s">
        <v>198</v>
      </c>
    </row>
    <row r="12" spans="1:8" ht="24.95" customHeight="1">
      <c r="A12" s="27">
        <v>7</v>
      </c>
      <c r="B12" s="9" t="s">
        <v>20</v>
      </c>
      <c r="C12" s="10" t="s">
        <v>21</v>
      </c>
      <c r="D12" s="42">
        <v>600000</v>
      </c>
      <c r="E12" s="45">
        <v>7</v>
      </c>
      <c r="F12" s="47" t="s">
        <v>198</v>
      </c>
      <c r="G12" s="48"/>
      <c r="H12" s="49"/>
    </row>
    <row r="13" spans="1:8" ht="24.95" customHeight="1">
      <c r="A13" s="27">
        <v>8</v>
      </c>
      <c r="B13" s="9" t="s">
        <v>22</v>
      </c>
      <c r="C13" s="10" t="s">
        <v>17</v>
      </c>
      <c r="D13" s="42">
        <v>2350000</v>
      </c>
      <c r="E13" s="45"/>
      <c r="F13" s="50"/>
      <c r="G13" s="48">
        <v>8</v>
      </c>
      <c r="H13" s="46" t="s">
        <v>198</v>
      </c>
    </row>
    <row r="14" spans="1:8" ht="24.95" customHeight="1">
      <c r="A14" s="27">
        <v>9</v>
      </c>
      <c r="B14" s="9" t="s">
        <v>24</v>
      </c>
      <c r="C14" s="10" t="s">
        <v>25</v>
      </c>
      <c r="D14" s="42">
        <v>3000000</v>
      </c>
      <c r="E14" s="45">
        <v>9</v>
      </c>
      <c r="F14" s="47" t="s">
        <v>198</v>
      </c>
      <c r="G14" s="48"/>
      <c r="H14" s="49"/>
    </row>
    <row r="15" spans="1:8" ht="24.95" customHeight="1">
      <c r="A15" s="27">
        <v>10</v>
      </c>
      <c r="B15" s="9" t="s">
        <v>27</v>
      </c>
      <c r="C15" s="10" t="s">
        <v>28</v>
      </c>
      <c r="D15" s="42">
        <v>4650000</v>
      </c>
      <c r="E15" s="45"/>
      <c r="F15" s="50"/>
      <c r="G15" s="48">
        <v>10</v>
      </c>
      <c r="H15" s="46" t="s">
        <v>198</v>
      </c>
    </row>
    <row r="16" spans="1:8" ht="24.95" customHeight="1">
      <c r="A16" s="27">
        <v>11</v>
      </c>
      <c r="B16" s="9" t="s">
        <v>30</v>
      </c>
      <c r="C16" s="10" t="s">
        <v>31</v>
      </c>
      <c r="D16" s="42">
        <v>5400000</v>
      </c>
      <c r="E16" s="45">
        <v>11</v>
      </c>
      <c r="F16" s="47" t="s">
        <v>198</v>
      </c>
      <c r="G16" s="48"/>
      <c r="H16" s="49"/>
    </row>
    <row r="17" spans="1:8" ht="24.95" customHeight="1">
      <c r="A17" s="27">
        <v>12</v>
      </c>
      <c r="B17" s="9" t="s">
        <v>33</v>
      </c>
      <c r="C17" s="10" t="s">
        <v>34</v>
      </c>
      <c r="D17" s="42">
        <v>2500000</v>
      </c>
      <c r="E17" s="45"/>
      <c r="F17" s="50"/>
      <c r="G17" s="48">
        <v>12</v>
      </c>
      <c r="H17" s="46" t="s">
        <v>198</v>
      </c>
    </row>
    <row r="18" spans="1:8" ht="24.95" customHeight="1">
      <c r="A18" s="27">
        <v>13</v>
      </c>
      <c r="B18" s="9" t="s">
        <v>36</v>
      </c>
      <c r="C18" s="10" t="s">
        <v>37</v>
      </c>
      <c r="D18" s="42">
        <v>2000000</v>
      </c>
      <c r="E18" s="45">
        <v>13</v>
      </c>
      <c r="F18" s="47" t="s">
        <v>198</v>
      </c>
      <c r="G18" s="48"/>
      <c r="H18" s="49"/>
    </row>
    <row r="19" spans="1:8" ht="24.95" customHeight="1">
      <c r="A19" s="27">
        <v>14</v>
      </c>
      <c r="B19" s="9" t="s">
        <v>38</v>
      </c>
      <c r="C19" s="10" t="s">
        <v>39</v>
      </c>
      <c r="D19" s="42">
        <v>3000000</v>
      </c>
      <c r="E19" s="45"/>
      <c r="F19" s="50"/>
      <c r="G19" s="48">
        <v>14</v>
      </c>
      <c r="H19" s="46" t="s">
        <v>198</v>
      </c>
    </row>
    <row r="20" spans="1:8" ht="24.95" customHeight="1">
      <c r="A20" s="27">
        <v>15</v>
      </c>
      <c r="B20" s="9" t="s">
        <v>41</v>
      </c>
      <c r="C20" s="10" t="s">
        <v>42</v>
      </c>
      <c r="D20" s="42">
        <v>4500000</v>
      </c>
      <c r="E20" s="45">
        <v>15</v>
      </c>
      <c r="F20" s="47" t="s">
        <v>198</v>
      </c>
      <c r="G20" s="48"/>
      <c r="H20" s="49"/>
    </row>
    <row r="21" spans="1:8" ht="24.95" customHeight="1">
      <c r="A21" s="27">
        <v>16</v>
      </c>
      <c r="B21" s="9" t="s">
        <v>44</v>
      </c>
      <c r="C21" s="10" t="s">
        <v>45</v>
      </c>
      <c r="D21" s="42">
        <v>1700000</v>
      </c>
      <c r="E21" s="45"/>
      <c r="F21" s="50"/>
      <c r="G21" s="48">
        <v>16</v>
      </c>
      <c r="H21" s="46" t="s">
        <v>198</v>
      </c>
    </row>
    <row r="22" spans="1:8" ht="24.95" customHeight="1">
      <c r="A22" s="27">
        <v>17</v>
      </c>
      <c r="B22" s="9" t="s">
        <v>46</v>
      </c>
      <c r="C22" s="10" t="s">
        <v>47</v>
      </c>
      <c r="D22" s="42">
        <v>1650000</v>
      </c>
      <c r="E22" s="45">
        <v>17</v>
      </c>
      <c r="F22" s="47" t="s">
        <v>198</v>
      </c>
      <c r="G22" s="48"/>
      <c r="H22" s="49"/>
    </row>
    <row r="23" spans="1:8" ht="24.95" customHeight="1">
      <c r="A23" s="27">
        <v>18</v>
      </c>
      <c r="B23" s="9" t="s">
        <v>49</v>
      </c>
      <c r="C23" s="10" t="s">
        <v>50</v>
      </c>
      <c r="D23" s="42">
        <v>2300000</v>
      </c>
      <c r="E23" s="45"/>
      <c r="F23" s="50"/>
      <c r="G23" s="48">
        <v>18</v>
      </c>
      <c r="H23" s="46" t="s">
        <v>198</v>
      </c>
    </row>
    <row r="24" spans="1:8" ht="24.95" customHeight="1">
      <c r="A24" s="27">
        <v>19</v>
      </c>
      <c r="B24" s="9" t="s">
        <v>52</v>
      </c>
      <c r="C24" s="10" t="s">
        <v>53</v>
      </c>
      <c r="D24" s="42">
        <v>500000</v>
      </c>
      <c r="E24" s="45">
        <v>19</v>
      </c>
      <c r="F24" s="47" t="s">
        <v>198</v>
      </c>
      <c r="G24" s="48"/>
      <c r="H24" s="49"/>
    </row>
    <row r="25" spans="1:8" ht="24.95" customHeight="1">
      <c r="A25" s="27">
        <v>20</v>
      </c>
      <c r="B25" s="9" t="s">
        <v>54</v>
      </c>
      <c r="C25" s="10" t="s">
        <v>17</v>
      </c>
      <c r="D25" s="42">
        <v>3000000</v>
      </c>
      <c r="E25" s="45"/>
      <c r="F25" s="50"/>
      <c r="G25" s="48">
        <v>20</v>
      </c>
      <c r="H25" s="46" t="s">
        <v>198</v>
      </c>
    </row>
    <row r="26" spans="1:8" ht="24.95" customHeight="1">
      <c r="A26" s="27">
        <v>21</v>
      </c>
      <c r="B26" s="25" t="s">
        <v>56</v>
      </c>
      <c r="C26" s="26" t="s">
        <v>57</v>
      </c>
      <c r="D26" s="42">
        <v>0</v>
      </c>
      <c r="E26" s="45">
        <v>21</v>
      </c>
      <c r="F26" s="47" t="s">
        <v>198</v>
      </c>
      <c r="G26" s="48"/>
      <c r="H26" s="49"/>
    </row>
    <row r="27" spans="1:8" ht="24.95" customHeight="1">
      <c r="A27" s="27">
        <v>22</v>
      </c>
      <c r="B27" s="9" t="s">
        <v>58</v>
      </c>
      <c r="C27" s="10" t="s">
        <v>25</v>
      </c>
      <c r="D27" s="42">
        <v>1250000</v>
      </c>
      <c r="E27" s="45"/>
      <c r="F27" s="50"/>
      <c r="G27" s="48">
        <v>22</v>
      </c>
      <c r="H27" s="46" t="s">
        <v>198</v>
      </c>
    </row>
    <row r="28" spans="1:8" ht="24.95" customHeight="1">
      <c r="A28" s="27">
        <v>23</v>
      </c>
      <c r="B28" s="9" t="s">
        <v>60</v>
      </c>
      <c r="C28" s="10" t="s">
        <v>61</v>
      </c>
      <c r="D28" s="42">
        <v>1200000</v>
      </c>
      <c r="E28" s="45">
        <v>23</v>
      </c>
      <c r="F28" s="47" t="s">
        <v>198</v>
      </c>
      <c r="G28" s="48"/>
      <c r="H28" s="49"/>
    </row>
    <row r="29" spans="1:8" ht="24.95" customHeight="1">
      <c r="A29" s="27">
        <v>24</v>
      </c>
      <c r="B29" s="9" t="s">
        <v>62</v>
      </c>
      <c r="C29" s="10" t="s">
        <v>63</v>
      </c>
      <c r="D29" s="42">
        <v>2500000</v>
      </c>
      <c r="E29" s="45"/>
      <c r="F29" s="50"/>
      <c r="G29" s="48">
        <v>24</v>
      </c>
      <c r="H29" s="46" t="s">
        <v>198</v>
      </c>
    </row>
    <row r="30" spans="1:8" ht="24.95" customHeight="1">
      <c r="A30" s="27">
        <v>25</v>
      </c>
      <c r="B30" s="9" t="s">
        <v>65</v>
      </c>
      <c r="C30" s="10" t="s">
        <v>17</v>
      </c>
      <c r="D30" s="42">
        <v>3700000</v>
      </c>
      <c r="E30" s="45">
        <v>25</v>
      </c>
      <c r="F30" s="47" t="s">
        <v>198</v>
      </c>
      <c r="G30" s="48"/>
      <c r="H30" s="49"/>
    </row>
    <row r="31" spans="1:8" ht="24.95" customHeight="1">
      <c r="A31" s="27">
        <v>26</v>
      </c>
      <c r="B31" s="9" t="s">
        <v>67</v>
      </c>
      <c r="C31" s="10" t="s">
        <v>68</v>
      </c>
      <c r="D31" s="42">
        <v>1300000</v>
      </c>
      <c r="E31" s="45"/>
      <c r="F31" s="50"/>
      <c r="G31" s="48">
        <v>26</v>
      </c>
      <c r="H31" s="46" t="s">
        <v>198</v>
      </c>
    </row>
    <row r="32" spans="1:8" ht="24.95" customHeight="1">
      <c r="A32" s="27">
        <v>27</v>
      </c>
      <c r="B32" s="9" t="s">
        <v>69</v>
      </c>
      <c r="C32" s="10" t="s">
        <v>70</v>
      </c>
      <c r="D32" s="42">
        <v>1200000</v>
      </c>
      <c r="E32" s="45">
        <v>27</v>
      </c>
      <c r="F32" s="47" t="s">
        <v>198</v>
      </c>
      <c r="G32" s="48"/>
      <c r="H32" s="49"/>
    </row>
    <row r="33" spans="1:8" ht="24.95" customHeight="1">
      <c r="A33" s="27">
        <v>28</v>
      </c>
      <c r="B33" s="9" t="s">
        <v>72</v>
      </c>
      <c r="C33" s="10" t="s">
        <v>73</v>
      </c>
      <c r="D33" s="42">
        <v>1971000</v>
      </c>
      <c r="E33" s="45"/>
      <c r="F33" s="50"/>
      <c r="G33" s="48">
        <v>28</v>
      </c>
      <c r="H33" s="46" t="s">
        <v>198</v>
      </c>
    </row>
    <row r="34" spans="1:8" ht="24.95" customHeight="1">
      <c r="A34" s="27">
        <v>29</v>
      </c>
      <c r="B34" s="16" t="s">
        <v>74</v>
      </c>
      <c r="C34" s="10" t="s">
        <v>63</v>
      </c>
      <c r="D34" s="42">
        <v>3000000</v>
      </c>
      <c r="E34" s="45">
        <v>29</v>
      </c>
      <c r="F34" s="47" t="s">
        <v>198</v>
      </c>
      <c r="G34" s="48"/>
      <c r="H34" s="49"/>
    </row>
    <row r="35" spans="1:8" ht="24.95" customHeight="1">
      <c r="A35" s="27">
        <v>30</v>
      </c>
      <c r="B35" s="16" t="s">
        <v>187</v>
      </c>
      <c r="C35" s="10" t="s">
        <v>17</v>
      </c>
      <c r="D35" s="42">
        <v>1463333.3333333333</v>
      </c>
      <c r="E35" s="45"/>
      <c r="F35" s="50"/>
      <c r="G35" s="48">
        <v>30</v>
      </c>
      <c r="H35" s="46" t="s">
        <v>198</v>
      </c>
    </row>
    <row r="36" spans="1:8" ht="24.95" customHeight="1">
      <c r="A36" s="27">
        <v>31</v>
      </c>
      <c r="B36" s="16" t="s">
        <v>189</v>
      </c>
      <c r="C36" s="10" t="s">
        <v>73</v>
      </c>
      <c r="D36" s="42">
        <v>733333.33333333326</v>
      </c>
      <c r="E36" s="45">
        <v>31</v>
      </c>
      <c r="F36" s="47" t="s">
        <v>198</v>
      </c>
      <c r="G36" s="48"/>
      <c r="H36" s="49"/>
    </row>
    <row r="37" spans="1:8" ht="24.95" customHeight="1">
      <c r="A37" s="27">
        <v>32</v>
      </c>
      <c r="B37" s="28" t="s">
        <v>76</v>
      </c>
      <c r="C37" s="29" t="s">
        <v>77</v>
      </c>
      <c r="D37" s="43">
        <v>4350000</v>
      </c>
      <c r="E37" s="45"/>
      <c r="F37" s="50"/>
      <c r="G37" s="48">
        <v>32</v>
      </c>
      <c r="H37" s="46" t="s">
        <v>198</v>
      </c>
    </row>
    <row r="38" spans="1:8" ht="24.95" customHeight="1">
      <c r="A38" s="27">
        <v>33</v>
      </c>
      <c r="B38" s="28" t="s">
        <v>79</v>
      </c>
      <c r="C38" s="29" t="s">
        <v>80</v>
      </c>
      <c r="D38" s="43">
        <v>2685000</v>
      </c>
      <c r="E38" s="45">
        <v>33</v>
      </c>
      <c r="F38" s="47" t="s">
        <v>198</v>
      </c>
      <c r="G38" s="48"/>
      <c r="H38" s="49"/>
    </row>
    <row r="39" spans="1:8" ht="24.95" customHeight="1">
      <c r="A39" s="27">
        <v>34</v>
      </c>
      <c r="B39" s="28" t="s">
        <v>82</v>
      </c>
      <c r="C39" s="29" t="s">
        <v>80</v>
      </c>
      <c r="D39" s="43">
        <v>3430000</v>
      </c>
      <c r="E39" s="45"/>
      <c r="F39" s="50"/>
      <c r="G39" s="48">
        <v>34</v>
      </c>
      <c r="H39" s="46" t="s">
        <v>198</v>
      </c>
    </row>
    <row r="40" spans="1:8" ht="24.95" customHeight="1">
      <c r="A40" s="27">
        <v>35</v>
      </c>
      <c r="B40" s="28" t="s">
        <v>84</v>
      </c>
      <c r="C40" s="29" t="s">
        <v>85</v>
      </c>
      <c r="D40" s="43">
        <v>4515000</v>
      </c>
      <c r="E40" s="45">
        <v>35</v>
      </c>
      <c r="F40" s="47" t="s">
        <v>198</v>
      </c>
      <c r="G40" s="48"/>
      <c r="H40" s="49"/>
    </row>
    <row r="41" spans="1:8" ht="24.95" customHeight="1">
      <c r="A41" s="27">
        <v>36</v>
      </c>
      <c r="B41" s="30" t="s">
        <v>87</v>
      </c>
      <c r="C41" s="31" t="s">
        <v>88</v>
      </c>
      <c r="D41" s="43">
        <v>4690000</v>
      </c>
      <c r="E41" s="45"/>
      <c r="F41" s="50"/>
      <c r="G41" s="48">
        <v>36</v>
      </c>
      <c r="H41" s="46" t="s">
        <v>198</v>
      </c>
    </row>
    <row r="42" spans="1:8" ht="24.95" customHeight="1">
      <c r="A42" s="27">
        <v>37</v>
      </c>
      <c r="B42" s="28" t="s">
        <v>90</v>
      </c>
      <c r="C42" s="29" t="s">
        <v>91</v>
      </c>
      <c r="D42" s="43">
        <v>3690000</v>
      </c>
      <c r="E42" s="45">
        <v>37</v>
      </c>
      <c r="F42" s="47" t="s">
        <v>198</v>
      </c>
      <c r="G42" s="48"/>
      <c r="H42" s="49"/>
    </row>
    <row r="43" spans="1:8" ht="24.95" customHeight="1">
      <c r="A43" s="27">
        <v>38</v>
      </c>
      <c r="B43" s="28" t="s">
        <v>93</v>
      </c>
      <c r="C43" s="29" t="s">
        <v>94</v>
      </c>
      <c r="D43" s="43">
        <v>4250000</v>
      </c>
      <c r="E43" s="45"/>
      <c r="F43" s="50"/>
      <c r="G43" s="48">
        <v>38</v>
      </c>
      <c r="H43" s="46" t="s">
        <v>198</v>
      </c>
    </row>
    <row r="44" spans="1:8" ht="24.95" customHeight="1">
      <c r="A44" s="27">
        <v>39</v>
      </c>
      <c r="B44" s="28" t="s">
        <v>95</v>
      </c>
      <c r="C44" s="29" t="s">
        <v>96</v>
      </c>
      <c r="D44" s="43">
        <v>5316000</v>
      </c>
      <c r="E44" s="45">
        <v>39</v>
      </c>
      <c r="F44" s="47" t="s">
        <v>198</v>
      </c>
      <c r="G44" s="48"/>
      <c r="H44" s="49"/>
    </row>
    <row r="45" spans="1:8" ht="24.95" customHeight="1">
      <c r="A45" s="27">
        <v>40</v>
      </c>
      <c r="B45" s="28" t="s">
        <v>98</v>
      </c>
      <c r="C45" s="32" t="s">
        <v>99</v>
      </c>
      <c r="D45" s="43">
        <v>3830000</v>
      </c>
      <c r="E45" s="45"/>
      <c r="F45" s="50"/>
      <c r="G45" s="48">
        <v>40</v>
      </c>
      <c r="H45" s="46" t="s">
        <v>198</v>
      </c>
    </row>
    <row r="46" spans="1:8" ht="24.95" customHeight="1">
      <c r="A46" s="27">
        <v>41</v>
      </c>
      <c r="B46" s="28" t="s">
        <v>101</v>
      </c>
      <c r="C46" s="32" t="s">
        <v>102</v>
      </c>
      <c r="D46" s="43">
        <v>3340000</v>
      </c>
      <c r="E46" s="45">
        <v>41</v>
      </c>
      <c r="F46" s="47" t="s">
        <v>198</v>
      </c>
      <c r="G46" s="48"/>
      <c r="H46" s="49"/>
    </row>
    <row r="47" spans="1:8" ht="24.95" customHeight="1">
      <c r="A47" s="27">
        <v>42</v>
      </c>
      <c r="B47" s="28" t="s">
        <v>104</v>
      </c>
      <c r="C47" s="32" t="s">
        <v>105</v>
      </c>
      <c r="D47" s="43">
        <v>2730000</v>
      </c>
      <c r="E47" s="45"/>
      <c r="F47" s="50"/>
      <c r="G47" s="48">
        <v>42</v>
      </c>
      <c r="H47" s="46" t="s">
        <v>198</v>
      </c>
    </row>
    <row r="48" spans="1:8" ht="24.95" customHeight="1">
      <c r="A48" s="27">
        <v>43</v>
      </c>
      <c r="B48" s="28" t="s">
        <v>107</v>
      </c>
      <c r="C48" s="32" t="s">
        <v>105</v>
      </c>
      <c r="D48" s="43">
        <v>2310000</v>
      </c>
      <c r="E48" s="45">
        <v>43</v>
      </c>
      <c r="F48" s="47" t="s">
        <v>198</v>
      </c>
      <c r="G48" s="48"/>
      <c r="H48" s="49"/>
    </row>
    <row r="49" spans="1:8" ht="24.95" customHeight="1">
      <c r="A49" s="27">
        <v>44</v>
      </c>
      <c r="B49" s="28" t="s">
        <v>109</v>
      </c>
      <c r="C49" s="32" t="s">
        <v>110</v>
      </c>
      <c r="D49" s="43">
        <v>1066000</v>
      </c>
      <c r="E49" s="45"/>
      <c r="F49" s="50"/>
      <c r="G49" s="48">
        <v>44</v>
      </c>
      <c r="H49" s="46" t="s">
        <v>198</v>
      </c>
    </row>
    <row r="50" spans="1:8" ht="24.95" customHeight="1">
      <c r="A50" s="27">
        <v>45</v>
      </c>
      <c r="B50" s="33" t="s">
        <v>111</v>
      </c>
      <c r="C50" s="34" t="s">
        <v>110</v>
      </c>
      <c r="D50" s="43">
        <v>0</v>
      </c>
      <c r="E50" s="45">
        <v>45</v>
      </c>
      <c r="F50" s="47" t="s">
        <v>198</v>
      </c>
      <c r="G50" s="48"/>
      <c r="H50" s="49"/>
    </row>
    <row r="51" spans="1:8" ht="24.95" customHeight="1">
      <c r="A51" s="27">
        <v>46</v>
      </c>
      <c r="B51" s="28" t="s">
        <v>112</v>
      </c>
      <c r="C51" s="32" t="s">
        <v>113</v>
      </c>
      <c r="D51" s="43">
        <v>3504000</v>
      </c>
      <c r="E51" s="45"/>
      <c r="F51" s="50"/>
      <c r="G51" s="48">
        <v>46</v>
      </c>
      <c r="H51" s="46" t="s">
        <v>198</v>
      </c>
    </row>
    <row r="52" spans="1:8" ht="24.95" customHeight="1">
      <c r="A52" s="27">
        <v>47</v>
      </c>
      <c r="B52" s="28" t="s">
        <v>115</v>
      </c>
      <c r="C52" s="32" t="s">
        <v>116</v>
      </c>
      <c r="D52" s="43">
        <v>4828000</v>
      </c>
      <c r="E52" s="45">
        <v>47</v>
      </c>
      <c r="F52" s="47" t="s">
        <v>198</v>
      </c>
      <c r="G52" s="48"/>
      <c r="H52" s="49"/>
    </row>
    <row r="53" spans="1:8" ht="24.95" customHeight="1">
      <c r="A53" s="27">
        <v>48</v>
      </c>
      <c r="B53" s="33" t="s">
        <v>117</v>
      </c>
      <c r="C53" s="34" t="s">
        <v>118</v>
      </c>
      <c r="D53" s="43">
        <v>0</v>
      </c>
      <c r="E53" s="45"/>
      <c r="F53" s="50"/>
      <c r="G53" s="48">
        <v>48</v>
      </c>
      <c r="H53" s="46" t="s">
        <v>198</v>
      </c>
    </row>
    <row r="54" spans="1:8" ht="24.95" customHeight="1">
      <c r="A54" s="27">
        <v>49</v>
      </c>
      <c r="B54" s="28" t="s">
        <v>119</v>
      </c>
      <c r="C54" s="29" t="s">
        <v>120</v>
      </c>
      <c r="D54" s="43">
        <v>4867000</v>
      </c>
      <c r="E54" s="45">
        <v>49</v>
      </c>
      <c r="F54" s="47" t="s">
        <v>198</v>
      </c>
      <c r="G54" s="48"/>
      <c r="H54" s="49"/>
    </row>
    <row r="55" spans="1:8" ht="24.95" customHeight="1">
      <c r="A55" s="27">
        <v>50</v>
      </c>
      <c r="B55" s="28" t="s">
        <v>122</v>
      </c>
      <c r="C55" s="29" t="s">
        <v>120</v>
      </c>
      <c r="D55" s="43">
        <v>3390000</v>
      </c>
      <c r="E55" s="45"/>
      <c r="F55" s="50"/>
      <c r="G55" s="48">
        <v>50</v>
      </c>
      <c r="H55" s="46" t="s">
        <v>198</v>
      </c>
    </row>
    <row r="56" spans="1:8" ht="24.95" customHeight="1">
      <c r="A56" s="27">
        <v>51</v>
      </c>
      <c r="B56" s="28" t="s">
        <v>123</v>
      </c>
      <c r="C56" s="29" t="s">
        <v>124</v>
      </c>
      <c r="D56" s="43">
        <v>3911000</v>
      </c>
      <c r="E56" s="45">
        <v>51</v>
      </c>
      <c r="F56" s="47" t="s">
        <v>198</v>
      </c>
      <c r="G56" s="48"/>
      <c r="H56" s="49"/>
    </row>
    <row r="57" spans="1:8" ht="24.95" customHeight="1">
      <c r="A57" s="27">
        <v>52</v>
      </c>
      <c r="B57" s="28" t="s">
        <v>126</v>
      </c>
      <c r="C57" s="29" t="s">
        <v>124</v>
      </c>
      <c r="D57" s="43">
        <v>4115000</v>
      </c>
      <c r="E57" s="45"/>
      <c r="F57" s="50"/>
      <c r="G57" s="48">
        <v>52</v>
      </c>
      <c r="H57" s="46" t="s">
        <v>198</v>
      </c>
    </row>
    <row r="58" spans="1:8" ht="24.95" customHeight="1">
      <c r="A58" s="27">
        <v>53</v>
      </c>
      <c r="B58" s="28" t="s">
        <v>127</v>
      </c>
      <c r="C58" s="29" t="s">
        <v>113</v>
      </c>
      <c r="D58" s="43">
        <v>3892000</v>
      </c>
      <c r="E58" s="45">
        <v>53</v>
      </c>
      <c r="F58" s="47" t="s">
        <v>198</v>
      </c>
      <c r="G58" s="48"/>
      <c r="H58" s="49"/>
    </row>
    <row r="59" spans="1:8" ht="24.95" customHeight="1">
      <c r="A59" s="27">
        <v>54</v>
      </c>
      <c r="B59" s="28" t="s">
        <v>129</v>
      </c>
      <c r="C59" s="29" t="s">
        <v>130</v>
      </c>
      <c r="D59" s="43">
        <v>3504000</v>
      </c>
      <c r="E59" s="45"/>
      <c r="F59" s="50"/>
      <c r="G59" s="48">
        <v>54</v>
      </c>
      <c r="H59" s="46" t="s">
        <v>198</v>
      </c>
    </row>
    <row r="60" spans="1:8" ht="24.95" customHeight="1">
      <c r="A60" s="27">
        <v>55</v>
      </c>
      <c r="B60" s="28" t="s">
        <v>132</v>
      </c>
      <c r="C60" s="29" t="s">
        <v>133</v>
      </c>
      <c r="D60" s="43">
        <v>3110000</v>
      </c>
      <c r="E60" s="45">
        <v>55</v>
      </c>
      <c r="F60" s="47" t="s">
        <v>198</v>
      </c>
      <c r="G60" s="48"/>
      <c r="H60" s="49"/>
    </row>
    <row r="61" spans="1:8" ht="24.95" customHeight="1">
      <c r="A61" s="27">
        <v>56</v>
      </c>
      <c r="B61" s="28" t="s">
        <v>135</v>
      </c>
      <c r="C61" s="29" t="s">
        <v>136</v>
      </c>
      <c r="D61" s="43">
        <v>2160000</v>
      </c>
      <c r="E61" s="45"/>
      <c r="F61" s="50"/>
      <c r="G61" s="48">
        <v>56</v>
      </c>
      <c r="H61" s="46" t="s">
        <v>198</v>
      </c>
    </row>
    <row r="62" spans="1:8" ht="24.95" customHeight="1">
      <c r="A62" s="27">
        <v>57</v>
      </c>
      <c r="B62" s="28" t="s">
        <v>137</v>
      </c>
      <c r="C62" s="29" t="s">
        <v>138</v>
      </c>
      <c r="D62" s="43">
        <v>1682500</v>
      </c>
      <c r="E62" s="45">
        <v>57</v>
      </c>
      <c r="F62" s="47" t="s">
        <v>198</v>
      </c>
      <c r="G62" s="48"/>
      <c r="H62" s="49"/>
    </row>
    <row r="63" spans="1:8" ht="24.95" customHeight="1">
      <c r="A63" s="27">
        <v>58</v>
      </c>
      <c r="B63" s="28" t="s">
        <v>140</v>
      </c>
      <c r="C63" s="35" t="s">
        <v>141</v>
      </c>
      <c r="D63" s="43">
        <v>3339000</v>
      </c>
      <c r="E63" s="45"/>
      <c r="F63" s="50"/>
      <c r="G63" s="48">
        <v>58</v>
      </c>
      <c r="H63" s="46" t="s">
        <v>198</v>
      </c>
    </row>
    <row r="64" spans="1:8" ht="24.95" customHeight="1">
      <c r="A64" s="27">
        <v>59</v>
      </c>
      <c r="B64" s="28" t="s">
        <v>142</v>
      </c>
      <c r="C64" s="35" t="s">
        <v>141</v>
      </c>
      <c r="D64" s="43">
        <v>2073000</v>
      </c>
      <c r="E64" s="45">
        <v>59</v>
      </c>
      <c r="F64" s="47" t="s">
        <v>198</v>
      </c>
      <c r="G64" s="48"/>
      <c r="H64" s="49"/>
    </row>
    <row r="65" spans="1:8" ht="24.95" customHeight="1">
      <c r="A65" s="27">
        <v>60</v>
      </c>
      <c r="B65" s="33" t="s">
        <v>144</v>
      </c>
      <c r="C65" s="36" t="s">
        <v>141</v>
      </c>
      <c r="D65" s="43">
        <v>0</v>
      </c>
      <c r="E65" s="45"/>
      <c r="F65" s="50"/>
      <c r="G65" s="48">
        <v>60</v>
      </c>
      <c r="H65" s="46" t="s">
        <v>198</v>
      </c>
    </row>
    <row r="66" spans="1:8" ht="24.95" customHeight="1">
      <c r="A66" s="27">
        <v>61</v>
      </c>
      <c r="B66" s="28" t="s">
        <v>145</v>
      </c>
      <c r="C66" s="35" t="s">
        <v>118</v>
      </c>
      <c r="D66" s="43">
        <v>700000</v>
      </c>
      <c r="E66" s="45">
        <v>61</v>
      </c>
      <c r="F66" s="47" t="s">
        <v>198</v>
      </c>
      <c r="G66" s="48"/>
      <c r="H66" s="49"/>
    </row>
    <row r="67" spans="1:8" ht="24.95" customHeight="1">
      <c r="A67" s="27">
        <v>62</v>
      </c>
      <c r="B67" s="28" t="s">
        <v>147</v>
      </c>
      <c r="C67" s="35" t="s">
        <v>130</v>
      </c>
      <c r="D67" s="43">
        <v>4712000</v>
      </c>
      <c r="E67" s="45"/>
      <c r="F67" s="50"/>
      <c r="G67" s="48">
        <v>62</v>
      </c>
      <c r="H67" s="46" t="s">
        <v>198</v>
      </c>
    </row>
    <row r="68" spans="1:8" ht="24.95" customHeight="1">
      <c r="A68" s="27">
        <v>63</v>
      </c>
      <c r="B68" s="28" t="s">
        <v>149</v>
      </c>
      <c r="C68" s="35" t="s">
        <v>150</v>
      </c>
      <c r="D68" s="43">
        <v>2363100</v>
      </c>
      <c r="E68" s="45">
        <v>63</v>
      </c>
      <c r="F68" s="47" t="s">
        <v>198</v>
      </c>
      <c r="G68" s="48"/>
      <c r="H68" s="49"/>
    </row>
    <row r="69" spans="1:8" ht="24.95" customHeight="1">
      <c r="A69" s="27">
        <v>64</v>
      </c>
      <c r="B69" s="33" t="s">
        <v>152</v>
      </c>
      <c r="C69" s="36" t="s">
        <v>150</v>
      </c>
      <c r="D69" s="43">
        <v>0</v>
      </c>
      <c r="E69" s="45"/>
      <c r="F69" s="50"/>
      <c r="G69" s="48">
        <v>64</v>
      </c>
      <c r="H69" s="46" t="s">
        <v>198</v>
      </c>
    </row>
    <row r="70" spans="1:8" ht="24.95" customHeight="1">
      <c r="A70" s="27">
        <v>65</v>
      </c>
      <c r="B70" s="28" t="s">
        <v>153</v>
      </c>
      <c r="C70" s="35" t="s">
        <v>150</v>
      </c>
      <c r="D70" s="43">
        <v>2926700</v>
      </c>
      <c r="E70" s="45">
        <v>65</v>
      </c>
      <c r="F70" s="47" t="s">
        <v>198</v>
      </c>
      <c r="G70" s="48"/>
      <c r="H70" s="49"/>
    </row>
    <row r="71" spans="1:8" ht="24.95" customHeight="1">
      <c r="A71" s="27">
        <v>66</v>
      </c>
      <c r="B71" s="28" t="s">
        <v>154</v>
      </c>
      <c r="C71" s="35" t="s">
        <v>150</v>
      </c>
      <c r="D71" s="43">
        <v>3012400</v>
      </c>
      <c r="E71" s="45"/>
      <c r="F71" s="50"/>
      <c r="G71" s="48">
        <v>66</v>
      </c>
      <c r="H71" s="46" t="s">
        <v>198</v>
      </c>
    </row>
    <row r="72" spans="1:8" ht="24.95" customHeight="1">
      <c r="A72" s="27">
        <v>67</v>
      </c>
      <c r="B72" s="28" t="s">
        <v>156</v>
      </c>
      <c r="C72" s="35" t="s">
        <v>120</v>
      </c>
      <c r="D72" s="43">
        <v>2840000</v>
      </c>
      <c r="E72" s="45">
        <v>67</v>
      </c>
      <c r="F72" s="47" t="s">
        <v>198</v>
      </c>
      <c r="G72" s="48"/>
      <c r="H72" s="49"/>
    </row>
    <row r="73" spans="1:8" ht="24.95" customHeight="1">
      <c r="A73" s="27">
        <v>68</v>
      </c>
      <c r="B73" s="28" t="s">
        <v>191</v>
      </c>
      <c r="C73" s="37" t="s">
        <v>130</v>
      </c>
      <c r="D73" s="43">
        <v>1573333.3333333335</v>
      </c>
      <c r="E73" s="45"/>
      <c r="F73" s="50"/>
      <c r="G73" s="48">
        <v>68</v>
      </c>
      <c r="H73" s="46" t="s">
        <v>198</v>
      </c>
    </row>
    <row r="74" spans="1:8" ht="24.95" customHeight="1">
      <c r="A74" s="27">
        <v>69</v>
      </c>
      <c r="B74" s="28" t="s">
        <v>158</v>
      </c>
      <c r="C74" s="37" t="s">
        <v>85</v>
      </c>
      <c r="D74" s="43">
        <v>6530000</v>
      </c>
      <c r="E74" s="45">
        <v>69</v>
      </c>
      <c r="F74" s="47" t="s">
        <v>198</v>
      </c>
      <c r="G74" s="48"/>
      <c r="H74" s="49"/>
    </row>
    <row r="75" spans="1:8" ht="24.95" customHeight="1">
      <c r="A75" s="27">
        <v>70</v>
      </c>
      <c r="B75" s="16" t="s">
        <v>159</v>
      </c>
      <c r="C75" s="38" t="s">
        <v>138</v>
      </c>
      <c r="D75" s="44">
        <v>350000</v>
      </c>
      <c r="E75" s="45"/>
      <c r="F75" s="50"/>
      <c r="G75" s="48">
        <v>70</v>
      </c>
      <c r="H75" s="46" t="s">
        <v>198</v>
      </c>
    </row>
    <row r="76" spans="1:8" ht="24.95" customHeight="1">
      <c r="A76" s="27">
        <v>71</v>
      </c>
      <c r="B76" s="16" t="s">
        <v>160</v>
      </c>
      <c r="C76" s="38" t="s">
        <v>161</v>
      </c>
      <c r="D76" s="44">
        <v>2150000</v>
      </c>
      <c r="E76" s="45">
        <v>71</v>
      </c>
      <c r="F76" s="47" t="s">
        <v>198</v>
      </c>
      <c r="G76" s="48"/>
      <c r="H76" s="49"/>
    </row>
    <row r="77" spans="1:8" ht="24.95" customHeight="1">
      <c r="A77" s="27">
        <v>72</v>
      </c>
      <c r="B77" s="16" t="s">
        <v>162</v>
      </c>
      <c r="C77" s="39" t="s">
        <v>161</v>
      </c>
      <c r="D77" s="44">
        <v>1840000</v>
      </c>
      <c r="E77" s="45"/>
      <c r="F77" s="50"/>
      <c r="G77" s="48">
        <v>72</v>
      </c>
      <c r="H77" s="46" t="s">
        <v>198</v>
      </c>
    </row>
    <row r="78" spans="1:8" ht="24.95" customHeight="1">
      <c r="A78" s="27">
        <v>73</v>
      </c>
      <c r="B78" s="16" t="s">
        <v>193</v>
      </c>
      <c r="C78" s="39" t="s">
        <v>161</v>
      </c>
      <c r="D78" s="44">
        <v>290000</v>
      </c>
      <c r="E78" s="45">
        <v>73</v>
      </c>
      <c r="F78" s="47" t="s">
        <v>198</v>
      </c>
      <c r="G78" s="48"/>
      <c r="H78" s="49"/>
    </row>
    <row r="79" spans="1:8" ht="24.95" customHeight="1">
      <c r="A79" s="27">
        <v>74</v>
      </c>
      <c r="B79" s="16" t="s">
        <v>194</v>
      </c>
      <c r="C79" s="39" t="s">
        <v>161</v>
      </c>
      <c r="D79" s="44">
        <v>1060000</v>
      </c>
      <c r="E79" s="45"/>
      <c r="F79" s="50"/>
      <c r="G79" s="48">
        <v>74</v>
      </c>
      <c r="H79" s="46" t="s">
        <v>198</v>
      </c>
    </row>
    <row r="80" spans="1:8" ht="24.95" customHeight="1">
      <c r="A80" s="27">
        <v>75</v>
      </c>
      <c r="B80" s="16" t="s">
        <v>163</v>
      </c>
      <c r="C80" s="39" t="s">
        <v>161</v>
      </c>
      <c r="D80" s="44">
        <v>2140000</v>
      </c>
      <c r="E80" s="45">
        <v>75</v>
      </c>
      <c r="F80" s="47" t="s">
        <v>198</v>
      </c>
      <c r="G80" s="48"/>
      <c r="H80" s="49"/>
    </row>
    <row r="81" spans="1:8" ht="24.95" customHeight="1">
      <c r="A81" s="27">
        <v>76</v>
      </c>
      <c r="B81" s="16" t="s">
        <v>164</v>
      </c>
      <c r="C81" s="39" t="s">
        <v>165</v>
      </c>
      <c r="D81" s="44">
        <v>485000</v>
      </c>
      <c r="E81" s="45"/>
      <c r="F81" s="50"/>
      <c r="G81" s="48">
        <v>76</v>
      </c>
      <c r="H81" s="46" t="s">
        <v>198</v>
      </c>
    </row>
    <row r="82" spans="1:8" ht="24.95" customHeight="1">
      <c r="A82" s="27">
        <v>77</v>
      </c>
      <c r="B82" s="16" t="s">
        <v>166</v>
      </c>
      <c r="C82" s="39" t="s">
        <v>165</v>
      </c>
      <c r="D82" s="44">
        <v>105000</v>
      </c>
      <c r="E82" s="45">
        <v>77</v>
      </c>
      <c r="F82" s="47" t="s">
        <v>198</v>
      </c>
      <c r="G82" s="48"/>
      <c r="H82" s="49"/>
    </row>
    <row r="83" spans="1:8" ht="24.95" customHeight="1">
      <c r="A83" s="27">
        <v>78</v>
      </c>
      <c r="B83" s="16" t="s">
        <v>163</v>
      </c>
      <c r="C83" s="38" t="s">
        <v>165</v>
      </c>
      <c r="D83" s="44">
        <v>480000</v>
      </c>
      <c r="E83" s="45"/>
      <c r="F83" s="50"/>
      <c r="G83" s="48">
        <v>78</v>
      </c>
      <c r="H83" s="46" t="s">
        <v>198</v>
      </c>
    </row>
    <row r="84" spans="1:8" ht="24.95" customHeight="1">
      <c r="A84" s="27">
        <v>79</v>
      </c>
      <c r="B84" s="16" t="s">
        <v>167</v>
      </c>
      <c r="C84" s="38" t="s">
        <v>165</v>
      </c>
      <c r="D84" s="44">
        <v>1405000</v>
      </c>
      <c r="E84" s="45">
        <v>79</v>
      </c>
      <c r="F84" s="47" t="s">
        <v>198</v>
      </c>
      <c r="G84" s="48"/>
      <c r="H84" s="49"/>
    </row>
    <row r="85" spans="1:8" ht="24.95" customHeight="1">
      <c r="A85" s="27">
        <v>80</v>
      </c>
      <c r="B85" s="16" t="s">
        <v>195</v>
      </c>
      <c r="C85" s="40" t="s">
        <v>168</v>
      </c>
      <c r="D85" s="44">
        <v>1660000</v>
      </c>
      <c r="E85" s="45"/>
      <c r="F85" s="50"/>
      <c r="G85" s="48">
        <v>80</v>
      </c>
      <c r="H85" s="46" t="s">
        <v>198</v>
      </c>
    </row>
    <row r="86" spans="1:8" ht="24.95" customHeight="1">
      <c r="A86" s="27">
        <v>81</v>
      </c>
      <c r="B86" s="16" t="s">
        <v>169</v>
      </c>
      <c r="C86" s="40" t="s">
        <v>168</v>
      </c>
      <c r="D86" s="44">
        <v>2510000</v>
      </c>
      <c r="E86" s="45">
        <v>81</v>
      </c>
      <c r="F86" s="47" t="s">
        <v>198</v>
      </c>
      <c r="G86" s="48"/>
      <c r="H86" s="49"/>
    </row>
    <row r="87" spans="1:8" ht="24.95" customHeight="1">
      <c r="A87" s="27">
        <v>82</v>
      </c>
      <c r="B87" s="16" t="s">
        <v>170</v>
      </c>
      <c r="C87" s="40" t="s">
        <v>171</v>
      </c>
      <c r="D87" s="44">
        <v>2260000</v>
      </c>
      <c r="E87" s="45"/>
      <c r="F87" s="50"/>
      <c r="G87" s="48">
        <v>82</v>
      </c>
      <c r="H87" s="46" t="s">
        <v>198</v>
      </c>
    </row>
    <row r="88" spans="1:8" ht="24.95" customHeight="1">
      <c r="A88" s="27">
        <v>83</v>
      </c>
      <c r="B88" s="16" t="s">
        <v>172</v>
      </c>
      <c r="C88" s="41" t="s">
        <v>173</v>
      </c>
      <c r="D88" s="44">
        <v>800000</v>
      </c>
      <c r="E88" s="45">
        <v>83</v>
      </c>
      <c r="F88" s="47" t="s">
        <v>198</v>
      </c>
      <c r="G88" s="48"/>
      <c r="H88" s="49"/>
    </row>
    <row r="89" spans="1:8" ht="24.95" customHeight="1">
      <c r="A89" s="27">
        <v>84</v>
      </c>
      <c r="B89" s="16" t="s">
        <v>174</v>
      </c>
      <c r="C89" s="41" t="s">
        <v>175</v>
      </c>
      <c r="D89" s="44">
        <v>3590000</v>
      </c>
      <c r="E89" s="45"/>
      <c r="F89" s="50"/>
      <c r="G89" s="48">
        <v>84</v>
      </c>
      <c r="H89" s="46" t="s">
        <v>198</v>
      </c>
    </row>
    <row r="90" spans="1:8" ht="24.95" customHeight="1">
      <c r="A90" s="27">
        <v>85</v>
      </c>
      <c r="B90" s="16" t="s">
        <v>176</v>
      </c>
      <c r="C90" s="41" t="s">
        <v>177</v>
      </c>
      <c r="D90" s="44">
        <v>3385000</v>
      </c>
      <c r="E90" s="45">
        <v>85</v>
      </c>
      <c r="F90" s="47" t="s">
        <v>198</v>
      </c>
      <c r="G90" s="48"/>
      <c r="H90" s="49"/>
    </row>
    <row r="91" spans="1:8" ht="24.95" customHeight="1">
      <c r="A91" s="27">
        <v>86</v>
      </c>
      <c r="B91" s="16" t="s">
        <v>178</v>
      </c>
      <c r="C91" s="41" t="s">
        <v>179</v>
      </c>
      <c r="D91" s="44">
        <v>2805000</v>
      </c>
      <c r="E91" s="45"/>
      <c r="F91" s="50"/>
      <c r="G91" s="48">
        <v>86</v>
      </c>
      <c r="H91" s="46" t="s">
        <v>198</v>
      </c>
    </row>
    <row r="92" spans="1:8" ht="24.95" customHeight="1">
      <c r="A92" s="27">
        <v>87</v>
      </c>
      <c r="B92" s="16" t="s">
        <v>180</v>
      </c>
      <c r="C92" s="41" t="s">
        <v>181</v>
      </c>
      <c r="D92" s="44">
        <v>1555000</v>
      </c>
      <c r="E92" s="45">
        <v>87</v>
      </c>
      <c r="F92" s="47" t="s">
        <v>198</v>
      </c>
      <c r="G92" s="48"/>
      <c r="H92" s="49"/>
    </row>
    <row r="93" spans="1:8" ht="24.95" customHeight="1">
      <c r="A93" s="27">
        <v>88</v>
      </c>
      <c r="B93" s="16" t="s">
        <v>182</v>
      </c>
      <c r="C93" s="41" t="s">
        <v>183</v>
      </c>
      <c r="D93" s="44">
        <v>1755000</v>
      </c>
      <c r="E93" s="45"/>
      <c r="F93" s="50"/>
      <c r="G93" s="48">
        <v>88</v>
      </c>
      <c r="H93" s="46" t="s">
        <v>198</v>
      </c>
    </row>
    <row r="94" spans="1:8" ht="24.95" customHeight="1">
      <c r="A94" s="27">
        <v>89</v>
      </c>
      <c r="B94" s="16" t="s">
        <v>184</v>
      </c>
      <c r="C94" s="41" t="s">
        <v>181</v>
      </c>
      <c r="D94" s="44">
        <v>2300000</v>
      </c>
      <c r="E94" s="45">
        <v>89</v>
      </c>
      <c r="F94" s="47" t="s">
        <v>198</v>
      </c>
      <c r="G94" s="48"/>
      <c r="H94" s="49"/>
    </row>
    <row r="95" spans="1:8" ht="24.95" customHeight="1">
      <c r="A95" s="27">
        <v>90</v>
      </c>
      <c r="B95" s="16" t="s">
        <v>185</v>
      </c>
      <c r="C95" s="41" t="s">
        <v>186</v>
      </c>
      <c r="D95" s="44">
        <v>1527500</v>
      </c>
      <c r="E95" s="45"/>
      <c r="F95" s="50"/>
      <c r="G95" s="48">
        <v>90</v>
      </c>
      <c r="H95" s="46" t="s">
        <v>198</v>
      </c>
    </row>
  </sheetData>
  <mergeCells count="7">
    <mergeCell ref="A1:H1"/>
    <mergeCell ref="A2:C2"/>
    <mergeCell ref="A4:A5"/>
    <mergeCell ref="B4:B5"/>
    <mergeCell ref="C4:C5"/>
    <mergeCell ref="D4:D5"/>
    <mergeCell ref="E4:H5"/>
  </mergeCells>
  <printOptions horizontalCentered="1"/>
  <pageMargins left="0" right="0" top="0.39370078740157483" bottom="0.3937007874015748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D87"/>
  <sheetViews>
    <sheetView topLeftCell="A63" workbookViewId="0">
      <selection activeCell="D98" sqref="D98"/>
    </sheetView>
  </sheetViews>
  <sheetFormatPr defaultColWidth="8.85546875" defaultRowHeight="15"/>
  <cols>
    <col min="1" max="1" width="4" customWidth="1"/>
    <col min="2" max="2" width="21.7109375" bestFit="1" customWidth="1"/>
    <col min="3" max="3" width="19.85546875" bestFit="1" customWidth="1"/>
    <col min="4" max="4" width="30.28515625" bestFit="1" customWidth="1"/>
  </cols>
  <sheetData>
    <row r="1" spans="1:4" ht="15.75" thickBot="1"/>
    <row r="2" spans="1:4" ht="16.5" thickTop="1" thickBot="1">
      <c r="A2" s="138" t="s">
        <v>0</v>
      </c>
      <c r="B2" s="140" t="s">
        <v>1</v>
      </c>
      <c r="C2" s="142" t="s">
        <v>3</v>
      </c>
      <c r="D2" s="144" t="s">
        <v>202</v>
      </c>
    </row>
    <row r="3" spans="1:4" ht="15.75" thickTop="1">
      <c r="A3" s="139"/>
      <c r="B3" s="141"/>
      <c r="C3" s="143"/>
      <c r="D3" s="145"/>
    </row>
    <row r="4" spans="1:4">
      <c r="A4" s="27">
        <v>1</v>
      </c>
      <c r="B4" s="9" t="s">
        <v>5</v>
      </c>
      <c r="C4" s="61">
        <v>7100000</v>
      </c>
      <c r="D4" s="62" t="s">
        <v>7</v>
      </c>
    </row>
    <row r="5" spans="1:4">
      <c r="A5" s="27">
        <v>2</v>
      </c>
      <c r="B5" s="9" t="s">
        <v>8</v>
      </c>
      <c r="C5" s="61">
        <v>8000000</v>
      </c>
      <c r="D5" s="62" t="s">
        <v>10</v>
      </c>
    </row>
    <row r="6" spans="1:4">
      <c r="A6" s="27">
        <v>3</v>
      </c>
      <c r="B6" s="9" t="s">
        <v>11</v>
      </c>
      <c r="C6" s="61">
        <v>5000000</v>
      </c>
      <c r="D6" s="62" t="s">
        <v>12</v>
      </c>
    </row>
    <row r="7" spans="1:4">
      <c r="A7" s="27">
        <v>4</v>
      </c>
      <c r="B7" s="9" t="s">
        <v>13</v>
      </c>
      <c r="C7" s="61">
        <v>3700000</v>
      </c>
      <c r="D7" s="62" t="s">
        <v>15</v>
      </c>
    </row>
    <row r="8" spans="1:4">
      <c r="A8" s="27">
        <v>5</v>
      </c>
      <c r="B8" s="9" t="s">
        <v>16</v>
      </c>
      <c r="C8" s="61">
        <v>2050000</v>
      </c>
      <c r="D8" s="62"/>
    </row>
    <row r="9" spans="1:4">
      <c r="A9" s="27">
        <v>7</v>
      </c>
      <c r="B9" s="9" t="s">
        <v>20</v>
      </c>
      <c r="C9" s="61">
        <v>600000</v>
      </c>
      <c r="D9" s="62"/>
    </row>
    <row r="10" spans="1:4">
      <c r="A10" s="27">
        <v>8</v>
      </c>
      <c r="B10" s="9" t="s">
        <v>22</v>
      </c>
      <c r="C10" s="61">
        <v>2350000</v>
      </c>
      <c r="D10" s="62" t="s">
        <v>23</v>
      </c>
    </row>
    <row r="11" spans="1:4">
      <c r="A11" s="27">
        <v>9</v>
      </c>
      <c r="B11" s="9" t="s">
        <v>24</v>
      </c>
      <c r="C11" s="61">
        <v>3000000</v>
      </c>
      <c r="D11" s="62" t="s">
        <v>26</v>
      </c>
    </row>
    <row r="12" spans="1:4">
      <c r="A12" s="27">
        <v>10</v>
      </c>
      <c r="B12" s="9" t="s">
        <v>27</v>
      </c>
      <c r="C12" s="61">
        <v>4650000</v>
      </c>
      <c r="D12" s="62" t="s">
        <v>29</v>
      </c>
    </row>
    <row r="13" spans="1:4">
      <c r="A13" s="27">
        <v>11</v>
      </c>
      <c r="B13" s="9" t="s">
        <v>30</v>
      </c>
      <c r="C13" s="61">
        <v>5400000</v>
      </c>
      <c r="D13" s="62" t="s">
        <v>32</v>
      </c>
    </row>
    <row r="14" spans="1:4">
      <c r="A14" s="27">
        <v>12</v>
      </c>
      <c r="B14" s="9" t="s">
        <v>33</v>
      </c>
      <c r="C14" s="61">
        <v>2500000</v>
      </c>
      <c r="D14" s="62" t="s">
        <v>35</v>
      </c>
    </row>
    <row r="15" spans="1:4">
      <c r="A15" s="27">
        <v>13</v>
      </c>
      <c r="B15" s="9" t="s">
        <v>36</v>
      </c>
      <c r="C15" s="61">
        <v>2000000</v>
      </c>
      <c r="D15" s="62" t="s">
        <v>35</v>
      </c>
    </row>
    <row r="16" spans="1:4">
      <c r="A16" s="27">
        <v>14</v>
      </c>
      <c r="B16" s="9" t="s">
        <v>38</v>
      </c>
      <c r="C16" s="61">
        <v>3000000</v>
      </c>
      <c r="D16" s="62" t="s">
        <v>40</v>
      </c>
    </row>
    <row r="17" spans="1:4">
      <c r="A17" s="27">
        <v>15</v>
      </c>
      <c r="B17" s="9" t="s">
        <v>41</v>
      </c>
      <c r="C17" s="61">
        <v>4500000</v>
      </c>
      <c r="D17" s="62" t="s">
        <v>43</v>
      </c>
    </row>
    <row r="18" spans="1:4">
      <c r="A18" s="27">
        <v>16</v>
      </c>
      <c r="B18" s="9" t="s">
        <v>44</v>
      </c>
      <c r="C18" s="61">
        <v>1700000</v>
      </c>
      <c r="D18" s="62"/>
    </row>
    <row r="19" spans="1:4">
      <c r="A19" s="27">
        <v>17</v>
      </c>
      <c r="B19" s="9" t="s">
        <v>46</v>
      </c>
      <c r="C19" s="61">
        <v>1650000</v>
      </c>
      <c r="D19" s="62" t="s">
        <v>48</v>
      </c>
    </row>
    <row r="20" spans="1:4">
      <c r="A20" s="27">
        <v>18</v>
      </c>
      <c r="B20" s="9" t="s">
        <v>49</v>
      </c>
      <c r="C20" s="61">
        <v>2300000</v>
      </c>
      <c r="D20" s="62" t="s">
        <v>51</v>
      </c>
    </row>
    <row r="21" spans="1:4">
      <c r="A21" s="27">
        <v>19</v>
      </c>
      <c r="B21" s="9" t="s">
        <v>52</v>
      </c>
      <c r="C21" s="61">
        <v>500000</v>
      </c>
      <c r="D21" s="62"/>
    </row>
    <row r="22" spans="1:4">
      <c r="A22" s="27">
        <v>20</v>
      </c>
      <c r="B22" s="9" t="s">
        <v>54</v>
      </c>
      <c r="C22" s="61">
        <v>3000000</v>
      </c>
      <c r="D22" s="62" t="s">
        <v>55</v>
      </c>
    </row>
    <row r="23" spans="1:4">
      <c r="A23" s="27">
        <v>22</v>
      </c>
      <c r="B23" s="9" t="s">
        <v>58</v>
      </c>
      <c r="C23" s="61">
        <v>1250000</v>
      </c>
      <c r="D23" s="62" t="s">
        <v>59</v>
      </c>
    </row>
    <row r="24" spans="1:4">
      <c r="A24" s="27">
        <v>23</v>
      </c>
      <c r="B24" s="9" t="s">
        <v>60</v>
      </c>
      <c r="C24" s="61">
        <v>1200000</v>
      </c>
      <c r="D24" s="62"/>
    </row>
    <row r="25" spans="1:4">
      <c r="A25" s="27">
        <v>24</v>
      </c>
      <c r="B25" s="9" t="s">
        <v>62</v>
      </c>
      <c r="C25" s="61">
        <v>2500000</v>
      </c>
      <c r="D25" s="62" t="s">
        <v>64</v>
      </c>
    </row>
    <row r="26" spans="1:4">
      <c r="A26" s="27">
        <v>25</v>
      </c>
      <c r="B26" s="9" t="s">
        <v>65</v>
      </c>
      <c r="C26" s="61">
        <v>3700000</v>
      </c>
      <c r="D26" s="62" t="s">
        <v>66</v>
      </c>
    </row>
    <row r="27" spans="1:4">
      <c r="A27" s="27">
        <v>26</v>
      </c>
      <c r="B27" s="9" t="s">
        <v>67</v>
      </c>
      <c r="C27" s="61">
        <v>1300000</v>
      </c>
      <c r="D27" s="62"/>
    </row>
    <row r="28" spans="1:4">
      <c r="A28" s="27">
        <v>27</v>
      </c>
      <c r="B28" s="9" t="s">
        <v>69</v>
      </c>
      <c r="C28" s="61">
        <v>1200000</v>
      </c>
      <c r="D28" s="62" t="s">
        <v>71</v>
      </c>
    </row>
    <row r="29" spans="1:4">
      <c r="A29" s="27">
        <v>28</v>
      </c>
      <c r="B29" s="9" t="s">
        <v>72</v>
      </c>
      <c r="C29" s="61">
        <v>1971000</v>
      </c>
      <c r="D29" s="62"/>
    </row>
    <row r="30" spans="1:4">
      <c r="A30" s="27">
        <v>29</v>
      </c>
      <c r="B30" s="16" t="s">
        <v>74</v>
      </c>
      <c r="C30" s="61">
        <v>3000000</v>
      </c>
      <c r="D30" s="62" t="s">
        <v>75</v>
      </c>
    </row>
    <row r="31" spans="1:4">
      <c r="A31" s="27">
        <v>30</v>
      </c>
      <c r="B31" s="16" t="s">
        <v>187</v>
      </c>
      <c r="C31" s="61">
        <v>1463333.3333333333</v>
      </c>
      <c r="D31" s="62" t="s">
        <v>188</v>
      </c>
    </row>
    <row r="32" spans="1:4">
      <c r="A32" s="27">
        <v>31</v>
      </c>
      <c r="B32" s="16" t="s">
        <v>189</v>
      </c>
      <c r="C32" s="61">
        <v>733333.33333333326</v>
      </c>
      <c r="D32" s="62" t="s">
        <v>190</v>
      </c>
    </row>
    <row r="33" spans="1:4">
      <c r="A33" s="37">
        <v>1</v>
      </c>
      <c r="B33" s="28" t="s">
        <v>76</v>
      </c>
      <c r="C33" s="61">
        <v>4350000</v>
      </c>
      <c r="D33" s="62" t="s">
        <v>78</v>
      </c>
    </row>
    <row r="34" spans="1:4">
      <c r="A34" s="37">
        <v>2</v>
      </c>
      <c r="B34" s="28" t="s">
        <v>79</v>
      </c>
      <c r="C34" s="61">
        <v>2685000</v>
      </c>
      <c r="D34" s="62" t="s">
        <v>81</v>
      </c>
    </row>
    <row r="35" spans="1:4">
      <c r="A35" s="37">
        <v>3</v>
      </c>
      <c r="B35" s="28" t="s">
        <v>82</v>
      </c>
      <c r="C35" s="61">
        <v>3430000</v>
      </c>
      <c r="D35" s="62" t="s">
        <v>83</v>
      </c>
    </row>
    <row r="36" spans="1:4">
      <c r="A36" s="37">
        <v>4</v>
      </c>
      <c r="B36" s="28" t="s">
        <v>84</v>
      </c>
      <c r="C36" s="61">
        <v>4515000</v>
      </c>
      <c r="D36" s="62" t="s">
        <v>86</v>
      </c>
    </row>
    <row r="37" spans="1:4">
      <c r="A37" s="37">
        <v>5</v>
      </c>
      <c r="B37" s="30" t="s">
        <v>87</v>
      </c>
      <c r="C37" s="61">
        <v>4690000</v>
      </c>
      <c r="D37" s="62" t="s">
        <v>89</v>
      </c>
    </row>
    <row r="38" spans="1:4">
      <c r="A38" s="37">
        <v>6</v>
      </c>
      <c r="B38" s="28" t="s">
        <v>90</v>
      </c>
      <c r="C38" s="61">
        <v>3690000</v>
      </c>
      <c r="D38" s="62" t="s">
        <v>92</v>
      </c>
    </row>
    <row r="39" spans="1:4">
      <c r="A39" s="37">
        <v>7</v>
      </c>
      <c r="B39" s="28" t="s">
        <v>93</v>
      </c>
      <c r="C39" s="61">
        <v>4250000</v>
      </c>
      <c r="D39" s="62"/>
    </row>
    <row r="40" spans="1:4">
      <c r="A40" s="37">
        <v>8</v>
      </c>
      <c r="B40" s="28" t="s">
        <v>95</v>
      </c>
      <c r="C40" s="61">
        <v>5316000</v>
      </c>
      <c r="D40" s="62" t="s">
        <v>97</v>
      </c>
    </row>
    <row r="41" spans="1:4">
      <c r="A41" s="37">
        <v>9</v>
      </c>
      <c r="B41" s="28" t="s">
        <v>98</v>
      </c>
      <c r="C41" s="61">
        <v>3830000</v>
      </c>
      <c r="D41" s="62" t="s">
        <v>100</v>
      </c>
    </row>
    <row r="42" spans="1:4">
      <c r="A42" s="37">
        <v>10</v>
      </c>
      <c r="B42" s="28" t="s">
        <v>101</v>
      </c>
      <c r="C42" s="61">
        <v>3340000</v>
      </c>
      <c r="D42" s="62" t="s">
        <v>103</v>
      </c>
    </row>
    <row r="43" spans="1:4">
      <c r="A43" s="37">
        <v>11</v>
      </c>
      <c r="B43" s="28" t="s">
        <v>104</v>
      </c>
      <c r="C43" s="61">
        <v>2730000</v>
      </c>
      <c r="D43" s="62" t="s">
        <v>106</v>
      </c>
    </row>
    <row r="44" spans="1:4">
      <c r="A44" s="37">
        <v>12</v>
      </c>
      <c r="B44" s="28" t="s">
        <v>107</v>
      </c>
      <c r="C44" s="61">
        <v>2310000</v>
      </c>
      <c r="D44" s="62" t="s">
        <v>108</v>
      </c>
    </row>
    <row r="45" spans="1:4">
      <c r="A45" s="37">
        <v>13</v>
      </c>
      <c r="B45" s="28" t="s">
        <v>109</v>
      </c>
      <c r="C45" s="61">
        <v>1066000</v>
      </c>
      <c r="D45" s="62"/>
    </row>
    <row r="46" spans="1:4">
      <c r="A46" s="37">
        <v>15</v>
      </c>
      <c r="B46" s="28" t="s">
        <v>112</v>
      </c>
      <c r="C46" s="61">
        <v>3504000</v>
      </c>
      <c r="D46" s="62" t="s">
        <v>114</v>
      </c>
    </row>
    <row r="47" spans="1:4">
      <c r="A47" s="37">
        <v>16</v>
      </c>
      <c r="B47" s="28" t="s">
        <v>115</v>
      </c>
      <c r="C47" s="61">
        <v>4828000</v>
      </c>
      <c r="D47" s="62"/>
    </row>
    <row r="48" spans="1:4">
      <c r="A48" s="37">
        <v>18</v>
      </c>
      <c r="B48" s="28" t="s">
        <v>119</v>
      </c>
      <c r="C48" s="61">
        <v>4867000</v>
      </c>
      <c r="D48" s="62" t="s">
        <v>121</v>
      </c>
    </row>
    <row r="49" spans="1:4">
      <c r="A49" s="37">
        <v>19</v>
      </c>
      <c r="B49" s="28" t="s">
        <v>122</v>
      </c>
      <c r="C49" s="61">
        <v>3390000</v>
      </c>
      <c r="D49" s="62"/>
    </row>
    <row r="50" spans="1:4">
      <c r="A50" s="37">
        <v>20</v>
      </c>
      <c r="B50" s="28" t="s">
        <v>123</v>
      </c>
      <c r="C50" s="61">
        <v>3911000</v>
      </c>
      <c r="D50" s="62" t="s">
        <v>125</v>
      </c>
    </row>
    <row r="51" spans="1:4">
      <c r="A51" s="37">
        <v>21</v>
      </c>
      <c r="B51" s="28" t="s">
        <v>126</v>
      </c>
      <c r="C51" s="61">
        <v>4115000</v>
      </c>
      <c r="D51" s="62"/>
    </row>
    <row r="52" spans="1:4">
      <c r="A52" s="37">
        <v>22</v>
      </c>
      <c r="B52" s="28" t="s">
        <v>127</v>
      </c>
      <c r="C52" s="61">
        <v>3892000</v>
      </c>
      <c r="D52" s="62" t="s">
        <v>128</v>
      </c>
    </row>
    <row r="53" spans="1:4">
      <c r="A53" s="37">
        <v>23</v>
      </c>
      <c r="B53" s="28" t="s">
        <v>129</v>
      </c>
      <c r="C53" s="61">
        <v>3504000</v>
      </c>
      <c r="D53" s="62" t="s">
        <v>131</v>
      </c>
    </row>
    <row r="54" spans="1:4">
      <c r="A54" s="37">
        <v>24</v>
      </c>
      <c r="B54" s="28" t="s">
        <v>132</v>
      </c>
      <c r="C54" s="61">
        <v>3110000</v>
      </c>
      <c r="D54" s="62" t="s">
        <v>134</v>
      </c>
    </row>
    <row r="55" spans="1:4">
      <c r="A55" s="37">
        <v>25</v>
      </c>
      <c r="B55" s="28" t="s">
        <v>135</v>
      </c>
      <c r="C55" s="61">
        <v>2160000</v>
      </c>
      <c r="D55" s="62"/>
    </row>
    <row r="56" spans="1:4">
      <c r="A56" s="37">
        <v>26</v>
      </c>
      <c r="B56" s="28" t="s">
        <v>137</v>
      </c>
      <c r="C56" s="61">
        <v>1682500</v>
      </c>
      <c r="D56" s="62" t="s">
        <v>139</v>
      </c>
    </row>
    <row r="57" spans="1:4">
      <c r="A57" s="37">
        <v>27</v>
      </c>
      <c r="B57" s="28" t="s">
        <v>140</v>
      </c>
      <c r="C57" s="61">
        <v>3339000</v>
      </c>
      <c r="D57" s="62"/>
    </row>
    <row r="58" spans="1:4">
      <c r="A58" s="37">
        <v>28</v>
      </c>
      <c r="B58" s="28" t="s">
        <v>142</v>
      </c>
      <c r="C58" s="61">
        <v>2073000</v>
      </c>
      <c r="D58" s="62" t="s">
        <v>143</v>
      </c>
    </row>
    <row r="59" spans="1:4">
      <c r="A59" s="37">
        <v>30</v>
      </c>
      <c r="B59" s="28" t="s">
        <v>145</v>
      </c>
      <c r="C59" s="61">
        <v>700000</v>
      </c>
      <c r="D59" s="62" t="s">
        <v>146</v>
      </c>
    </row>
    <row r="60" spans="1:4">
      <c r="A60" s="37">
        <v>31</v>
      </c>
      <c r="B60" s="28" t="s">
        <v>147</v>
      </c>
      <c r="C60" s="61">
        <v>4712000</v>
      </c>
      <c r="D60" s="62" t="s">
        <v>148</v>
      </c>
    </row>
    <row r="61" spans="1:4">
      <c r="A61" s="37">
        <v>32</v>
      </c>
      <c r="B61" s="28" t="s">
        <v>149</v>
      </c>
      <c r="C61" s="61">
        <v>2363100</v>
      </c>
      <c r="D61" s="62" t="s">
        <v>151</v>
      </c>
    </row>
    <row r="62" spans="1:4">
      <c r="A62" s="37">
        <v>34</v>
      </c>
      <c r="B62" s="28" t="s">
        <v>153</v>
      </c>
      <c r="C62" s="61">
        <v>2926700</v>
      </c>
      <c r="D62" s="62"/>
    </row>
    <row r="63" spans="1:4">
      <c r="A63" s="37">
        <v>35</v>
      </c>
      <c r="B63" s="28" t="s">
        <v>154</v>
      </c>
      <c r="C63" s="61">
        <v>3012400</v>
      </c>
      <c r="D63" s="62" t="s">
        <v>155</v>
      </c>
    </row>
    <row r="64" spans="1:4">
      <c r="A64" s="37">
        <v>36</v>
      </c>
      <c r="B64" s="28" t="s">
        <v>156</v>
      </c>
      <c r="C64" s="61">
        <v>2840000</v>
      </c>
      <c r="D64" s="62" t="s">
        <v>157</v>
      </c>
    </row>
    <row r="65" spans="1:4">
      <c r="A65" s="37">
        <v>37</v>
      </c>
      <c r="B65" s="28" t="s">
        <v>191</v>
      </c>
      <c r="C65" s="61">
        <v>1573333.3333333335</v>
      </c>
      <c r="D65" s="62" t="s">
        <v>192</v>
      </c>
    </row>
    <row r="66" spans="1:4">
      <c r="A66" s="37">
        <v>38</v>
      </c>
      <c r="B66" s="28" t="s">
        <v>158</v>
      </c>
      <c r="C66" s="61">
        <v>6530000</v>
      </c>
      <c r="D66" s="62"/>
    </row>
    <row r="67" spans="1:4">
      <c r="A67" s="41">
        <v>1</v>
      </c>
      <c r="B67" s="16" t="s">
        <v>159</v>
      </c>
      <c r="C67" s="61">
        <v>350000</v>
      </c>
      <c r="D67" s="62"/>
    </row>
    <row r="68" spans="1:4">
      <c r="A68" s="41">
        <v>2</v>
      </c>
      <c r="B68" s="16" t="s">
        <v>160</v>
      </c>
      <c r="C68" s="61">
        <v>2150000</v>
      </c>
      <c r="D68" s="62"/>
    </row>
    <row r="69" spans="1:4">
      <c r="A69" s="41">
        <v>3</v>
      </c>
      <c r="B69" s="16" t="s">
        <v>162</v>
      </c>
      <c r="C69" s="61">
        <v>1840000</v>
      </c>
      <c r="D69" s="62"/>
    </row>
    <row r="70" spans="1:4">
      <c r="A70" s="41">
        <v>4</v>
      </c>
      <c r="B70" s="16" t="s">
        <v>193</v>
      </c>
      <c r="C70" s="61">
        <v>290000</v>
      </c>
      <c r="D70" s="62"/>
    </row>
    <row r="71" spans="1:4">
      <c r="A71" s="41">
        <v>5</v>
      </c>
      <c r="B71" s="16" t="s">
        <v>194</v>
      </c>
      <c r="C71" s="61">
        <v>1060000</v>
      </c>
      <c r="D71" s="62"/>
    </row>
    <row r="72" spans="1:4">
      <c r="A72" s="41">
        <v>6</v>
      </c>
      <c r="B72" s="16" t="s">
        <v>163</v>
      </c>
      <c r="C72" s="61">
        <v>2140000</v>
      </c>
      <c r="D72" s="62"/>
    </row>
    <row r="73" spans="1:4">
      <c r="A73" s="41">
        <v>7</v>
      </c>
      <c r="B73" s="16" t="s">
        <v>164</v>
      </c>
      <c r="C73" s="61">
        <v>485000</v>
      </c>
      <c r="D73" s="62"/>
    </row>
    <row r="74" spans="1:4">
      <c r="A74" s="41">
        <v>8</v>
      </c>
      <c r="B74" s="16" t="s">
        <v>166</v>
      </c>
      <c r="C74" s="61">
        <v>105000</v>
      </c>
      <c r="D74" s="62"/>
    </row>
    <row r="75" spans="1:4">
      <c r="A75" s="41">
        <v>9</v>
      </c>
      <c r="B75" s="16" t="s">
        <v>163</v>
      </c>
      <c r="C75" s="61">
        <v>480000</v>
      </c>
      <c r="D75" s="62"/>
    </row>
    <row r="76" spans="1:4">
      <c r="A76" s="41">
        <v>10</v>
      </c>
      <c r="B76" s="16" t="s">
        <v>167</v>
      </c>
      <c r="C76" s="61">
        <v>1405000</v>
      </c>
      <c r="D76" s="62"/>
    </row>
    <row r="77" spans="1:4">
      <c r="A77" s="41">
        <v>11</v>
      </c>
      <c r="B77" s="16" t="s">
        <v>195</v>
      </c>
      <c r="C77" s="61">
        <v>1660000</v>
      </c>
      <c r="D77" s="62" t="s">
        <v>196</v>
      </c>
    </row>
    <row r="78" spans="1:4">
      <c r="A78" s="41">
        <v>12</v>
      </c>
      <c r="B78" s="16" t="s">
        <v>169</v>
      </c>
      <c r="C78" s="61">
        <v>2510000</v>
      </c>
      <c r="D78" s="62"/>
    </row>
    <row r="79" spans="1:4">
      <c r="A79" s="41">
        <v>13</v>
      </c>
      <c r="B79" s="16" t="s">
        <v>170</v>
      </c>
      <c r="C79" s="61">
        <v>2260000</v>
      </c>
      <c r="D79" s="62"/>
    </row>
    <row r="80" spans="1:4">
      <c r="A80" s="41">
        <v>14</v>
      </c>
      <c r="B80" s="16" t="s">
        <v>172</v>
      </c>
      <c r="C80" s="61">
        <v>800000</v>
      </c>
      <c r="D80" s="62"/>
    </row>
    <row r="81" spans="1:4">
      <c r="A81" s="41">
        <v>15</v>
      </c>
      <c r="B81" s="16" t="s">
        <v>174</v>
      </c>
      <c r="C81" s="61">
        <v>3590000</v>
      </c>
      <c r="D81" s="62"/>
    </row>
    <row r="82" spans="1:4">
      <c r="A82" s="41">
        <v>16</v>
      </c>
      <c r="B82" s="16" t="s">
        <v>176</v>
      </c>
      <c r="C82" s="61">
        <v>3385000</v>
      </c>
      <c r="D82" s="62"/>
    </row>
    <row r="83" spans="1:4">
      <c r="A83" s="41">
        <v>17</v>
      </c>
      <c r="B83" s="16" t="s">
        <v>178</v>
      </c>
      <c r="C83" s="61">
        <v>2805000</v>
      </c>
      <c r="D83" s="62"/>
    </row>
    <row r="84" spans="1:4">
      <c r="A84" s="41">
        <v>18</v>
      </c>
      <c r="B84" s="16" t="s">
        <v>180</v>
      </c>
      <c r="C84" s="61">
        <v>1555000</v>
      </c>
      <c r="D84" s="62"/>
    </row>
    <row r="85" spans="1:4">
      <c r="A85" s="41">
        <v>19</v>
      </c>
      <c r="B85" s="16" t="s">
        <v>182</v>
      </c>
      <c r="C85" s="61">
        <v>1755000</v>
      </c>
      <c r="D85" s="62"/>
    </row>
    <row r="86" spans="1:4">
      <c r="A86" s="41">
        <v>20</v>
      </c>
      <c r="B86" s="16" t="s">
        <v>184</v>
      </c>
      <c r="C86" s="61">
        <v>2300000</v>
      </c>
      <c r="D86" s="62"/>
    </row>
    <row r="87" spans="1:4">
      <c r="A87" s="41">
        <v>21</v>
      </c>
      <c r="B87" s="16" t="s">
        <v>185</v>
      </c>
      <c r="C87" s="61">
        <v>1527500</v>
      </c>
      <c r="D87" s="62"/>
    </row>
  </sheetData>
  <mergeCells count="4">
    <mergeCell ref="A2:A3"/>
    <mergeCell ref="B2:B3"/>
    <mergeCell ref="C2:C3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H55"/>
  <sheetViews>
    <sheetView topLeftCell="A17" workbookViewId="0">
      <selection sqref="A1:D55"/>
    </sheetView>
  </sheetViews>
  <sheetFormatPr defaultColWidth="8.85546875" defaultRowHeight="15"/>
  <cols>
    <col min="1" max="1" width="4" bestFit="1" customWidth="1"/>
    <col min="2" max="2" width="21.7109375" bestFit="1" customWidth="1"/>
    <col min="3" max="3" width="19.85546875" bestFit="1" customWidth="1"/>
    <col min="4" max="4" width="30.28515625" bestFit="1" customWidth="1"/>
  </cols>
  <sheetData>
    <row r="1" spans="1:8" ht="21" thickBot="1">
      <c r="A1" s="146" t="s">
        <v>205</v>
      </c>
      <c r="B1" s="146"/>
      <c r="C1" s="146"/>
      <c r="D1" s="146"/>
      <c r="E1" s="64"/>
      <c r="F1" s="64"/>
      <c r="G1" s="64"/>
      <c r="H1" s="64"/>
    </row>
    <row r="2" spans="1:8" ht="16.5" thickTop="1" thickBot="1">
      <c r="A2" s="138" t="s">
        <v>0</v>
      </c>
      <c r="B2" s="140" t="s">
        <v>1</v>
      </c>
      <c r="C2" s="148" t="s">
        <v>4</v>
      </c>
      <c r="D2" s="144" t="s">
        <v>202</v>
      </c>
    </row>
    <row r="3" spans="1:8" ht="15.75" thickTop="1">
      <c r="A3" s="139"/>
      <c r="B3" s="141"/>
      <c r="C3" s="149"/>
      <c r="D3" s="145"/>
    </row>
    <row r="4" spans="1:8">
      <c r="A4" s="27">
        <v>1</v>
      </c>
      <c r="B4" s="9" t="s">
        <v>5</v>
      </c>
      <c r="C4" s="61">
        <v>7100000</v>
      </c>
      <c r="D4" s="62" t="s">
        <v>7</v>
      </c>
    </row>
    <row r="5" spans="1:8">
      <c r="A5" s="27">
        <v>2</v>
      </c>
      <c r="B5" s="9" t="s">
        <v>8</v>
      </c>
      <c r="C5" s="61">
        <v>8000000</v>
      </c>
      <c r="D5" s="62" t="s">
        <v>10</v>
      </c>
    </row>
    <row r="6" spans="1:8">
      <c r="A6" s="27">
        <v>3</v>
      </c>
      <c r="B6" s="9" t="s">
        <v>11</v>
      </c>
      <c r="C6" s="61">
        <v>5000000</v>
      </c>
      <c r="D6" s="62" t="s">
        <v>12</v>
      </c>
    </row>
    <row r="7" spans="1:8">
      <c r="A7" s="27">
        <v>4</v>
      </c>
      <c r="B7" s="9" t="s">
        <v>13</v>
      </c>
      <c r="C7" s="61">
        <v>3700000</v>
      </c>
      <c r="D7" s="62" t="s">
        <v>15</v>
      </c>
    </row>
    <row r="8" spans="1:8">
      <c r="A8" s="27">
        <v>5</v>
      </c>
      <c r="B8" s="9" t="s">
        <v>22</v>
      </c>
      <c r="C8" s="61">
        <v>2350000</v>
      </c>
      <c r="D8" s="62" t="s">
        <v>23</v>
      </c>
    </row>
    <row r="9" spans="1:8">
      <c r="A9" s="27">
        <v>6</v>
      </c>
      <c r="B9" s="9" t="s">
        <v>24</v>
      </c>
      <c r="C9" s="61">
        <v>3000000</v>
      </c>
      <c r="D9" s="62" t="s">
        <v>26</v>
      </c>
    </row>
    <row r="10" spans="1:8">
      <c r="A10" s="27">
        <v>7</v>
      </c>
      <c r="B10" s="9" t="s">
        <v>27</v>
      </c>
      <c r="C10" s="61">
        <v>4650000</v>
      </c>
      <c r="D10" s="62" t="s">
        <v>29</v>
      </c>
    </row>
    <row r="11" spans="1:8">
      <c r="A11" s="27">
        <v>8</v>
      </c>
      <c r="B11" s="9" t="s">
        <v>30</v>
      </c>
      <c r="C11" s="61">
        <v>5400000</v>
      </c>
      <c r="D11" s="62" t="s">
        <v>32</v>
      </c>
    </row>
    <row r="12" spans="1:8">
      <c r="A12" s="27">
        <v>9</v>
      </c>
      <c r="B12" s="9" t="s">
        <v>33</v>
      </c>
      <c r="C12" s="61">
        <v>4500000</v>
      </c>
      <c r="D12" s="62" t="s">
        <v>35</v>
      </c>
    </row>
    <row r="13" spans="1:8">
      <c r="A13" s="27">
        <v>10</v>
      </c>
      <c r="B13" s="9" t="s">
        <v>38</v>
      </c>
      <c r="C13" s="61">
        <v>3000000</v>
      </c>
      <c r="D13" s="62" t="s">
        <v>40</v>
      </c>
    </row>
    <row r="14" spans="1:8">
      <c r="A14" s="27">
        <v>11</v>
      </c>
      <c r="B14" s="9" t="s">
        <v>41</v>
      </c>
      <c r="C14" s="61">
        <v>4500000</v>
      </c>
      <c r="D14" s="62" t="s">
        <v>43</v>
      </c>
    </row>
    <row r="15" spans="1:8">
      <c r="A15" s="27">
        <v>12</v>
      </c>
      <c r="B15" s="9" t="s">
        <v>46</v>
      </c>
      <c r="C15" s="61">
        <v>1650000</v>
      </c>
      <c r="D15" s="62" t="s">
        <v>48</v>
      </c>
    </row>
    <row r="16" spans="1:8">
      <c r="A16" s="27">
        <v>13</v>
      </c>
      <c r="B16" s="9" t="s">
        <v>49</v>
      </c>
      <c r="C16" s="61">
        <v>2300000</v>
      </c>
      <c r="D16" s="62" t="s">
        <v>51</v>
      </c>
    </row>
    <row r="17" spans="1:4">
      <c r="A17" s="27">
        <v>14</v>
      </c>
      <c r="B17" s="9" t="s">
        <v>54</v>
      </c>
      <c r="C17" s="61">
        <v>3000000</v>
      </c>
      <c r="D17" s="62" t="s">
        <v>55</v>
      </c>
    </row>
    <row r="18" spans="1:4">
      <c r="A18" s="27">
        <v>15</v>
      </c>
      <c r="B18" s="9" t="s">
        <v>58</v>
      </c>
      <c r="C18" s="61">
        <v>1250000</v>
      </c>
      <c r="D18" s="62" t="s">
        <v>59</v>
      </c>
    </row>
    <row r="19" spans="1:4">
      <c r="A19" s="27">
        <v>16</v>
      </c>
      <c r="B19" s="9" t="s">
        <v>62</v>
      </c>
      <c r="C19" s="61">
        <v>2500000</v>
      </c>
      <c r="D19" s="62" t="s">
        <v>64</v>
      </c>
    </row>
    <row r="20" spans="1:4">
      <c r="A20" s="27">
        <v>17</v>
      </c>
      <c r="B20" s="9" t="s">
        <v>69</v>
      </c>
      <c r="C20" s="61">
        <v>1200000</v>
      </c>
      <c r="D20" s="62" t="s">
        <v>71</v>
      </c>
    </row>
    <row r="21" spans="1:4">
      <c r="A21" s="27">
        <v>18</v>
      </c>
      <c r="B21" s="16" t="s">
        <v>74</v>
      </c>
      <c r="C21" s="61">
        <v>3000000</v>
      </c>
      <c r="D21" s="62" t="s">
        <v>75</v>
      </c>
    </row>
    <row r="22" spans="1:4">
      <c r="A22" s="27">
        <v>19</v>
      </c>
      <c r="B22" s="16" t="s">
        <v>187</v>
      </c>
      <c r="C22" s="61">
        <v>1463333.3333333333</v>
      </c>
      <c r="D22" s="62" t="s">
        <v>214</v>
      </c>
    </row>
    <row r="23" spans="1:4">
      <c r="A23" s="27">
        <v>21</v>
      </c>
      <c r="B23" s="28" t="s">
        <v>76</v>
      </c>
      <c r="C23" s="61">
        <v>4350000</v>
      </c>
      <c r="D23" s="62" t="s">
        <v>78</v>
      </c>
    </row>
    <row r="24" spans="1:4">
      <c r="A24" s="27">
        <v>22</v>
      </c>
      <c r="B24" s="28" t="s">
        <v>79</v>
      </c>
      <c r="C24" s="61">
        <v>2685000</v>
      </c>
      <c r="D24" s="62" t="s">
        <v>81</v>
      </c>
    </row>
    <row r="25" spans="1:4">
      <c r="A25" s="27">
        <v>23</v>
      </c>
      <c r="B25" s="28" t="s">
        <v>82</v>
      </c>
      <c r="C25" s="61">
        <v>3430000</v>
      </c>
      <c r="D25" s="62" t="s">
        <v>83</v>
      </c>
    </row>
    <row r="26" spans="1:4">
      <c r="A26" s="27">
        <v>24</v>
      </c>
      <c r="B26" s="28" t="s">
        <v>84</v>
      </c>
      <c r="C26" s="61">
        <v>4515000</v>
      </c>
      <c r="D26" s="62" t="s">
        <v>86</v>
      </c>
    </row>
    <row r="27" spans="1:4">
      <c r="A27" s="27">
        <v>25</v>
      </c>
      <c r="B27" s="30" t="s">
        <v>87</v>
      </c>
      <c r="C27" s="61">
        <v>4690000</v>
      </c>
      <c r="D27" s="62" t="s">
        <v>89</v>
      </c>
    </row>
    <row r="28" spans="1:4">
      <c r="A28" s="27">
        <v>26</v>
      </c>
      <c r="B28" s="28" t="s">
        <v>90</v>
      </c>
      <c r="C28" s="61">
        <v>3690000</v>
      </c>
      <c r="D28" s="62" t="s">
        <v>92</v>
      </c>
    </row>
    <row r="29" spans="1:4">
      <c r="A29" s="27">
        <v>27</v>
      </c>
      <c r="B29" s="28" t="s">
        <v>95</v>
      </c>
      <c r="C29" s="61">
        <v>5316000</v>
      </c>
      <c r="D29" s="62" t="s">
        <v>97</v>
      </c>
    </row>
    <row r="30" spans="1:4">
      <c r="A30" s="27">
        <v>28</v>
      </c>
      <c r="B30" s="28" t="s">
        <v>98</v>
      </c>
      <c r="C30" s="61">
        <v>3830000</v>
      </c>
      <c r="D30" s="62" t="s">
        <v>100</v>
      </c>
    </row>
    <row r="31" spans="1:4">
      <c r="A31" s="27">
        <v>29</v>
      </c>
      <c r="B31" s="28" t="s">
        <v>101</v>
      </c>
      <c r="C31" s="61">
        <v>3340000</v>
      </c>
      <c r="D31" s="62" t="s">
        <v>103</v>
      </c>
    </row>
    <row r="32" spans="1:4">
      <c r="A32" s="27">
        <v>30</v>
      </c>
      <c r="B32" s="28" t="s">
        <v>104</v>
      </c>
      <c r="C32" s="61">
        <v>2730000</v>
      </c>
      <c r="D32" s="62" t="s">
        <v>106</v>
      </c>
    </row>
    <row r="33" spans="1:4">
      <c r="A33" s="27">
        <v>31</v>
      </c>
      <c r="B33" s="28" t="s">
        <v>107</v>
      </c>
      <c r="C33" s="61">
        <v>2310000</v>
      </c>
      <c r="D33" s="62" t="s">
        <v>108</v>
      </c>
    </row>
    <row r="34" spans="1:4">
      <c r="A34" s="27">
        <v>32</v>
      </c>
      <c r="B34" s="28" t="s">
        <v>119</v>
      </c>
      <c r="C34" s="61">
        <v>4867000</v>
      </c>
      <c r="D34" s="62" t="s">
        <v>204</v>
      </c>
    </row>
    <row r="35" spans="1:4">
      <c r="A35" s="27">
        <v>33</v>
      </c>
      <c r="B35" s="28" t="s">
        <v>123</v>
      </c>
      <c r="C35" s="61">
        <v>3911000</v>
      </c>
      <c r="D35" s="62" t="s">
        <v>125</v>
      </c>
    </row>
    <row r="36" spans="1:4">
      <c r="A36" s="27">
        <v>34</v>
      </c>
      <c r="B36" s="28" t="s">
        <v>127</v>
      </c>
      <c r="C36" s="61">
        <v>3892000</v>
      </c>
      <c r="D36" s="62" t="s">
        <v>128</v>
      </c>
    </row>
    <row r="37" spans="1:4">
      <c r="A37" s="27">
        <v>35</v>
      </c>
      <c r="B37" s="28" t="s">
        <v>129</v>
      </c>
      <c r="C37" s="61">
        <v>3504000</v>
      </c>
      <c r="D37" s="62" t="s">
        <v>131</v>
      </c>
    </row>
    <row r="38" spans="1:4">
      <c r="A38" s="27">
        <v>36</v>
      </c>
      <c r="B38" s="28" t="s">
        <v>132</v>
      </c>
      <c r="C38" s="61">
        <v>3110000</v>
      </c>
      <c r="D38" s="62" t="s">
        <v>134</v>
      </c>
    </row>
    <row r="39" spans="1:4">
      <c r="A39" s="27">
        <v>37</v>
      </c>
      <c r="B39" s="28" t="s">
        <v>137</v>
      </c>
      <c r="C39" s="61">
        <v>1682500</v>
      </c>
      <c r="D39" s="62" t="s">
        <v>139</v>
      </c>
    </row>
    <row r="40" spans="1:4">
      <c r="A40" s="27">
        <v>38</v>
      </c>
      <c r="B40" s="28" t="s">
        <v>142</v>
      </c>
      <c r="C40" s="61">
        <v>2073000</v>
      </c>
      <c r="D40" s="62" t="s">
        <v>143</v>
      </c>
    </row>
    <row r="41" spans="1:4">
      <c r="A41" s="27">
        <v>39</v>
      </c>
      <c r="B41" s="28" t="s">
        <v>147</v>
      </c>
      <c r="C41" s="61">
        <v>4712000</v>
      </c>
      <c r="D41" s="62" t="s">
        <v>148</v>
      </c>
    </row>
    <row r="42" spans="1:4">
      <c r="A42" s="27">
        <v>40</v>
      </c>
      <c r="B42" s="28" t="s">
        <v>149</v>
      </c>
      <c r="C42" s="61">
        <v>2363100</v>
      </c>
      <c r="D42" s="62" t="s">
        <v>151</v>
      </c>
    </row>
    <row r="43" spans="1:4">
      <c r="A43" s="27">
        <v>41</v>
      </c>
      <c r="B43" s="28" t="s">
        <v>154</v>
      </c>
      <c r="C43" s="61">
        <v>3012400</v>
      </c>
      <c r="D43" s="62" t="s">
        <v>155</v>
      </c>
    </row>
    <row r="44" spans="1:4">
      <c r="A44" s="27">
        <v>42</v>
      </c>
      <c r="B44" s="28" t="s">
        <v>156</v>
      </c>
      <c r="C44" s="61">
        <v>2840000</v>
      </c>
      <c r="D44" s="62" t="s">
        <v>157</v>
      </c>
    </row>
    <row r="45" spans="1:4">
      <c r="A45" s="27">
        <v>43</v>
      </c>
      <c r="B45" s="16" t="s">
        <v>195</v>
      </c>
      <c r="C45" s="61">
        <v>1660000</v>
      </c>
      <c r="D45" s="62" t="s">
        <v>196</v>
      </c>
    </row>
    <row r="46" spans="1:4">
      <c r="A46" s="147" t="s">
        <v>209</v>
      </c>
      <c r="B46" s="147"/>
      <c r="C46" s="66">
        <f>SUM(C4:C45)</f>
        <v>146076333.33333331</v>
      </c>
    </row>
    <row r="48" spans="1:4">
      <c r="A48" s="150" t="s">
        <v>206</v>
      </c>
      <c r="B48" s="150"/>
      <c r="C48" s="150"/>
      <c r="D48" s="150"/>
    </row>
    <row r="49" spans="1:4">
      <c r="A49" s="150" t="s">
        <v>207</v>
      </c>
      <c r="B49" s="150"/>
      <c r="C49" s="150"/>
      <c r="D49" s="150"/>
    </row>
    <row r="50" spans="1:4">
      <c r="A50" s="151" t="s">
        <v>210</v>
      </c>
      <c r="B50" s="151"/>
      <c r="C50" s="151"/>
      <c r="D50" s="151"/>
    </row>
    <row r="51" spans="1:4">
      <c r="A51" s="65"/>
      <c r="B51" s="65"/>
      <c r="C51" s="65"/>
      <c r="D51" s="65"/>
    </row>
    <row r="52" spans="1:4">
      <c r="A52" s="65"/>
      <c r="B52" s="65"/>
      <c r="C52" s="65"/>
      <c r="D52" s="65"/>
    </row>
    <row r="53" spans="1:4">
      <c r="A53" s="65"/>
      <c r="B53" s="65"/>
      <c r="C53" s="65"/>
      <c r="D53" s="65"/>
    </row>
    <row r="54" spans="1:4">
      <c r="A54" s="151" t="s">
        <v>41</v>
      </c>
      <c r="B54" s="151"/>
      <c r="C54" s="151"/>
      <c r="D54" s="151"/>
    </row>
    <row r="55" spans="1:4">
      <c r="A55" s="151" t="s">
        <v>208</v>
      </c>
      <c r="B55" s="151"/>
      <c r="C55" s="151"/>
      <c r="D55" s="151"/>
    </row>
  </sheetData>
  <mergeCells count="11">
    <mergeCell ref="A48:D48"/>
    <mergeCell ref="A49:D49"/>
    <mergeCell ref="A50:D50"/>
    <mergeCell ref="A54:D54"/>
    <mergeCell ref="A55:D55"/>
    <mergeCell ref="A1:D1"/>
    <mergeCell ref="A46:B46"/>
    <mergeCell ref="A2:A3"/>
    <mergeCell ref="B2:B3"/>
    <mergeCell ref="C2:C3"/>
    <mergeCell ref="D2:D3"/>
  </mergeCells>
  <printOptions horizontalCentered="1"/>
  <pageMargins left="0" right="0" top="0.39370078740157483" bottom="0.19685039370078741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F53"/>
  <sheetViews>
    <sheetView topLeftCell="A15" workbookViewId="0">
      <selection sqref="A1:D51"/>
    </sheetView>
  </sheetViews>
  <sheetFormatPr defaultColWidth="8.85546875" defaultRowHeight="15"/>
  <cols>
    <col min="1" max="1" width="4" bestFit="1" customWidth="1"/>
    <col min="2" max="2" width="21.7109375" bestFit="1" customWidth="1"/>
    <col min="3" max="3" width="14.140625" customWidth="1"/>
    <col min="4" max="4" width="30.28515625" bestFit="1" customWidth="1"/>
  </cols>
  <sheetData>
    <row r="1" spans="1:6" ht="15.75" thickBot="1"/>
    <row r="2" spans="1:6" ht="16.5" thickTop="1" thickBot="1">
      <c r="A2" s="138" t="s">
        <v>0</v>
      </c>
      <c r="B2" s="140" t="s">
        <v>1</v>
      </c>
      <c r="C2" s="142" t="s">
        <v>203</v>
      </c>
      <c r="D2" s="144" t="s">
        <v>202</v>
      </c>
    </row>
    <row r="3" spans="1:6" ht="15.75" thickTop="1">
      <c r="A3" s="139"/>
      <c r="B3" s="141"/>
      <c r="C3" s="143"/>
      <c r="D3" s="145"/>
    </row>
    <row r="4" spans="1:6">
      <c r="A4" s="27">
        <v>1</v>
      </c>
      <c r="B4" s="9" t="s">
        <v>20</v>
      </c>
      <c r="C4" s="61">
        <v>600000</v>
      </c>
      <c r="D4" s="62"/>
    </row>
    <row r="5" spans="1:6">
      <c r="A5" s="27">
        <v>2</v>
      </c>
      <c r="B5" s="9" t="s">
        <v>44</v>
      </c>
      <c r="C5" s="61">
        <v>1700000</v>
      </c>
      <c r="D5" s="62"/>
    </row>
    <row r="6" spans="1:6">
      <c r="A6" s="27">
        <v>3</v>
      </c>
      <c r="B6" s="9" t="s">
        <v>52</v>
      </c>
      <c r="C6" s="61">
        <v>500000</v>
      </c>
      <c r="D6" s="62"/>
    </row>
    <row r="7" spans="1:6">
      <c r="A7" s="27">
        <v>4</v>
      </c>
      <c r="B7" s="9" t="s">
        <v>60</v>
      </c>
      <c r="C7" s="61">
        <v>1200000</v>
      </c>
      <c r="D7" s="62"/>
    </row>
    <row r="8" spans="1:6">
      <c r="A8" s="27">
        <v>5</v>
      </c>
      <c r="B8" s="9" t="s">
        <v>67</v>
      </c>
      <c r="C8" s="61">
        <v>1300000</v>
      </c>
      <c r="D8" s="62"/>
    </row>
    <row r="9" spans="1:6">
      <c r="A9" s="27">
        <v>6</v>
      </c>
      <c r="B9" s="25" t="s">
        <v>72</v>
      </c>
      <c r="C9" s="61">
        <v>1971000</v>
      </c>
      <c r="D9" s="62"/>
      <c r="F9" s="60">
        <v>21000</v>
      </c>
    </row>
    <row r="10" spans="1:6">
      <c r="A10" s="27">
        <v>9</v>
      </c>
      <c r="B10" s="28" t="s">
        <v>93</v>
      </c>
      <c r="C10" s="61">
        <v>4250000</v>
      </c>
      <c r="D10" s="62"/>
      <c r="F10" s="60"/>
    </row>
    <row r="11" spans="1:6">
      <c r="A11" s="27">
        <v>10</v>
      </c>
      <c r="B11" s="28" t="s">
        <v>109</v>
      </c>
      <c r="C11" s="61">
        <v>1066000</v>
      </c>
      <c r="D11" s="62"/>
      <c r="F11" s="60">
        <v>16000</v>
      </c>
    </row>
    <row r="12" spans="1:6">
      <c r="A12" s="27">
        <v>11</v>
      </c>
      <c r="B12" s="28" t="s">
        <v>115</v>
      </c>
      <c r="C12" s="61">
        <v>4828000</v>
      </c>
      <c r="D12" s="62"/>
      <c r="F12" s="60">
        <v>28000</v>
      </c>
    </row>
    <row r="13" spans="1:6">
      <c r="A13" s="27">
        <v>12</v>
      </c>
      <c r="B13" s="28" t="s">
        <v>122</v>
      </c>
      <c r="C13" s="61">
        <v>3390000</v>
      </c>
      <c r="D13" s="62"/>
      <c r="F13" s="60">
        <v>40000</v>
      </c>
    </row>
    <row r="14" spans="1:6">
      <c r="A14" s="27">
        <v>13</v>
      </c>
      <c r="B14" s="33" t="s">
        <v>126</v>
      </c>
      <c r="C14" s="61">
        <v>4115000</v>
      </c>
      <c r="D14" s="62"/>
      <c r="F14" s="60">
        <v>15000</v>
      </c>
    </row>
    <row r="15" spans="1:6">
      <c r="A15" s="27">
        <v>14</v>
      </c>
      <c r="B15" s="33" t="s">
        <v>135</v>
      </c>
      <c r="C15" s="61">
        <v>2160000</v>
      </c>
      <c r="D15" s="62"/>
      <c r="F15" s="60">
        <v>10000</v>
      </c>
    </row>
    <row r="16" spans="1:6">
      <c r="A16" s="27">
        <v>15</v>
      </c>
      <c r="B16" s="33" t="s">
        <v>140</v>
      </c>
      <c r="C16" s="61">
        <v>3339000</v>
      </c>
      <c r="D16" s="62"/>
      <c r="F16" s="60">
        <v>39000</v>
      </c>
    </row>
    <row r="17" spans="1:6">
      <c r="A17" s="27">
        <v>16</v>
      </c>
      <c r="B17" s="33" t="s">
        <v>145</v>
      </c>
      <c r="C17" s="61">
        <v>700000</v>
      </c>
      <c r="D17" s="62"/>
      <c r="F17" s="60"/>
    </row>
    <row r="18" spans="1:6">
      <c r="A18" s="27">
        <v>17</v>
      </c>
      <c r="B18" s="33" t="s">
        <v>153</v>
      </c>
      <c r="C18" s="61">
        <v>2926700</v>
      </c>
      <c r="D18" s="62"/>
      <c r="F18" s="60">
        <v>26000</v>
      </c>
    </row>
    <row r="19" spans="1:6">
      <c r="A19" s="27">
        <v>18</v>
      </c>
      <c r="B19" s="33" t="s">
        <v>191</v>
      </c>
      <c r="C19" s="61">
        <v>1573333.3333333335</v>
      </c>
      <c r="D19" s="62"/>
      <c r="F19" s="60">
        <v>23000</v>
      </c>
    </row>
    <row r="20" spans="1:6">
      <c r="A20" s="27">
        <v>19</v>
      </c>
      <c r="B20" s="28" t="s">
        <v>158</v>
      </c>
      <c r="C20" s="61">
        <v>6530000</v>
      </c>
      <c r="D20" s="62"/>
      <c r="F20" s="60">
        <v>30000</v>
      </c>
    </row>
    <row r="21" spans="1:6">
      <c r="A21" s="27">
        <v>20</v>
      </c>
      <c r="B21" s="16" t="s">
        <v>159</v>
      </c>
      <c r="C21" s="61">
        <v>350000</v>
      </c>
      <c r="D21" s="62"/>
      <c r="F21" s="60"/>
    </row>
    <row r="22" spans="1:6">
      <c r="A22" s="27">
        <v>21</v>
      </c>
      <c r="B22" s="16" t="s">
        <v>160</v>
      </c>
      <c r="C22" s="61">
        <v>2150000</v>
      </c>
      <c r="D22" s="62"/>
      <c r="F22" s="60"/>
    </row>
    <row r="23" spans="1:6">
      <c r="A23" s="27">
        <v>22</v>
      </c>
      <c r="B23" s="16" t="s">
        <v>162</v>
      </c>
      <c r="C23" s="61">
        <v>1840000</v>
      </c>
      <c r="D23" s="62"/>
      <c r="F23" s="60">
        <v>40000</v>
      </c>
    </row>
    <row r="24" spans="1:6">
      <c r="A24" s="27">
        <v>23</v>
      </c>
      <c r="B24" s="16" t="s">
        <v>193</v>
      </c>
      <c r="C24" s="61">
        <v>290000</v>
      </c>
      <c r="D24" s="62"/>
      <c r="F24" s="60">
        <v>40000</v>
      </c>
    </row>
    <row r="25" spans="1:6">
      <c r="A25" s="27">
        <v>24</v>
      </c>
      <c r="B25" s="16" t="s">
        <v>194</v>
      </c>
      <c r="C25" s="61">
        <v>1060000</v>
      </c>
      <c r="D25" s="62"/>
      <c r="F25" s="60">
        <v>10000</v>
      </c>
    </row>
    <row r="26" spans="1:6">
      <c r="A26" s="27">
        <v>25</v>
      </c>
      <c r="B26" s="16" t="s">
        <v>163</v>
      </c>
      <c r="C26" s="61">
        <v>2140000</v>
      </c>
      <c r="D26" s="62"/>
      <c r="F26" s="60">
        <v>40000</v>
      </c>
    </row>
    <row r="27" spans="1:6">
      <c r="A27" s="27">
        <v>26</v>
      </c>
      <c r="B27" s="16" t="s">
        <v>164</v>
      </c>
      <c r="C27" s="61">
        <v>485000</v>
      </c>
      <c r="D27" s="62"/>
      <c r="F27" s="60">
        <v>35000</v>
      </c>
    </row>
    <row r="28" spans="1:6">
      <c r="A28" s="27">
        <v>27</v>
      </c>
      <c r="B28" s="16" t="s">
        <v>166</v>
      </c>
      <c r="C28" s="61">
        <v>105000</v>
      </c>
      <c r="D28" s="62"/>
      <c r="F28" s="60">
        <v>5000</v>
      </c>
    </row>
    <row r="29" spans="1:6">
      <c r="A29" s="27">
        <v>28</v>
      </c>
      <c r="B29" s="16" t="s">
        <v>163</v>
      </c>
      <c r="C29" s="61">
        <v>480000</v>
      </c>
      <c r="D29" s="62"/>
      <c r="F29" s="60">
        <v>30000</v>
      </c>
    </row>
    <row r="30" spans="1:6">
      <c r="A30" s="27">
        <v>29</v>
      </c>
      <c r="B30" s="16" t="s">
        <v>167</v>
      </c>
      <c r="C30" s="61">
        <v>1405000</v>
      </c>
      <c r="D30" s="62"/>
      <c r="F30" s="60">
        <v>5000</v>
      </c>
    </row>
    <row r="31" spans="1:6">
      <c r="A31" s="27">
        <v>30</v>
      </c>
      <c r="B31" s="16" t="s">
        <v>169</v>
      </c>
      <c r="C31" s="61">
        <v>2510000</v>
      </c>
      <c r="D31" s="62"/>
      <c r="F31" s="60">
        <v>10000</v>
      </c>
    </row>
    <row r="32" spans="1:6">
      <c r="A32" s="27">
        <v>31</v>
      </c>
      <c r="B32" s="16" t="s">
        <v>170</v>
      </c>
      <c r="C32" s="61">
        <v>2260000</v>
      </c>
      <c r="D32" s="62"/>
      <c r="F32" s="60">
        <v>10000</v>
      </c>
    </row>
    <row r="33" spans="1:6">
      <c r="A33" s="27">
        <v>32</v>
      </c>
      <c r="B33" s="16" t="s">
        <v>172</v>
      </c>
      <c r="C33" s="61">
        <v>800000</v>
      </c>
      <c r="D33" s="62"/>
      <c r="F33" s="60"/>
    </row>
    <row r="34" spans="1:6">
      <c r="A34" s="27">
        <v>33</v>
      </c>
      <c r="B34" s="16" t="s">
        <v>174</v>
      </c>
      <c r="C34" s="61">
        <v>3590000</v>
      </c>
      <c r="D34" s="62"/>
      <c r="F34" s="60">
        <v>40000</v>
      </c>
    </row>
    <row r="35" spans="1:6">
      <c r="A35" s="27">
        <v>34</v>
      </c>
      <c r="B35" s="16" t="s">
        <v>176</v>
      </c>
      <c r="C35" s="61">
        <v>3385000</v>
      </c>
      <c r="D35" s="62"/>
      <c r="F35" s="60">
        <v>35000</v>
      </c>
    </row>
    <row r="36" spans="1:6">
      <c r="A36" s="27">
        <v>35</v>
      </c>
      <c r="B36" s="16" t="s">
        <v>178</v>
      </c>
      <c r="C36" s="61">
        <v>2805000</v>
      </c>
      <c r="D36" s="62"/>
      <c r="F36" s="60">
        <v>5000</v>
      </c>
    </row>
    <row r="37" spans="1:6">
      <c r="A37" s="27">
        <v>36</v>
      </c>
      <c r="B37" s="16" t="s">
        <v>180</v>
      </c>
      <c r="C37" s="61">
        <v>1555000</v>
      </c>
      <c r="D37" s="62"/>
      <c r="F37" s="60">
        <v>5000</v>
      </c>
    </row>
    <row r="38" spans="1:6">
      <c r="A38" s="27">
        <v>37</v>
      </c>
      <c r="B38" s="16" t="s">
        <v>182</v>
      </c>
      <c r="C38" s="61">
        <v>1755000</v>
      </c>
      <c r="D38" s="62"/>
      <c r="F38" s="60">
        <v>5000</v>
      </c>
    </row>
    <row r="39" spans="1:6">
      <c r="A39" s="27">
        <v>38</v>
      </c>
      <c r="B39" s="16" t="s">
        <v>184</v>
      </c>
      <c r="C39" s="61">
        <v>2300000</v>
      </c>
      <c r="D39" s="62"/>
      <c r="F39" s="60"/>
    </row>
    <row r="40" spans="1:6">
      <c r="A40" s="27">
        <v>39</v>
      </c>
      <c r="B40" s="16" t="s">
        <v>185</v>
      </c>
      <c r="C40" s="61">
        <v>1527500</v>
      </c>
      <c r="D40" s="62"/>
      <c r="F40" s="60">
        <v>27000</v>
      </c>
    </row>
    <row r="41" spans="1:6">
      <c r="C41" s="63">
        <f>SUM(C4:C40)</f>
        <v>74941533.333333343</v>
      </c>
      <c r="F41" s="63">
        <f>SUM(F4:F40)</f>
        <v>590000</v>
      </c>
    </row>
    <row r="42" spans="1:6">
      <c r="C42" s="63"/>
    </row>
    <row r="43" spans="1:6">
      <c r="A43" s="27">
        <v>1</v>
      </c>
      <c r="B43" s="9" t="s">
        <v>16</v>
      </c>
      <c r="C43" s="61">
        <v>2050000</v>
      </c>
      <c r="D43" s="62" t="s">
        <v>10</v>
      </c>
    </row>
    <row r="44" spans="1:6">
      <c r="A44" s="27">
        <v>2</v>
      </c>
      <c r="B44" s="9" t="s">
        <v>65</v>
      </c>
      <c r="C44" s="61">
        <v>3600000</v>
      </c>
      <c r="D44" s="62" t="s">
        <v>66</v>
      </c>
    </row>
    <row r="45" spans="1:6">
      <c r="A45" s="37">
        <v>3</v>
      </c>
      <c r="B45" s="28" t="s">
        <v>112</v>
      </c>
      <c r="C45" s="61">
        <v>3504000</v>
      </c>
      <c r="D45" s="62" t="s">
        <v>114</v>
      </c>
    </row>
    <row r="46" spans="1:6">
      <c r="A46" s="27">
        <v>4</v>
      </c>
      <c r="B46" s="16" t="s">
        <v>189</v>
      </c>
      <c r="C46" s="61">
        <v>733333.33333333326</v>
      </c>
      <c r="D46" s="62" t="s">
        <v>215</v>
      </c>
    </row>
    <row r="47" spans="1:6">
      <c r="B47" s="67"/>
      <c r="C47" s="68">
        <f>SUM(C43:C46)</f>
        <v>9887333.333333334</v>
      </c>
      <c r="D47" s="23"/>
    </row>
    <row r="48" spans="1:6">
      <c r="B48" t="s">
        <v>211</v>
      </c>
      <c r="C48" s="63" t="e">
        <f>'1 Mei - 14 Mei'!#REF!</f>
        <v>#REF!</v>
      </c>
    </row>
    <row r="49" spans="2:3">
      <c r="B49" t="s">
        <v>212</v>
      </c>
      <c r="C49" s="63">
        <f>Sheet3!C46+Sheet4!C47</f>
        <v>155963666.66666666</v>
      </c>
    </row>
    <row r="50" spans="2:3">
      <c r="B50" t="s">
        <v>213</v>
      </c>
      <c r="C50" s="63">
        <f>C41</f>
        <v>74941533.333333343</v>
      </c>
    </row>
    <row r="51" spans="2:3">
      <c r="C51" s="63">
        <f>C49+C50</f>
        <v>230905200</v>
      </c>
    </row>
    <row r="53" spans="2:3">
      <c r="C53" s="63"/>
    </row>
  </sheetData>
  <mergeCells count="4">
    <mergeCell ref="A2:A3"/>
    <mergeCell ref="B2:B3"/>
    <mergeCell ref="C2:C3"/>
    <mergeCell ref="D2:D3"/>
  </mergeCells>
  <pageMargins left="0.70866141732283472" right="0.70866141732283472" top="0.74803149606299213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Mei - 14 Mei</vt:lpstr>
      <vt:lpstr>14 Mei - 31 Mei</vt:lpstr>
      <vt:lpstr>Rumus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moel_yd</dc:creator>
  <cp:lastModifiedBy>Lenovo</cp:lastModifiedBy>
  <cp:lastPrinted>2015-02-23T02:22:23Z</cp:lastPrinted>
  <dcterms:created xsi:type="dcterms:W3CDTF">2014-10-06T02:40:03Z</dcterms:created>
  <dcterms:modified xsi:type="dcterms:W3CDTF">2015-05-05T10:15:30Z</dcterms:modified>
</cp:coreProperties>
</file>