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11760" tabRatio="935" activeTab="1"/>
  </bookViews>
  <sheets>
    <sheet name="Edrizal" sheetId="6" r:id="rId1"/>
    <sheet name="Rika Herman" sheetId="30" r:id="rId2"/>
    <sheet name="Isem" sheetId="16" r:id="rId3"/>
    <sheet name="Syarfizal- Cuek" sheetId="17" r:id="rId4"/>
    <sheet name="Zulfan S" sheetId="21" r:id="rId5"/>
    <sheet name="Budi las" sheetId="31" r:id="rId6"/>
    <sheet name="Zulham Ef" sheetId="14" r:id="rId7"/>
    <sheet name="Muslim" sheetId="4" r:id="rId8"/>
    <sheet name="Men Petrizal" sheetId="5" r:id="rId9"/>
    <sheet name="ARI" sheetId="12" r:id="rId10"/>
    <sheet name="Okta V" sheetId="11" r:id="rId11"/>
    <sheet name="Setu" sheetId="10" r:id="rId12"/>
    <sheet name="SyamSul" sheetId="20" r:id="rId13"/>
    <sheet name="RiZON" sheetId="23" r:id="rId14"/>
    <sheet name="Dodi" sheetId="29" r:id="rId15"/>
    <sheet name="Hendrizal" sheetId="32" r:id="rId16"/>
    <sheet name="BUDI" sheetId="22" r:id="rId17"/>
    <sheet name="ADriaL" sheetId="36" r:id="rId18"/>
    <sheet name="Syarbaini" sheetId="33" r:id="rId19"/>
    <sheet name="Pendi" sheetId="3" r:id="rId20"/>
    <sheet name="Ali Akbar" sheetId="34" r:id="rId21"/>
    <sheet name="LUBIZZ" sheetId="28" r:id="rId22"/>
    <sheet name="Harian" sheetId="35" r:id="rId23"/>
  </sheets>
  <definedNames>
    <definedName name="_xlnm.Print_Area" localSheetId="17">ADriaL!$B$1:$N$40</definedName>
    <definedName name="_xlnm.Print_Area" localSheetId="20">'Ali Akbar'!$B$1:$K$41</definedName>
    <definedName name="_xlnm.Print_Area" localSheetId="9">ARI!$B$2:$M$42</definedName>
    <definedName name="_xlnm.Print_Area" localSheetId="16">BUDI!$B$1:$N$39</definedName>
    <definedName name="_xlnm.Print_Area" localSheetId="5">'Budi las'!$B$1:$G$39</definedName>
    <definedName name="_xlnm.Print_Area" localSheetId="14">Dodi!$B$1:$N$40</definedName>
    <definedName name="_xlnm.Print_Area" localSheetId="0">Edrizal!$B$1:$K$41</definedName>
    <definedName name="_xlnm.Print_Area" localSheetId="22">Harian!$B$1:$AS$15</definedName>
    <definedName name="_xlnm.Print_Area" localSheetId="15">Hendrizal!$B$1:$M$41</definedName>
    <definedName name="_xlnm.Print_Area" localSheetId="2">Isem!$B$1:$K$40</definedName>
    <definedName name="_xlnm.Print_Area" localSheetId="21">LUBIZZ!$B$1:$G$39</definedName>
    <definedName name="_xlnm.Print_Area" localSheetId="8">'Men Petrizal'!$B$1:$K$41</definedName>
    <definedName name="_xlnm.Print_Area" localSheetId="7">Muslim!$B$1:$O$41</definedName>
    <definedName name="_xlnm.Print_Area" localSheetId="10">'Okta V'!$B$1:$M$42</definedName>
    <definedName name="_xlnm.Print_Area" localSheetId="19">Pendi!$B$3:$H$44</definedName>
    <definedName name="_xlnm.Print_Area" localSheetId="1">'Rika Herman'!$B$1:$K$41</definedName>
    <definedName name="_xlnm.Print_Area" localSheetId="13">RiZON!$B$1:$L$40</definedName>
    <definedName name="_xlnm.Print_Area" localSheetId="11">Setu!$B$1:$M$41</definedName>
    <definedName name="_xlnm.Print_Area" localSheetId="12">SyamSul!$B$1:$M$42</definedName>
    <definedName name="_xlnm.Print_Area" localSheetId="18">Syarbaini!$B$3:$H$44</definedName>
    <definedName name="_xlnm.Print_Area" localSheetId="3">'Syarfizal- Cuek'!$B$1:$L$41</definedName>
    <definedName name="_xlnm.Print_Area" localSheetId="4">'Zulfan S'!$B$1:$K$41</definedName>
    <definedName name="_xlnm.Print_Area" localSheetId="6">'Zulham Ef'!$B$1:$K$42</definedName>
  </definedNames>
  <calcPr calcId="124519"/>
</workbook>
</file>

<file path=xl/calcChain.xml><?xml version="1.0" encoding="utf-8"?>
<calcChain xmlns="http://schemas.openxmlformats.org/spreadsheetml/2006/main">
  <c r="L11" i="23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AJ10" i="35"/>
  <c r="J9" i="6"/>
  <c r="J10"/>
  <c r="I37" i="12"/>
  <c r="G37"/>
  <c r="I35"/>
  <c r="G35"/>
  <c r="I28" i="10"/>
  <c r="G28"/>
  <c r="G12" i="3" l="1"/>
  <c r="G12" i="33"/>
  <c r="F8" i="36"/>
  <c r="H8"/>
  <c r="K8"/>
  <c r="L8"/>
  <c r="M8"/>
  <c r="M8" i="22"/>
  <c r="F9" i="20"/>
  <c r="H9"/>
  <c r="I9"/>
  <c r="L9"/>
  <c r="I31" i="12"/>
  <c r="G31"/>
  <c r="I9" i="5"/>
  <c r="H9"/>
  <c r="J9"/>
  <c r="G9"/>
  <c r="J9" i="21"/>
  <c r="K9" i="17"/>
  <c r="J8" i="16"/>
  <c r="G30" i="12"/>
  <c r="I30"/>
  <c r="K30"/>
  <c r="L30" s="1"/>
  <c r="J9" i="14"/>
  <c r="F9" i="21"/>
  <c r="H9"/>
  <c r="I9"/>
  <c r="F8" i="16"/>
  <c r="G8"/>
  <c r="H8"/>
  <c r="I8"/>
  <c r="J9" i="30"/>
  <c r="I9"/>
  <c r="H9"/>
  <c r="G9"/>
  <c r="F9"/>
  <c r="G19" i="34"/>
  <c r="N12" i="4"/>
  <c r="N13"/>
  <c r="N14"/>
  <c r="N15"/>
  <c r="N16"/>
  <c r="N17"/>
  <c r="N18"/>
  <c r="N19"/>
  <c r="N20"/>
  <c r="N21"/>
  <c r="N22"/>
  <c r="N23"/>
  <c r="N24"/>
  <c r="N25"/>
  <c r="N26"/>
  <c r="N27"/>
  <c r="N29"/>
  <c r="N30"/>
  <c r="N31"/>
  <c r="N33"/>
  <c r="N35"/>
  <c r="N37"/>
  <c r="N38"/>
  <c r="N39"/>
  <c r="N40"/>
  <c r="N11"/>
  <c r="N10"/>
  <c r="I9"/>
  <c r="H9"/>
  <c r="I36"/>
  <c r="I43" i="30" l="1"/>
  <c r="G43"/>
  <c r="J43" s="1"/>
  <c r="I33" i="12" l="1"/>
  <c r="G33"/>
  <c r="I32"/>
  <c r="G32"/>
  <c r="G36"/>
  <c r="I29"/>
  <c r="G29"/>
  <c r="I34" i="4" l="1"/>
  <c r="G20" i="16" l="1"/>
  <c r="G21"/>
  <c r="G22"/>
  <c r="I21" i="23"/>
  <c r="AO9" i="35"/>
  <c r="AO10"/>
  <c r="AO11"/>
  <c r="AO12"/>
  <c r="AO13"/>
  <c r="AO7"/>
  <c r="AO8"/>
  <c r="AL8"/>
  <c r="AQ8" s="1"/>
  <c r="AL7"/>
  <c r="AQ7" l="1"/>
  <c r="AJ12"/>
  <c r="AL12" s="1"/>
  <c r="AQ12" s="1"/>
  <c r="E8" i="28"/>
  <c r="E8" i="31"/>
  <c r="F12" i="33"/>
  <c r="F8" i="22"/>
  <c r="K8"/>
  <c r="F8" i="23"/>
  <c r="H8"/>
  <c r="J8"/>
  <c r="J9" i="20"/>
  <c r="K9"/>
  <c r="F9" i="10"/>
  <c r="H9"/>
  <c r="J9"/>
  <c r="F9" i="5"/>
  <c r="F9" i="4"/>
  <c r="L9"/>
  <c r="J9"/>
  <c r="F9" i="6"/>
  <c r="H9"/>
  <c r="G40" i="12"/>
  <c r="G34"/>
  <c r="J9" i="32"/>
  <c r="H9"/>
  <c r="F9"/>
  <c r="G39" i="10"/>
  <c r="G40"/>
  <c r="G38"/>
  <c r="G37"/>
  <c r="G36"/>
  <c r="G35"/>
  <c r="G34"/>
  <c r="G33"/>
  <c r="G32"/>
  <c r="G31"/>
  <c r="G30"/>
  <c r="G29"/>
  <c r="G27"/>
  <c r="G26"/>
  <c r="K14" i="12"/>
  <c r="K15"/>
  <c r="K16"/>
  <c r="K17"/>
  <c r="K18"/>
  <c r="K19"/>
  <c r="K20"/>
  <c r="K21"/>
  <c r="K22"/>
  <c r="K23"/>
  <c r="K24"/>
  <c r="K25"/>
  <c r="K26"/>
  <c r="K27"/>
  <c r="K28"/>
  <c r="K29"/>
  <c r="K31"/>
  <c r="K32"/>
  <c r="L32" s="1"/>
  <c r="K33"/>
  <c r="K34"/>
  <c r="K35"/>
  <c r="L35" s="1"/>
  <c r="K36"/>
  <c r="K37"/>
  <c r="K38"/>
  <c r="K39"/>
  <c r="I13"/>
  <c r="I14"/>
  <c r="I15"/>
  <c r="I16"/>
  <c r="I17"/>
  <c r="I18"/>
  <c r="I19"/>
  <c r="I20"/>
  <c r="I21"/>
  <c r="I22"/>
  <c r="I23"/>
  <c r="I24"/>
  <c r="I25"/>
  <c r="I26"/>
  <c r="I27"/>
  <c r="I28"/>
  <c r="I34"/>
  <c r="L34" s="1"/>
  <c r="I36"/>
  <c r="I38"/>
  <c r="I39"/>
  <c r="I40"/>
  <c r="L40" s="1"/>
  <c r="G14"/>
  <c r="L14" s="1"/>
  <c r="G15"/>
  <c r="G16"/>
  <c r="L16" s="1"/>
  <c r="G17"/>
  <c r="G18"/>
  <c r="G19"/>
  <c r="G20"/>
  <c r="G21"/>
  <c r="G22"/>
  <c r="L22" s="1"/>
  <c r="G23"/>
  <c r="G24"/>
  <c r="G25"/>
  <c r="G26"/>
  <c r="L26" s="1"/>
  <c r="G27"/>
  <c r="G28"/>
  <c r="L28" s="1"/>
  <c r="L36"/>
  <c r="L37"/>
  <c r="G38"/>
  <c r="L38" s="1"/>
  <c r="G39"/>
  <c r="I26" i="10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G13"/>
  <c r="G14"/>
  <c r="L39" i="36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24" i="12" l="1"/>
  <c r="L20"/>
  <c r="L18"/>
  <c r="M39" i="36"/>
  <c r="M9"/>
  <c r="M10"/>
  <c r="M13"/>
  <c r="M24"/>
  <c r="M26"/>
  <c r="M30"/>
  <c r="M31"/>
  <c r="M32"/>
  <c r="L33" i="12"/>
  <c r="L29"/>
  <c r="L27"/>
  <c r="L25"/>
  <c r="L23"/>
  <c r="L21"/>
  <c r="L19"/>
  <c r="L17"/>
  <c r="L15"/>
  <c r="L31"/>
  <c r="L39"/>
  <c r="M38" i="36"/>
  <c r="M37"/>
  <c r="M36"/>
  <c r="M35"/>
  <c r="M34"/>
  <c r="M33"/>
  <c r="M29"/>
  <c r="M28"/>
  <c r="M27"/>
  <c r="M25"/>
  <c r="M23"/>
  <c r="M22"/>
  <c r="M21"/>
  <c r="M20"/>
  <c r="M19"/>
  <c r="M18"/>
  <c r="M17"/>
  <c r="M16"/>
  <c r="M15"/>
  <c r="M14"/>
  <c r="M12"/>
  <c r="M11"/>
  <c r="M8" i="29" l="1"/>
  <c r="L9" i="11"/>
  <c r="J10" i="12"/>
  <c r="F38" i="31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33" i="28"/>
  <c r="F34"/>
  <c r="F35"/>
  <c r="F36"/>
  <c r="F37"/>
  <c r="F38"/>
  <c r="I39" i="6"/>
  <c r="I40"/>
  <c r="G39"/>
  <c r="G40"/>
  <c r="J40" s="1"/>
  <c r="F8" i="31" l="1"/>
  <c r="J39" i="6"/>
  <c r="F10" i="12"/>
  <c r="F9" i="34"/>
  <c r="F9" i="14"/>
  <c r="G19" i="32" l="1"/>
  <c r="G18"/>
  <c r="G17"/>
  <c r="G16"/>
  <c r="I12" i="10"/>
  <c r="G12"/>
  <c r="I11"/>
  <c r="G11"/>
  <c r="I10"/>
  <c r="G10"/>
  <c r="G9" s="1"/>
  <c r="G10" i="6" l="1"/>
  <c r="I10"/>
  <c r="G11"/>
  <c r="I11"/>
  <c r="AJ13" i="35"/>
  <c r="AL13" s="1"/>
  <c r="AQ13" s="1"/>
  <c r="AJ11"/>
  <c r="AL11" s="1"/>
  <c r="AQ11" s="1"/>
  <c r="AL10"/>
  <c r="AQ10" s="1"/>
  <c r="AJ9"/>
  <c r="AL9" s="1"/>
  <c r="AQ9" s="1"/>
  <c r="J11" i="6" l="1"/>
  <c r="I40" i="34"/>
  <c r="G40"/>
  <c r="G39"/>
  <c r="I39"/>
  <c r="J39" s="1"/>
  <c r="G38"/>
  <c r="I38"/>
  <c r="J38"/>
  <c r="G37"/>
  <c r="I37"/>
  <c r="G36"/>
  <c r="I36"/>
  <c r="J36"/>
  <c r="G35"/>
  <c r="I35"/>
  <c r="J35" s="1"/>
  <c r="G34"/>
  <c r="I34"/>
  <c r="J34"/>
  <c r="G33"/>
  <c r="I33"/>
  <c r="J33" s="1"/>
  <c r="G32"/>
  <c r="I32"/>
  <c r="J32"/>
  <c r="G31"/>
  <c r="I31"/>
  <c r="G30"/>
  <c r="I30"/>
  <c r="J30" s="1"/>
  <c r="G29"/>
  <c r="I29"/>
  <c r="G28"/>
  <c r="I28"/>
  <c r="J28"/>
  <c r="G27"/>
  <c r="I27"/>
  <c r="G26"/>
  <c r="I26"/>
  <c r="J26" s="1"/>
  <c r="G25"/>
  <c r="I25"/>
  <c r="G24"/>
  <c r="I24"/>
  <c r="J24"/>
  <c r="G23"/>
  <c r="I23"/>
  <c r="G22"/>
  <c r="I22"/>
  <c r="J22" s="1"/>
  <c r="G21"/>
  <c r="I21"/>
  <c r="G20"/>
  <c r="I20"/>
  <c r="J20"/>
  <c r="I19"/>
  <c r="G18"/>
  <c r="I18"/>
  <c r="J18"/>
  <c r="G17"/>
  <c r="I17"/>
  <c r="J17" s="1"/>
  <c r="G16"/>
  <c r="I16"/>
  <c r="J16"/>
  <c r="G15"/>
  <c r="I15"/>
  <c r="J15" s="1"/>
  <c r="G14"/>
  <c r="I14"/>
  <c r="J14"/>
  <c r="G13"/>
  <c r="I13"/>
  <c r="J13" s="1"/>
  <c r="G12"/>
  <c r="I12"/>
  <c r="J12"/>
  <c r="G11"/>
  <c r="I11"/>
  <c r="J11" s="1"/>
  <c r="G10"/>
  <c r="I10"/>
  <c r="J10"/>
  <c r="I9"/>
  <c r="H9"/>
  <c r="G43" i="3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40" i="32"/>
  <c r="I40"/>
  <c r="K40"/>
  <c r="G39"/>
  <c r="I39"/>
  <c r="K39"/>
  <c r="G38"/>
  <c r="I38"/>
  <c r="K38"/>
  <c r="G37"/>
  <c r="I37"/>
  <c r="K37"/>
  <c r="G36"/>
  <c r="I36"/>
  <c r="K36"/>
  <c r="G35"/>
  <c r="I35"/>
  <c r="K35"/>
  <c r="G34"/>
  <c r="I34"/>
  <c r="K34"/>
  <c r="G33"/>
  <c r="I33"/>
  <c r="K33"/>
  <c r="G32"/>
  <c r="I32"/>
  <c r="K32"/>
  <c r="G31"/>
  <c r="I31"/>
  <c r="K31"/>
  <c r="G30"/>
  <c r="I30"/>
  <c r="K30"/>
  <c r="G29"/>
  <c r="I29"/>
  <c r="K29"/>
  <c r="G28"/>
  <c r="I28"/>
  <c r="K28"/>
  <c r="G27"/>
  <c r="I27"/>
  <c r="K27"/>
  <c r="G26"/>
  <c r="I26"/>
  <c r="K26"/>
  <c r="G25"/>
  <c r="I25"/>
  <c r="K25"/>
  <c r="G24"/>
  <c r="I24"/>
  <c r="K24"/>
  <c r="G23"/>
  <c r="I23"/>
  <c r="K23"/>
  <c r="G22"/>
  <c r="I22"/>
  <c r="K22"/>
  <c r="G21"/>
  <c r="I21"/>
  <c r="K21"/>
  <c r="G20"/>
  <c r="I20"/>
  <c r="K20"/>
  <c r="I19"/>
  <c r="L19" s="1"/>
  <c r="K19"/>
  <c r="I18"/>
  <c r="L18" s="1"/>
  <c r="K18"/>
  <c r="I17"/>
  <c r="L17" s="1"/>
  <c r="K17"/>
  <c r="I16"/>
  <c r="L16" s="1"/>
  <c r="K16"/>
  <c r="G15"/>
  <c r="L15" s="1"/>
  <c r="I15"/>
  <c r="K15"/>
  <c r="G14"/>
  <c r="I14"/>
  <c r="K14"/>
  <c r="G13"/>
  <c r="L13" s="1"/>
  <c r="I13"/>
  <c r="K13"/>
  <c r="G12"/>
  <c r="I12"/>
  <c r="K12"/>
  <c r="G11"/>
  <c r="L11" s="1"/>
  <c r="I11"/>
  <c r="K11"/>
  <c r="G10"/>
  <c r="I10"/>
  <c r="K10"/>
  <c r="G40" i="30"/>
  <c r="J40" s="1"/>
  <c r="I40"/>
  <c r="G39"/>
  <c r="J39" s="1"/>
  <c r="I39"/>
  <c r="G38"/>
  <c r="J38" s="1"/>
  <c r="I38"/>
  <c r="G37"/>
  <c r="J37" s="1"/>
  <c r="I37"/>
  <c r="G36"/>
  <c r="J36" s="1"/>
  <c r="I36"/>
  <c r="G35"/>
  <c r="J35" s="1"/>
  <c r="I35"/>
  <c r="G34"/>
  <c r="J34" s="1"/>
  <c r="I34"/>
  <c r="G33"/>
  <c r="J33" s="1"/>
  <c r="I33"/>
  <c r="G32"/>
  <c r="J32" s="1"/>
  <c r="I32"/>
  <c r="G31"/>
  <c r="J31" s="1"/>
  <c r="I31"/>
  <c r="G30"/>
  <c r="J30" s="1"/>
  <c r="I30"/>
  <c r="G29"/>
  <c r="J29" s="1"/>
  <c r="I29"/>
  <c r="G28"/>
  <c r="J28" s="1"/>
  <c r="I28"/>
  <c r="G27"/>
  <c r="J27" s="1"/>
  <c r="I27"/>
  <c r="G26"/>
  <c r="J26" s="1"/>
  <c r="I26"/>
  <c r="G25"/>
  <c r="J25" s="1"/>
  <c r="I25"/>
  <c r="G24"/>
  <c r="J24" s="1"/>
  <c r="I24"/>
  <c r="G23"/>
  <c r="J23" s="1"/>
  <c r="I23"/>
  <c r="G22"/>
  <c r="J22" s="1"/>
  <c r="I22"/>
  <c r="G21"/>
  <c r="J21" s="1"/>
  <c r="I21"/>
  <c r="G20"/>
  <c r="J20" s="1"/>
  <c r="I20"/>
  <c r="G19"/>
  <c r="I19"/>
  <c r="G18"/>
  <c r="J18" s="1"/>
  <c r="I18"/>
  <c r="G17"/>
  <c r="J17" s="1"/>
  <c r="I17"/>
  <c r="G16"/>
  <c r="J16" s="1"/>
  <c r="I16"/>
  <c r="G15"/>
  <c r="J15" s="1"/>
  <c r="I15"/>
  <c r="G14"/>
  <c r="J14" s="1"/>
  <c r="I14"/>
  <c r="G13"/>
  <c r="J13" s="1"/>
  <c r="I13"/>
  <c r="G12"/>
  <c r="J12" s="1"/>
  <c r="I12"/>
  <c r="G11"/>
  <c r="J11" s="1"/>
  <c r="I11"/>
  <c r="G10"/>
  <c r="I10"/>
  <c r="L21" i="32" l="1"/>
  <c r="L29"/>
  <c r="K9"/>
  <c r="L35"/>
  <c r="L37"/>
  <c r="L39"/>
  <c r="L33"/>
  <c r="J37" i="34"/>
  <c r="J19" i="30"/>
  <c r="L25" i="32"/>
  <c r="L23"/>
  <c r="I9"/>
  <c r="G9" i="34"/>
  <c r="J19"/>
  <c r="J23"/>
  <c r="J31"/>
  <c r="L24" i="32"/>
  <c r="L26"/>
  <c r="L28"/>
  <c r="L32"/>
  <c r="L34"/>
  <c r="L36"/>
  <c r="L40"/>
  <c r="L10"/>
  <c r="G9"/>
  <c r="J10" i="30"/>
  <c r="L38" i="32"/>
  <c r="L31"/>
  <c r="L30"/>
  <c r="L27"/>
  <c r="L12"/>
  <c r="L14"/>
  <c r="L20"/>
  <c r="L22"/>
  <c r="J21" i="34"/>
  <c r="J25"/>
  <c r="J29"/>
  <c r="J27"/>
  <c r="L9" i="22"/>
  <c r="H9"/>
  <c r="L10"/>
  <c r="H10"/>
  <c r="L11"/>
  <c r="H11"/>
  <c r="L12"/>
  <c r="H12"/>
  <c r="L13"/>
  <c r="H13"/>
  <c r="L14"/>
  <c r="H14"/>
  <c r="L15"/>
  <c r="H15"/>
  <c r="L16"/>
  <c r="H16"/>
  <c r="L17"/>
  <c r="H17"/>
  <c r="L18"/>
  <c r="H18"/>
  <c r="L19"/>
  <c r="H19"/>
  <c r="L20"/>
  <c r="H20"/>
  <c r="L21"/>
  <c r="H21"/>
  <c r="L22"/>
  <c r="H22"/>
  <c r="L23"/>
  <c r="H23"/>
  <c r="L24"/>
  <c r="H24"/>
  <c r="L25"/>
  <c r="H25"/>
  <c r="L26"/>
  <c r="H26"/>
  <c r="L27"/>
  <c r="H27"/>
  <c r="L28"/>
  <c r="H28"/>
  <c r="L29"/>
  <c r="H29"/>
  <c r="L30"/>
  <c r="H30"/>
  <c r="L31"/>
  <c r="H31"/>
  <c r="L32"/>
  <c r="H32"/>
  <c r="L33"/>
  <c r="H33"/>
  <c r="L34"/>
  <c r="H34"/>
  <c r="L35"/>
  <c r="H35"/>
  <c r="L36"/>
  <c r="H36"/>
  <c r="M34" l="1"/>
  <c r="M33"/>
  <c r="M31"/>
  <c r="M29"/>
  <c r="M27"/>
  <c r="M26"/>
  <c r="M24"/>
  <c r="M23"/>
  <c r="M21"/>
  <c r="M20"/>
  <c r="M19"/>
  <c r="M18"/>
  <c r="M16"/>
  <c r="M15"/>
  <c r="M12"/>
  <c r="L8"/>
  <c r="H8"/>
  <c r="L9" i="32"/>
  <c r="M36" i="22"/>
  <c r="M35"/>
  <c r="M32"/>
  <c r="M30"/>
  <c r="J9" i="34"/>
  <c r="M28" i="22"/>
  <c r="M10"/>
  <c r="M22"/>
  <c r="M14"/>
  <c r="M11"/>
  <c r="M25"/>
  <c r="M17"/>
  <c r="M13"/>
  <c r="M9"/>
  <c r="L37"/>
  <c r="H37"/>
  <c r="L38"/>
  <c r="H38"/>
  <c r="F32" i="28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G43" i="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F12"/>
  <c r="L39" i="22"/>
  <c r="H39"/>
  <c r="L39" i="29"/>
  <c r="H39"/>
  <c r="L38"/>
  <c r="H38"/>
  <c r="L37"/>
  <c r="H37"/>
  <c r="L36"/>
  <c r="H36"/>
  <c r="L35"/>
  <c r="H35"/>
  <c r="M35" s="1"/>
  <c r="L34"/>
  <c r="H34"/>
  <c r="M34" s="1"/>
  <c r="L33"/>
  <c r="H33"/>
  <c r="M33" s="1"/>
  <c r="L32"/>
  <c r="H32"/>
  <c r="M32" s="1"/>
  <c r="L31"/>
  <c r="H31"/>
  <c r="M31" s="1"/>
  <c r="L30"/>
  <c r="H30"/>
  <c r="M30" s="1"/>
  <c r="L29"/>
  <c r="H29"/>
  <c r="M29" s="1"/>
  <c r="L28"/>
  <c r="H28"/>
  <c r="M28" s="1"/>
  <c r="L27"/>
  <c r="H27"/>
  <c r="M27" s="1"/>
  <c r="L26"/>
  <c r="H26"/>
  <c r="M26" s="1"/>
  <c r="L25"/>
  <c r="H25"/>
  <c r="M25" s="1"/>
  <c r="L24"/>
  <c r="H24"/>
  <c r="M24" s="1"/>
  <c r="L23"/>
  <c r="H23"/>
  <c r="M23" s="1"/>
  <c r="L22"/>
  <c r="H22"/>
  <c r="L21"/>
  <c r="H21"/>
  <c r="M21" s="1"/>
  <c r="L20"/>
  <c r="H20"/>
  <c r="M20" s="1"/>
  <c r="L19"/>
  <c r="H19"/>
  <c r="M19" s="1"/>
  <c r="L18"/>
  <c r="H18"/>
  <c r="M18" s="1"/>
  <c r="L17"/>
  <c r="H17"/>
  <c r="L16"/>
  <c r="H16"/>
  <c r="L15"/>
  <c r="H15"/>
  <c r="L14"/>
  <c r="H14"/>
  <c r="L13"/>
  <c r="H13"/>
  <c r="L12"/>
  <c r="H12"/>
  <c r="L11"/>
  <c r="H11"/>
  <c r="M11" s="1"/>
  <c r="L10"/>
  <c r="H10"/>
  <c r="M10" s="1"/>
  <c r="L9"/>
  <c r="H9"/>
  <c r="H8" s="1"/>
  <c r="L8"/>
  <c r="K8"/>
  <c r="F8"/>
  <c r="G39" i="23"/>
  <c r="K38"/>
  <c r="I38"/>
  <c r="G38"/>
  <c r="K37"/>
  <c r="I37"/>
  <c r="G37"/>
  <c r="K36"/>
  <c r="I36"/>
  <c r="G36"/>
  <c r="K35"/>
  <c r="I35"/>
  <c r="G35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K21"/>
  <c r="G21"/>
  <c r="K20"/>
  <c r="I20"/>
  <c r="G20"/>
  <c r="K19"/>
  <c r="K8" s="1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I10"/>
  <c r="G10"/>
  <c r="K9"/>
  <c r="I9"/>
  <c r="G9"/>
  <c r="K40" i="20"/>
  <c r="I40"/>
  <c r="G40"/>
  <c r="K39"/>
  <c r="I39"/>
  <c r="G39"/>
  <c r="L39" s="1"/>
  <c r="K38"/>
  <c r="I38"/>
  <c r="G38"/>
  <c r="K37"/>
  <c r="I37"/>
  <c r="G37"/>
  <c r="K36"/>
  <c r="I36"/>
  <c r="G36"/>
  <c r="K35"/>
  <c r="I35"/>
  <c r="G35"/>
  <c r="K34"/>
  <c r="I34"/>
  <c r="G34"/>
  <c r="K33"/>
  <c r="I33"/>
  <c r="G33"/>
  <c r="K32"/>
  <c r="I32"/>
  <c r="G32"/>
  <c r="K31"/>
  <c r="I31"/>
  <c r="G31"/>
  <c r="K30"/>
  <c r="I30"/>
  <c r="G30"/>
  <c r="K29"/>
  <c r="I29"/>
  <c r="G29"/>
  <c r="K28"/>
  <c r="I28"/>
  <c r="G28"/>
  <c r="K27"/>
  <c r="I27"/>
  <c r="G27"/>
  <c r="K26"/>
  <c r="I26"/>
  <c r="G26"/>
  <c r="K25"/>
  <c r="I25"/>
  <c r="G25"/>
  <c r="K24"/>
  <c r="I24"/>
  <c r="G24"/>
  <c r="K23"/>
  <c r="I23"/>
  <c r="G23"/>
  <c r="K22"/>
  <c r="I22"/>
  <c r="G22"/>
  <c r="L22" s="1"/>
  <c r="K21"/>
  <c r="I21"/>
  <c r="G21"/>
  <c r="K20"/>
  <c r="I20"/>
  <c r="G20"/>
  <c r="K19"/>
  <c r="I19"/>
  <c r="G19"/>
  <c r="K18"/>
  <c r="I18"/>
  <c r="G18"/>
  <c r="L18" s="1"/>
  <c r="K17"/>
  <c r="I17"/>
  <c r="G17"/>
  <c r="K16"/>
  <c r="I16"/>
  <c r="G16"/>
  <c r="K15"/>
  <c r="I15"/>
  <c r="G15"/>
  <c r="K14"/>
  <c r="I14"/>
  <c r="G14"/>
  <c r="K13"/>
  <c r="I13"/>
  <c r="G13"/>
  <c r="K12"/>
  <c r="I12"/>
  <c r="G12"/>
  <c r="K11"/>
  <c r="I11"/>
  <c r="G11"/>
  <c r="K10"/>
  <c r="I10"/>
  <c r="G10"/>
  <c r="K40" i="10"/>
  <c r="I40"/>
  <c r="L40" s="1"/>
  <c r="K39"/>
  <c r="I39"/>
  <c r="L39" s="1"/>
  <c r="K38"/>
  <c r="I38"/>
  <c r="L38" s="1"/>
  <c r="K37"/>
  <c r="I37"/>
  <c r="L37" s="1"/>
  <c r="K36"/>
  <c r="I36"/>
  <c r="K35"/>
  <c r="I35"/>
  <c r="L35" s="1"/>
  <c r="K34"/>
  <c r="I34"/>
  <c r="K33"/>
  <c r="I33"/>
  <c r="L33" s="1"/>
  <c r="K32"/>
  <c r="I32"/>
  <c r="K31"/>
  <c r="I31"/>
  <c r="K30"/>
  <c r="I30"/>
  <c r="K29"/>
  <c r="I29"/>
  <c r="L29"/>
  <c r="K28"/>
  <c r="L28" s="1"/>
  <c r="K27"/>
  <c r="I27"/>
  <c r="L27" s="1"/>
  <c r="K26"/>
  <c r="L26"/>
  <c r="K25"/>
  <c r="K24"/>
  <c r="K23"/>
  <c r="K22"/>
  <c r="K21"/>
  <c r="K20"/>
  <c r="L20" s="1"/>
  <c r="K19"/>
  <c r="L19" s="1"/>
  <c r="K18"/>
  <c r="K17"/>
  <c r="K16"/>
  <c r="K15"/>
  <c r="K14"/>
  <c r="I14"/>
  <c r="K13"/>
  <c r="I13"/>
  <c r="K12"/>
  <c r="L12" s="1"/>
  <c r="K11"/>
  <c r="L11" s="1"/>
  <c r="K10"/>
  <c r="L10" s="1"/>
  <c r="K40" i="11"/>
  <c r="I40"/>
  <c r="G40"/>
  <c r="K39"/>
  <c r="I39"/>
  <c r="G39"/>
  <c r="L39" s="1"/>
  <c r="K38"/>
  <c r="I38"/>
  <c r="G38"/>
  <c r="K37"/>
  <c r="I37"/>
  <c r="G37"/>
  <c r="L37" s="1"/>
  <c r="K36"/>
  <c r="I36"/>
  <c r="G36"/>
  <c r="K35"/>
  <c r="I35"/>
  <c r="G35"/>
  <c r="L35" s="1"/>
  <c r="K34"/>
  <c r="I34"/>
  <c r="G34"/>
  <c r="K33"/>
  <c r="I33"/>
  <c r="G33"/>
  <c r="L33" s="1"/>
  <c r="K32"/>
  <c r="I32"/>
  <c r="G32"/>
  <c r="K31"/>
  <c r="I31"/>
  <c r="G31"/>
  <c r="L31" s="1"/>
  <c r="K30"/>
  <c r="I30"/>
  <c r="G30"/>
  <c r="K29"/>
  <c r="I29"/>
  <c r="G29"/>
  <c r="L29" s="1"/>
  <c r="K28"/>
  <c r="I28"/>
  <c r="G28"/>
  <c r="K27"/>
  <c r="I27"/>
  <c r="G27"/>
  <c r="L27" s="1"/>
  <c r="K26"/>
  <c r="I26"/>
  <c r="G26"/>
  <c r="K25"/>
  <c r="I25"/>
  <c r="G25"/>
  <c r="L25" s="1"/>
  <c r="K24"/>
  <c r="I24"/>
  <c r="G24"/>
  <c r="K23"/>
  <c r="I23"/>
  <c r="G23"/>
  <c r="K22"/>
  <c r="I22"/>
  <c r="G22"/>
  <c r="K21"/>
  <c r="I21"/>
  <c r="G21"/>
  <c r="K20"/>
  <c r="I20"/>
  <c r="G20"/>
  <c r="K19"/>
  <c r="I19"/>
  <c r="G19"/>
  <c r="K18"/>
  <c r="I18"/>
  <c r="G18"/>
  <c r="K17"/>
  <c r="I17"/>
  <c r="G17"/>
  <c r="K16"/>
  <c r="I16"/>
  <c r="G16"/>
  <c r="K15"/>
  <c r="I15"/>
  <c r="G15"/>
  <c r="K14"/>
  <c r="I14"/>
  <c r="G14"/>
  <c r="K13"/>
  <c r="I13"/>
  <c r="G13"/>
  <c r="L13" s="1"/>
  <c r="K12"/>
  <c r="I12"/>
  <c r="G12"/>
  <c r="K11"/>
  <c r="I11"/>
  <c r="G11"/>
  <c r="K10"/>
  <c r="K9" s="1"/>
  <c r="I10"/>
  <c r="G10"/>
  <c r="J9"/>
  <c r="H9"/>
  <c r="F9"/>
  <c r="K41" i="12"/>
  <c r="I41"/>
  <c r="G41"/>
  <c r="L41" s="1"/>
  <c r="K40"/>
  <c r="K10"/>
  <c r="K13"/>
  <c r="G13"/>
  <c r="L13" s="1"/>
  <c r="K12"/>
  <c r="I12"/>
  <c r="G12"/>
  <c r="K11"/>
  <c r="I11"/>
  <c r="G11"/>
  <c r="H10"/>
  <c r="I40" i="5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M40" i="4"/>
  <c r="K40"/>
  <c r="G40"/>
  <c r="M39"/>
  <c r="K39"/>
  <c r="G39"/>
  <c r="M38"/>
  <c r="K38"/>
  <c r="G38"/>
  <c r="M37"/>
  <c r="K37"/>
  <c r="G37"/>
  <c r="M36"/>
  <c r="K36"/>
  <c r="G36"/>
  <c r="M35"/>
  <c r="K35"/>
  <c r="G35"/>
  <c r="M34"/>
  <c r="K34"/>
  <c r="G34"/>
  <c r="M33"/>
  <c r="K33"/>
  <c r="G33"/>
  <c r="M32"/>
  <c r="K32"/>
  <c r="G32"/>
  <c r="M31"/>
  <c r="K31"/>
  <c r="G31"/>
  <c r="M30"/>
  <c r="K30"/>
  <c r="G30"/>
  <c r="M29"/>
  <c r="K29"/>
  <c r="G29"/>
  <c r="M28"/>
  <c r="K28"/>
  <c r="G28"/>
  <c r="M27"/>
  <c r="K27"/>
  <c r="G27"/>
  <c r="M26"/>
  <c r="K26"/>
  <c r="G26"/>
  <c r="M25"/>
  <c r="K25"/>
  <c r="G25"/>
  <c r="M24"/>
  <c r="K24"/>
  <c r="G24"/>
  <c r="M23"/>
  <c r="K23"/>
  <c r="G23"/>
  <c r="M22"/>
  <c r="K22"/>
  <c r="G22"/>
  <c r="M21"/>
  <c r="K21"/>
  <c r="G21"/>
  <c r="M20"/>
  <c r="K20"/>
  <c r="G20"/>
  <c r="M19"/>
  <c r="K19"/>
  <c r="G19"/>
  <c r="M18"/>
  <c r="K18"/>
  <c r="G18"/>
  <c r="M17"/>
  <c r="K17"/>
  <c r="G17"/>
  <c r="M16"/>
  <c r="K16"/>
  <c r="G16"/>
  <c r="M15"/>
  <c r="K15"/>
  <c r="G15"/>
  <c r="M14"/>
  <c r="K14"/>
  <c r="G14"/>
  <c r="M13"/>
  <c r="K13"/>
  <c r="G13"/>
  <c r="M12"/>
  <c r="K12"/>
  <c r="G12"/>
  <c r="M11"/>
  <c r="K11"/>
  <c r="G11"/>
  <c r="M10"/>
  <c r="K10"/>
  <c r="G10"/>
  <c r="G9" s="1"/>
  <c r="G40" i="14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J30" s="1"/>
  <c r="I29"/>
  <c r="G29"/>
  <c r="J29" s="1"/>
  <c r="I28"/>
  <c r="G28"/>
  <c r="J28" s="1"/>
  <c r="I27"/>
  <c r="G27"/>
  <c r="J27" s="1"/>
  <c r="I26"/>
  <c r="G26"/>
  <c r="J26" s="1"/>
  <c r="I25"/>
  <c r="G25"/>
  <c r="J25" s="1"/>
  <c r="I24"/>
  <c r="G24"/>
  <c r="J24" s="1"/>
  <c r="I23"/>
  <c r="G23"/>
  <c r="J23" s="1"/>
  <c r="I22"/>
  <c r="G22"/>
  <c r="J22" s="1"/>
  <c r="I21"/>
  <c r="G21"/>
  <c r="J21" s="1"/>
  <c r="I20"/>
  <c r="G20"/>
  <c r="J20" s="1"/>
  <c r="I19"/>
  <c r="G19"/>
  <c r="J19" s="1"/>
  <c r="I18"/>
  <c r="G18"/>
  <c r="J18" s="1"/>
  <c r="I17"/>
  <c r="G17"/>
  <c r="I16"/>
  <c r="G16"/>
  <c r="J16" s="1"/>
  <c r="I15"/>
  <c r="G15"/>
  <c r="J15" s="1"/>
  <c r="I14"/>
  <c r="G14"/>
  <c r="J14" s="1"/>
  <c r="I13"/>
  <c r="G13"/>
  <c r="J13" s="1"/>
  <c r="I12"/>
  <c r="G12"/>
  <c r="J12" s="1"/>
  <c r="I11"/>
  <c r="G11"/>
  <c r="J11" s="1"/>
  <c r="I10"/>
  <c r="G10"/>
  <c r="J10" s="1"/>
  <c r="I9"/>
  <c r="H9"/>
  <c r="I40" i="21"/>
  <c r="G40"/>
  <c r="J40" s="1"/>
  <c r="I39"/>
  <c r="G39"/>
  <c r="J39" s="1"/>
  <c r="I38"/>
  <c r="G38"/>
  <c r="J38" s="1"/>
  <c r="I37"/>
  <c r="G37"/>
  <c r="J37" s="1"/>
  <c r="I36"/>
  <c r="G36"/>
  <c r="J36" s="1"/>
  <c r="I35"/>
  <c r="G35"/>
  <c r="J35" s="1"/>
  <c r="I34"/>
  <c r="G34"/>
  <c r="J34" s="1"/>
  <c r="I33"/>
  <c r="G33"/>
  <c r="I32"/>
  <c r="G32"/>
  <c r="J32" s="1"/>
  <c r="I31"/>
  <c r="G31"/>
  <c r="J31" s="1"/>
  <c r="I30"/>
  <c r="G30"/>
  <c r="J30" s="1"/>
  <c r="I29"/>
  <c r="G29"/>
  <c r="J29" s="1"/>
  <c r="I28"/>
  <c r="G28"/>
  <c r="J28" s="1"/>
  <c r="I27"/>
  <c r="G27"/>
  <c r="J27" s="1"/>
  <c r="I26"/>
  <c r="G26"/>
  <c r="J26" s="1"/>
  <c r="I25"/>
  <c r="G25"/>
  <c r="J25" s="1"/>
  <c r="I24"/>
  <c r="G24"/>
  <c r="J24" s="1"/>
  <c r="I23"/>
  <c r="G23"/>
  <c r="J23" s="1"/>
  <c r="I22"/>
  <c r="G22"/>
  <c r="J22" s="1"/>
  <c r="I21"/>
  <c r="G21"/>
  <c r="J21" s="1"/>
  <c r="I20"/>
  <c r="G20"/>
  <c r="J20" s="1"/>
  <c r="I19"/>
  <c r="G19"/>
  <c r="J19" s="1"/>
  <c r="I18"/>
  <c r="G18"/>
  <c r="J18" s="1"/>
  <c r="I17"/>
  <c r="G17"/>
  <c r="J17" s="1"/>
  <c r="I16"/>
  <c r="G16"/>
  <c r="J16" s="1"/>
  <c r="I15"/>
  <c r="G15"/>
  <c r="J15" s="1"/>
  <c r="I14"/>
  <c r="G14"/>
  <c r="J14" s="1"/>
  <c r="I13"/>
  <c r="G13"/>
  <c r="J13" s="1"/>
  <c r="I12"/>
  <c r="G12"/>
  <c r="J12" s="1"/>
  <c r="I11"/>
  <c r="G11"/>
  <c r="I10"/>
  <c r="G10"/>
  <c r="I40" i="17"/>
  <c r="G40"/>
  <c r="K40" s="1"/>
  <c r="I39"/>
  <c r="G39"/>
  <c r="K39" s="1"/>
  <c r="I38"/>
  <c r="G38"/>
  <c r="I37"/>
  <c r="G37"/>
  <c r="K37" s="1"/>
  <c r="I36"/>
  <c r="G36"/>
  <c r="K36" s="1"/>
  <c r="I35"/>
  <c r="G35"/>
  <c r="K35" s="1"/>
  <c r="I34"/>
  <c r="G34"/>
  <c r="I33"/>
  <c r="G33"/>
  <c r="I32"/>
  <c r="G32"/>
  <c r="I31"/>
  <c r="G31"/>
  <c r="K31" s="1"/>
  <c r="I30"/>
  <c r="G30"/>
  <c r="K30" s="1"/>
  <c r="I29"/>
  <c r="G29"/>
  <c r="K29" s="1"/>
  <c r="I28"/>
  <c r="G28"/>
  <c r="K28" s="1"/>
  <c r="I27"/>
  <c r="G27"/>
  <c r="K27" s="1"/>
  <c r="I26"/>
  <c r="G26"/>
  <c r="K26" s="1"/>
  <c r="I25"/>
  <c r="G25"/>
  <c r="K25" s="1"/>
  <c r="I24"/>
  <c r="G24"/>
  <c r="K24" s="1"/>
  <c r="I23"/>
  <c r="G23"/>
  <c r="K23" s="1"/>
  <c r="I22"/>
  <c r="G22"/>
  <c r="K22" s="1"/>
  <c r="I21"/>
  <c r="G21"/>
  <c r="K21" s="1"/>
  <c r="I20"/>
  <c r="G20"/>
  <c r="I19"/>
  <c r="G19"/>
  <c r="K19" s="1"/>
  <c r="I18"/>
  <c r="G18"/>
  <c r="I17"/>
  <c r="G17"/>
  <c r="K17" s="1"/>
  <c r="I16"/>
  <c r="G16"/>
  <c r="K16" s="1"/>
  <c r="I15"/>
  <c r="G15"/>
  <c r="K15" s="1"/>
  <c r="I14"/>
  <c r="G14"/>
  <c r="K14" s="1"/>
  <c r="I13"/>
  <c r="G13"/>
  <c r="K13" s="1"/>
  <c r="I12"/>
  <c r="G12"/>
  <c r="K12" s="1"/>
  <c r="I11"/>
  <c r="G11"/>
  <c r="K11" s="1"/>
  <c r="I10"/>
  <c r="G10"/>
  <c r="J9"/>
  <c r="I9"/>
  <c r="H9"/>
  <c r="G9"/>
  <c r="F9"/>
  <c r="I39" i="16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I21"/>
  <c r="I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38" i="6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I9" s="1"/>
  <c r="G12"/>
  <c r="L31" i="20" l="1"/>
  <c r="J11" i="5"/>
  <c r="J12"/>
  <c r="J14"/>
  <c r="J15"/>
  <c r="J16"/>
  <c r="J17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N28" i="4"/>
  <c r="N36"/>
  <c r="M9"/>
  <c r="N34"/>
  <c r="N32"/>
  <c r="N9" s="1"/>
  <c r="L36" i="10"/>
  <c r="L34"/>
  <c r="L32"/>
  <c r="L31"/>
  <c r="L30"/>
  <c r="I9"/>
  <c r="J33" i="21"/>
  <c r="K18" i="17"/>
  <c r="K34"/>
  <c r="K33"/>
  <c r="K32"/>
  <c r="K20"/>
  <c r="G9" i="20"/>
  <c r="J11" i="21"/>
  <c r="I8" i="23"/>
  <c r="G8"/>
  <c r="F8" i="28"/>
  <c r="L24" i="20"/>
  <c r="K9" i="10"/>
  <c r="J10" i="5"/>
  <c r="K9" i="4"/>
  <c r="J10" i="21"/>
  <c r="G9"/>
  <c r="J13" i="6"/>
  <c r="J14"/>
  <c r="J16"/>
  <c r="J17"/>
  <c r="J20"/>
  <c r="J21"/>
  <c r="J22"/>
  <c r="J23"/>
  <c r="J24"/>
  <c r="J25"/>
  <c r="J26"/>
  <c r="J27"/>
  <c r="J28"/>
  <c r="J29"/>
  <c r="J30"/>
  <c r="J31"/>
  <c r="J32"/>
  <c r="J33"/>
  <c r="J34"/>
  <c r="J36"/>
  <c r="J37"/>
  <c r="J38"/>
  <c r="J12"/>
  <c r="G9"/>
  <c r="K38" i="17"/>
  <c r="J35" i="6"/>
  <c r="M38" i="22"/>
  <c r="M37"/>
  <c r="L37" i="20"/>
  <c r="L33"/>
  <c r="L35"/>
  <c r="J13" i="5"/>
  <c r="J19" i="6"/>
  <c r="J18"/>
  <c r="J17" i="14"/>
  <c r="L13" i="20"/>
  <c r="L27"/>
  <c r="L26"/>
  <c r="L14" i="10"/>
  <c r="L15"/>
  <c r="L16"/>
  <c r="L17"/>
  <c r="L18"/>
  <c r="L21"/>
  <c r="L22"/>
  <c r="L23"/>
  <c r="L24"/>
  <c r="L25"/>
  <c r="L13"/>
  <c r="L11" i="12"/>
  <c r="G9" i="11"/>
  <c r="L12" i="12"/>
  <c r="I10"/>
  <c r="G10"/>
  <c r="K10" i="17"/>
  <c r="L23" i="11"/>
  <c r="L19"/>
  <c r="I9"/>
  <c r="L17"/>
  <c r="L15"/>
  <c r="L11"/>
  <c r="L11" i="20"/>
  <c r="M9" i="29"/>
  <c r="M15"/>
  <c r="M14"/>
  <c r="M16"/>
  <c r="M17"/>
  <c r="M22"/>
  <c r="J15" i="6"/>
  <c r="M39" i="22"/>
  <c r="M12" i="29"/>
  <c r="M13"/>
  <c r="M36"/>
  <c r="M37"/>
  <c r="M38"/>
  <c r="M39"/>
  <c r="J18" i="5"/>
  <c r="L10" i="23"/>
  <c r="L9"/>
  <c r="L10" i="20"/>
  <c r="L12"/>
  <c r="L14"/>
  <c r="L16"/>
  <c r="L20"/>
  <c r="L28"/>
  <c r="L30"/>
  <c r="L32"/>
  <c r="L34"/>
  <c r="L36"/>
  <c r="L38"/>
  <c r="L40"/>
  <c r="L15"/>
  <c r="L17"/>
  <c r="L19"/>
  <c r="L21"/>
  <c r="L23"/>
  <c r="L25"/>
  <c r="L29"/>
  <c r="L10" i="11"/>
  <c r="L12"/>
  <c r="L14"/>
  <c r="L16"/>
  <c r="L18"/>
  <c r="L20"/>
  <c r="L22"/>
  <c r="L24"/>
  <c r="L26"/>
  <c r="L28"/>
  <c r="L30"/>
  <c r="L32"/>
  <c r="L34"/>
  <c r="L36"/>
  <c r="L38"/>
  <c r="L40"/>
  <c r="L21"/>
  <c r="J31" i="14"/>
  <c r="J32"/>
  <c r="J33"/>
  <c r="J34"/>
  <c r="J35"/>
  <c r="J36"/>
  <c r="J37"/>
  <c r="J38"/>
  <c r="J39"/>
  <c r="G9"/>
  <c r="J9" i="1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L8" i="23" l="1"/>
  <c r="L9" i="10"/>
  <c r="L10" i="12"/>
</calcChain>
</file>

<file path=xl/sharedStrings.xml><?xml version="1.0" encoding="utf-8"?>
<sst xmlns="http://schemas.openxmlformats.org/spreadsheetml/2006/main" count="1777" uniqueCount="327">
  <si>
    <t>REKAP TIME SHEET</t>
  </si>
  <si>
    <t>NAMA</t>
  </si>
  <si>
    <t>JABATAN</t>
  </si>
  <si>
    <t>PERIODE TAHUN</t>
  </si>
  <si>
    <t>NO.</t>
  </si>
  <si>
    <t>TANGGAL</t>
  </si>
  <si>
    <t>KEGIATAN HARIAN</t>
  </si>
  <si>
    <t>PAKET</t>
  </si>
  <si>
    <t>LEMBUR I
[JAM]</t>
  </si>
  <si>
    <t>JUMLAH
[Rp.]</t>
  </si>
  <si>
    <t>LEMBUR II [JAM]</t>
  </si>
  <si>
    <t>JUMLAH 
[Rp.]</t>
  </si>
  <si>
    <t>Ket.</t>
  </si>
  <si>
    <t>6 = (5x10.000)</t>
  </si>
  <si>
    <t>9 = (6+8)</t>
  </si>
  <si>
    <t>REKAP TIME SHEET OPERATOR</t>
  </si>
  <si>
    <t xml:space="preserve">NAMA OPERATOR  </t>
  </si>
  <si>
    <t>ALAT</t>
  </si>
  <si>
    <t>:  GREDER</t>
  </si>
  <si>
    <t>MEREK/TYPE</t>
  </si>
  <si>
    <t xml:space="preserve">:  </t>
  </si>
  <si>
    <t>JAM KERJA</t>
  </si>
  <si>
    <t>KEGIATAN LAINNYA</t>
  </si>
  <si>
    <t>KOMPENSASI
[Rp.]</t>
  </si>
  <si>
    <t>JUMLAH LEMBUR
[JAM]</t>
  </si>
  <si>
    <t>JUMLAH LEMBUR
[Rp.]</t>
  </si>
  <si>
    <t>TOTAL
[Rp.]</t>
  </si>
  <si>
    <t>KETERANGAN</t>
  </si>
  <si>
    <t>7 = (5x6)</t>
  </si>
  <si>
    <t>11 = (10x10.000)</t>
  </si>
  <si>
    <t>REKAP TIME SHEET SUPIR</t>
  </si>
  <si>
    <t xml:space="preserve">NAMA SUPIR  </t>
  </si>
  <si>
    <t>: SYARBAINI</t>
  </si>
  <si>
    <t>NO. POLISI</t>
  </si>
  <si>
    <t>:  BA 2391 XY</t>
  </si>
  <si>
    <t>: HELVER BA 2391 XY</t>
  </si>
  <si>
    <t>MEREK MOBIL</t>
  </si>
  <si>
    <t>:  TOYOTA DYNA (SPRAYER)</t>
  </si>
  <si>
    <t>JUMLAH LEMBUR I
[Rp.]</t>
  </si>
  <si>
    <t>7 = (6x10.000)</t>
  </si>
  <si>
    <t>:  MUSLIM</t>
  </si>
  <si>
    <t>:  OPERATOR AMP</t>
  </si>
  <si>
    <t>JAM PRODUKSI</t>
  </si>
  <si>
    <t>JUMLAH [RP]</t>
  </si>
  <si>
    <t>LEMBUR II
[JAM]</t>
  </si>
  <si>
    <t>JUMLAH LEMBUR II
[Rp.]</t>
  </si>
  <si>
    <t>6=(5x8.000)</t>
  </si>
  <si>
    <t>8 = (7x10.000)</t>
  </si>
  <si>
    <t>10=(9x15.000)</t>
  </si>
  <si>
    <t>:  MEN PETRIZAL</t>
  </si>
  <si>
    <t>:  CREW AMP</t>
  </si>
  <si>
    <t>8=(7x15.000)</t>
  </si>
  <si>
    <t>9 = (5+7)</t>
  </si>
  <si>
    <t>:  EDRIZAL METRI</t>
  </si>
  <si>
    <t>:  LOGISTIK LAPANGAN</t>
  </si>
  <si>
    <t>JAM OPERASIONAL</t>
  </si>
  <si>
    <t>UANG JAM @6.000</t>
  </si>
  <si>
    <t>JUMLAH[RP]</t>
  </si>
  <si>
    <t>6 = (5x6.000)</t>
  </si>
  <si>
    <t>10 = (6+8+10)</t>
  </si>
  <si>
    <t>: SETU</t>
  </si>
  <si>
    <t>: OPERATOR PTR</t>
  </si>
  <si>
    <t>:  OKTA VRIANDI</t>
  </si>
  <si>
    <t>:  OPERATOR TANDEM</t>
  </si>
  <si>
    <t>:  OPERATOR FINISHER</t>
  </si>
  <si>
    <t>11 = (6+8+10)</t>
  </si>
  <si>
    <t>:  ZULHAM EFFENDI</t>
  </si>
  <si>
    <t>:  MEKANIK</t>
  </si>
  <si>
    <t>: M. SAHIMI</t>
  </si>
  <si>
    <t>:  KOORDINATOR MATERIAL</t>
  </si>
  <si>
    <t>:  SYAFRIZAL METRI</t>
  </si>
  <si>
    <t>:  BANTU TUKANG LAS</t>
  </si>
  <si>
    <t>KOMPENSASI [Rp.]</t>
  </si>
  <si>
    <t>10 = (6+8+9)</t>
  </si>
  <si>
    <t>:  SYAMSUL</t>
  </si>
  <si>
    <t>:  HELVER LOADER</t>
  </si>
  <si>
    <t>:  ZULFAN SHADRI</t>
  </si>
  <si>
    <t>:  TUKANG LAS</t>
  </si>
  <si>
    <t>: HENDRIZAL</t>
  </si>
  <si>
    <t>: OPERATOR LOADER/MOTOR GREDER</t>
  </si>
  <si>
    <t>UANG JAM @8.000</t>
  </si>
  <si>
    <t>LEMBUR 
I[JAM]</t>
  </si>
  <si>
    <t>6 = (5x8.000)</t>
  </si>
  <si>
    <t>JUMLAH LEMBUR II [RP]</t>
  </si>
  <si>
    <t>:  RIZON / ISON</t>
  </si>
  <si>
    <t>:  OPERATOR EXCAVATOR HITACHI</t>
  </si>
  <si>
    <t>:  L U B I S</t>
  </si>
  <si>
    <t>: P E N D I</t>
  </si>
  <si>
    <t>: A R I</t>
  </si>
  <si>
    <t>Keterangan</t>
  </si>
  <si>
    <t>5 = (4x10.000)</t>
  </si>
  <si>
    <t>:  ALI AKBAR</t>
  </si>
  <si>
    <t>:  Helver MEKANIK</t>
  </si>
  <si>
    <t>camp-01</t>
  </si>
  <si>
    <t>:  BUDI  (Anggota Lubiz )</t>
  </si>
  <si>
    <t>:  RIKA HERMAN</t>
  </si>
  <si>
    <t>:  PELAKSANA</t>
  </si>
  <si>
    <t>@ Rp.</t>
  </si>
  <si>
    <t>13 = (7+9+11+12)</t>
  </si>
  <si>
    <t>DISETUJUI OLEH,</t>
  </si>
  <si>
    <t>DIREKAP OLEH,</t>
  </si>
  <si>
    <r>
      <t>(</t>
    </r>
    <r>
      <rPr>
        <b/>
        <u/>
        <sz val="12"/>
        <color indexed="8"/>
        <rFont val="Calibri"/>
        <family val="2"/>
      </rPr>
      <t xml:space="preserve"> M U L Y A D I</t>
    </r>
    <r>
      <rPr>
        <b/>
        <sz val="12"/>
        <color indexed="8"/>
        <rFont val="Calibri"/>
        <family val="2"/>
      </rPr>
      <t xml:space="preserve"> )</t>
    </r>
  </si>
  <si>
    <r>
      <t xml:space="preserve">( </t>
    </r>
    <r>
      <rPr>
        <b/>
        <u/>
        <sz val="12"/>
        <color indexed="8"/>
        <rFont val="Calibri"/>
        <family val="2"/>
      </rPr>
      <t>U M A R</t>
    </r>
    <r>
      <rPr>
        <b/>
        <sz val="12"/>
        <color indexed="8"/>
        <rFont val="Calibri"/>
        <family val="2"/>
      </rPr>
      <t xml:space="preserve"> )</t>
    </r>
  </si>
  <si>
    <t>: DODI</t>
  </si>
  <si>
    <t>:  ZX210</t>
  </si>
  <si>
    <t>:  BUDI</t>
  </si>
  <si>
    <t>:  GD 405 A</t>
  </si>
  <si>
    <t>@ Rp. 6.000</t>
  </si>
  <si>
    <t>Tidak Masuk Kerja</t>
  </si>
  <si>
    <t>REKAP DAFTAR HADIR (LEMBUR) OPERATOR &amp; ANGGOTA HARIAN PASAMAN TIMUR</t>
  </si>
  <si>
    <t>ANGGOTA CRUSHER, AMP. Lapangan</t>
  </si>
  <si>
    <t>No.</t>
  </si>
  <si>
    <t>JUMLAH HARI KERJA</t>
  </si>
  <si>
    <t>JUMLAH TOTAL GAJI HARIAN
[Rp.]</t>
  </si>
  <si>
    <t>Jumlah</t>
  </si>
  <si>
    <t>JAJAK</t>
  </si>
  <si>
    <t>Foreman</t>
  </si>
  <si>
    <t>M. Ridwan</t>
  </si>
  <si>
    <t>Opr. Crusher</t>
  </si>
  <si>
    <t>Mardi Zagarino</t>
  </si>
  <si>
    <t>Agt. Crusher</t>
  </si>
  <si>
    <t>Emen</t>
  </si>
  <si>
    <t>Agustus</t>
  </si>
  <si>
    <t>Eky</t>
  </si>
  <si>
    <t>Helver Hitachi ( Rizon)</t>
  </si>
  <si>
    <t>M. ZEIN</t>
  </si>
  <si>
    <t>Bakar Aspal Produksi</t>
  </si>
  <si>
    <t>:  ADRIAL</t>
  </si>
  <si>
    <t>:  VIBRO</t>
  </si>
  <si>
    <t>:  Volvo</t>
  </si>
  <si>
    <t>September</t>
  </si>
  <si>
    <t>26 Agustus  2015- 25 September  2015</t>
  </si>
  <si>
    <t>Guspiandi</t>
  </si>
  <si>
    <t>:  26 Agustus  2015- 25 September  2015</t>
  </si>
  <si>
    <t>:  01 September 2015- 30 September  2015</t>
  </si>
  <si>
    <t>Bongkar Aspal</t>
  </si>
  <si>
    <t>: FIBRO XGMA</t>
  </si>
  <si>
    <t>Segmen II</t>
  </si>
  <si>
    <t>P-5F</t>
  </si>
  <si>
    <t>Bakar Aspal</t>
  </si>
  <si>
    <t>Bakar Aspal + Aspal Tapus + Prem Jalan Padang Bariang</t>
  </si>
  <si>
    <t>Isi Aspal + Bakar Aspal + aspal Tapus + Prem Jalan Padang bariang</t>
  </si>
  <si>
    <t>Bakar Aspal + Aspal Lubuk Sikaping dan Tapus</t>
  </si>
  <si>
    <t>JUMLAH LEMBUR I [JAM]</t>
  </si>
  <si>
    <t>JUMLAH LEMBUR II [JAM]</t>
  </si>
  <si>
    <t>Perbaikan Las Bucket Bantu Cun Crusher</t>
  </si>
  <si>
    <t>Servis Exsausfan</t>
  </si>
  <si>
    <t>Perbaikan DT</t>
  </si>
  <si>
    <t>Perbaikan DT + Perbaikan Finisher Lapangan</t>
  </si>
  <si>
    <t>Membuat Aspal Ilmusi</t>
  </si>
  <si>
    <t>Aspal Ilmusi + Las Hitachi</t>
  </si>
  <si>
    <t>Memperbaiki Bangku Beloer AMP</t>
  </si>
  <si>
    <t>Las Mobil No.12 + Las Kuku Hitachi</t>
  </si>
  <si>
    <t>Las Kuku Hitachi</t>
  </si>
  <si>
    <t>Memperbaiki Bangku Dinamo Las</t>
  </si>
  <si>
    <t>Las Trado + Membuat Atap Aspal</t>
  </si>
  <si>
    <t>Las Hitachi +  Las Trado</t>
  </si>
  <si>
    <t>Las Atap AMP + Buat Rangka Atap</t>
  </si>
  <si>
    <t>Las Kompreyor + Memperbaiki</t>
  </si>
  <si>
    <t>Las AMP + Bangku Belot + Crusher</t>
  </si>
  <si>
    <t>Las AMP + Las Ayaan Crusher</t>
  </si>
  <si>
    <t xml:space="preserve">Las Knalpot Loader + Tanki </t>
  </si>
  <si>
    <t>Las Crusher II</t>
  </si>
  <si>
    <t>Standby di Camp Manggung</t>
  </si>
  <si>
    <t>Hotmix</t>
  </si>
  <si>
    <t>P-5I</t>
  </si>
  <si>
    <t>Mobilisasi ke Bukit Tujuh</t>
  </si>
  <si>
    <t>Hotmix Rao</t>
  </si>
  <si>
    <t>Levelling + Hotmix</t>
  </si>
  <si>
    <t>Hotmix Dalam Kota</t>
  </si>
  <si>
    <t>Buka Slang AMP + Bucket</t>
  </si>
  <si>
    <t>Pemasangan Slang Baut + Pompa</t>
  </si>
  <si>
    <t>Isi Aspal + Bakar Aspal + Aspal Lubuk Sikaping</t>
  </si>
  <si>
    <t>Bakar Aspal + Berangkat ke Tapus</t>
  </si>
  <si>
    <t>Isi Aspal + Aspal Bukit Tujuh</t>
  </si>
  <si>
    <t>Bakar Aspal + Aspal Tapus</t>
  </si>
  <si>
    <t>Bongkar Kun + Per Kun</t>
  </si>
  <si>
    <t>Pasang Kun Per Kun Lanjut Malam</t>
  </si>
  <si>
    <t>Stel Kun Pasang Ayaan Base A + Lanjut malam</t>
  </si>
  <si>
    <t>Stel Kun Las Kunci Kun + Las Pen + Lanjut malam</t>
  </si>
  <si>
    <t>Bongkar Motoran Ku gigi Kun + Bongkar Ayaan Base A</t>
  </si>
  <si>
    <t>IZIN</t>
  </si>
  <si>
    <t>Produksi + Tambah Sim kiri kanan Skunder</t>
  </si>
  <si>
    <t>Perbaikan Rantai Kompayer + Limbah</t>
  </si>
  <si>
    <t>Perbaikan Ayaan 1-2 Kuran sim jaw Skunder</t>
  </si>
  <si>
    <t>Produksi + Perbaikan Kabel motoran kompayer</t>
  </si>
  <si>
    <t>Bongkar Ayaan Las Bantalan Ayaan</t>
  </si>
  <si>
    <t>Bongkar Ayaan + Las Bantalan Ayaan</t>
  </si>
  <si>
    <t>Tambah Sim Jaw Skunder + Produksi</t>
  </si>
  <si>
    <t>Las Baut Cut Kunci Per Kun + Ganti Kompas Produksi</t>
  </si>
  <si>
    <t>x</t>
  </si>
  <si>
    <t>Layani  Crusher + AMP + Dump Truck</t>
  </si>
  <si>
    <t>Layani  Crusher + Dump Truck</t>
  </si>
  <si>
    <t>Layani Crusher + Hampar Base A</t>
  </si>
  <si>
    <t>Layani Crusher</t>
  </si>
  <si>
    <t>Layani Crusher + Finishing Base A</t>
  </si>
  <si>
    <t>Melayani Crusher</t>
  </si>
  <si>
    <t>Melayani Crusher + Blending Base</t>
  </si>
  <si>
    <t>Melayani AMP + Crusher + Loading Base + Merapikan Grogol</t>
  </si>
  <si>
    <t>Melayani Crusher + Loading Base + Merapikan Grogol</t>
  </si>
  <si>
    <t>Melayani Crusher + Memindahkan Bahan</t>
  </si>
  <si>
    <t>Memindahkan Bahan</t>
  </si>
  <si>
    <t>Melayani Crusher + Memindakan Bahan</t>
  </si>
  <si>
    <t xml:space="preserve">Melayani Crusher </t>
  </si>
  <si>
    <t>Melayani AMP + Crusher + Memindahkan Bahan</t>
  </si>
  <si>
    <t>Hampar Base A</t>
  </si>
  <si>
    <t>Hampar Base A + Base B</t>
  </si>
  <si>
    <t>Hampar Base B</t>
  </si>
  <si>
    <t>Stadnby di Lapangan</t>
  </si>
  <si>
    <t>Hampar Base A + Profil Pecah</t>
  </si>
  <si>
    <t>Pemadatan Tanah + Base B</t>
  </si>
  <si>
    <t>Pemadatan Base A + Base B</t>
  </si>
  <si>
    <t>Pemadatan Base A</t>
  </si>
  <si>
    <t>Pemadatan Base B</t>
  </si>
  <si>
    <t>Perbaikan Las Alat</t>
  </si>
  <si>
    <t>Mobilisasi dari Camp - Bonjol + Muat DT</t>
  </si>
  <si>
    <t>Mobilisasi dari Bonjol - Camp + Buang Limbah AMP + Perbaikan Slang</t>
  </si>
  <si>
    <t>Perbaikan Bahan Slang AMP + Las Bucket</t>
  </si>
  <si>
    <t>Mobilisasi dari Camp - Bonjol + Muat DT + Perbaikan + Pasang Slang</t>
  </si>
  <si>
    <t>Muat DT</t>
  </si>
  <si>
    <t>Mobilisasi Bonjol - Quarry Teluk Ambun + Rolling ke Lokasi + Perbaikan Jalan + Muaat DT + Menumpuk Sirtu</t>
  </si>
  <si>
    <t>Quarry</t>
  </si>
  <si>
    <t>Muat Dt + Menumpuk Material</t>
  </si>
  <si>
    <t>Perbaikan Las Kuku Bucket + Muat Dt + Menumpuk Material</t>
  </si>
  <si>
    <t>Muat DT + Menumpuk Material + Rusak Pecah Slang</t>
  </si>
  <si>
    <t>Perbaikan</t>
  </si>
  <si>
    <t>Bakar Aspal + Aspal Tapus + Prem padang Bariang</t>
  </si>
  <si>
    <t>Bakar Aspal + Aspal Tapus + Bukit Tujuh</t>
  </si>
  <si>
    <t>Bakar Aspal Tapus + Bukit Tujuh</t>
  </si>
  <si>
    <t>P-5H</t>
  </si>
  <si>
    <t>Servis Mixer Produksi</t>
  </si>
  <si>
    <t>Ganti Busing Bucket +Las Busing Bucket</t>
  </si>
  <si>
    <t>Bakar Aspal  Batal Produksi</t>
  </si>
  <si>
    <t>LIBUR IDUL ADHA</t>
  </si>
  <si>
    <t>Mengatur minyak Lapangan dan Basecamp</t>
  </si>
  <si>
    <t>Grogol + Base A + Minyak Hitam</t>
  </si>
  <si>
    <t>Grogol + AC-BC(L) + Base B</t>
  </si>
  <si>
    <t>AC-BC + Base A + Grogol</t>
  </si>
  <si>
    <t>Aspal Curah + Grogol + Base + Pasir Petok</t>
  </si>
  <si>
    <t>AC-WC + Grogol + Base A + Pasir Petok</t>
  </si>
  <si>
    <t>Grogol + AC-BC + Base A + Abu + Medium</t>
  </si>
  <si>
    <t>AC-BC + Base A + Pasir Petok</t>
  </si>
  <si>
    <t>Abu + Medium + AC-WC + Grogool + Pasir Petok</t>
  </si>
  <si>
    <t>Base A + Abu + Medium + Pakau</t>
  </si>
  <si>
    <t>Base A + Grogol Pakau + 1-2 Medium</t>
  </si>
  <si>
    <t>Medium + Grogol + Base A</t>
  </si>
  <si>
    <t>Medium + Abu + Grogol + AC-WC</t>
  </si>
  <si>
    <t>Grogol + AC-BC + Medium + Base A</t>
  </si>
  <si>
    <t>Grogol + Abu + Aspal Curah + Base B</t>
  </si>
  <si>
    <t>Grogol + Abu + Medium + Base A</t>
  </si>
  <si>
    <t>Grogol + AC-WC + Abu + Medium</t>
  </si>
  <si>
    <t>AC-WC + Grogol + Medium + Abu</t>
  </si>
  <si>
    <t>102 + Base A + Grogol + Ac-WC</t>
  </si>
  <si>
    <t>AC-WC + Base A + Abu + Medium</t>
  </si>
  <si>
    <t>AC-BC + Grogol + Base B</t>
  </si>
  <si>
    <t>AC-WC + Base A + Grogol Teluk Ambun</t>
  </si>
  <si>
    <t>AC-WC + Base A + Base B</t>
  </si>
  <si>
    <t>AC-WC + Grogol + Base A + Base B</t>
  </si>
  <si>
    <t>AC-BC + Grogol + Base A</t>
  </si>
  <si>
    <t>Grogol + Base A + B + Ac-WC</t>
  </si>
  <si>
    <t>Grogol + AC-WC + Base B</t>
  </si>
  <si>
    <t>AC-WC + Grogol + Base B</t>
  </si>
  <si>
    <t>Base A + Minyak Hitam</t>
  </si>
  <si>
    <t>AC-Base + Abu + Grogol Pakau</t>
  </si>
  <si>
    <t>Abu Batu + Medium</t>
  </si>
  <si>
    <t>Split 1-2</t>
  </si>
  <si>
    <t xml:space="preserve"> 5 jam tertinggal bulan Juli</t>
  </si>
  <si>
    <t>Ganti Sporket +Bantu Produksi + Kompayer Abu + Lanjut Malam</t>
  </si>
  <si>
    <t>Perbaikan Kompayer Las + Lanjut Lembur Malam + Ganti Kompayer</t>
  </si>
  <si>
    <t>Perbaikan Kompayer ! + Las Bantalan + Lanjut Malam + Bantu Produksi + Ayaan + Sekrin</t>
  </si>
  <si>
    <t>Sambung Kompayer ! + Perbaikan Ayaan Sekrin + Lanjut Malam</t>
  </si>
  <si>
    <t>Stel Kun + Las + Perbaikan Alat + Bongkar Ayaan + Lamjut Malam + Las Bnatalan + Pasang Ayaan</t>
  </si>
  <si>
    <t>Produksi Abu + Perbaikan Kun + Lanjut Malam</t>
  </si>
  <si>
    <t>Tambah Sim Jaw Skunder kiri kanan</t>
  </si>
  <si>
    <t>Bongkar Ayaan + Las Bantalan</t>
  </si>
  <si>
    <t>Pasang Ayaan + Bantu Produksi + Pasang Roda Gila Jaw Primer kiri kanan</t>
  </si>
  <si>
    <t>Aspal Seg II</t>
  </si>
  <si>
    <t>Lapangan Seg II</t>
  </si>
  <si>
    <t>Mengelas Mobil 12 + Trado</t>
  </si>
  <si>
    <t>Mengelas Crusher + AMP</t>
  </si>
  <si>
    <t>Mengelas Spiral AMP</t>
  </si>
  <si>
    <t>Mengelas AMP + Knalpot Loader</t>
  </si>
  <si>
    <t>Mengelas dan Memasang Pompa AMP</t>
  </si>
  <si>
    <t>Mengelas Komatshu di Simpati</t>
  </si>
  <si>
    <t>Mengelas Hitachi di Teluk Embun</t>
  </si>
  <si>
    <t>Pemadatan Base A + B</t>
  </si>
  <si>
    <t>Hampar Base B + Profil Pelebaran</t>
  </si>
  <si>
    <t>Kompensasi</t>
  </si>
  <si>
    <t>1250 x 1 ton</t>
  </si>
  <si>
    <t>Periode tgl 18 adanya kompensasi</t>
  </si>
  <si>
    <t>Profil Pelebaran</t>
  </si>
  <si>
    <t>Mobilisasi Rao - Bukit Tujuh</t>
  </si>
  <si>
    <t>Hotmix Bukit Tujuh</t>
  </si>
  <si>
    <t>Rolling + Hotmix</t>
  </si>
  <si>
    <t>Hotmix Rao + Tugu Ikan</t>
  </si>
  <si>
    <t>PULANG</t>
  </si>
  <si>
    <t>Seg II</t>
  </si>
  <si>
    <t>Membantu Crusher</t>
  </si>
  <si>
    <t>Membantu AMP Ganti Ayaan</t>
  </si>
  <si>
    <t>Mengelas mobil bawa Kompresor</t>
  </si>
  <si>
    <t>Mengelas Blower AMP</t>
  </si>
  <si>
    <t>Mengelas Blower AMP + Bantu Perbaikan Crusher</t>
  </si>
  <si>
    <t>Bakar Aspal + Aspal Tapus + Aspal Tugu Ikan</t>
  </si>
  <si>
    <t>Isi Aspal + Prem Jalan Binjai + Tugu Ikan</t>
  </si>
  <si>
    <t>Bakar Aspal + Aspal Tanjung Aro</t>
  </si>
  <si>
    <t>Bakar Aspal + Prem Binjai + Aspal Rao</t>
  </si>
  <si>
    <t>Bakar Aspal + Prem Pelebaran Tanjung Aro</t>
  </si>
  <si>
    <t>Bakar Aspal + Aspal Tugu Ikan</t>
  </si>
  <si>
    <t>Isi Aspal + Aspal Tanjung Aro</t>
  </si>
  <si>
    <t>Aspal Tanjung Aro + Bakar Aspal</t>
  </si>
  <si>
    <t>Isi Minyak Campuran + Bersihkan Kompayer</t>
  </si>
  <si>
    <t>Isi Aspal + Aspal Rao + Rao + Tonang Talu</t>
  </si>
  <si>
    <t>Isi Minyak Campuran aspa + Berrsihkan Kompr</t>
  </si>
  <si>
    <t>Isi Aspal</t>
  </si>
  <si>
    <t>Melayani AMP + Melayani Crusher + Loading Base</t>
  </si>
  <si>
    <t>Melayani AMP + Melayani Crusher + Loading Base + Merapikan Grogol</t>
  </si>
  <si>
    <t>Melayani Crusher + Melayani AMP</t>
  </si>
  <si>
    <t xml:space="preserve"> 4 jam tertinggal bulan Juli</t>
  </si>
  <si>
    <t>Mobilisasi Lubuk Sikaping - Rao</t>
  </si>
  <si>
    <t>Mobilisasi Bukit Tujuh - Rao</t>
  </si>
  <si>
    <t>Layani AMP + Crusher + Dump Truck</t>
  </si>
  <si>
    <t>Layani Crusher dan Dump Truck</t>
  </si>
  <si>
    <t>Muat DT + Menumpuk Material</t>
  </si>
  <si>
    <t>Muat DT + Menumpuk Material + Rolling + Perbaiki Jalan</t>
  </si>
  <si>
    <t>Muat DT + Menumpuk Material +  Rolling Perbaiki Jalan</t>
  </si>
  <si>
    <t>Muat DT + Las Bucket</t>
  </si>
  <si>
    <t>Las Bucket</t>
  </si>
</sst>
</file>

<file path=xl/styles.xml><?xml version="1.0" encoding="utf-8"?>
<styleSheet xmlns="http://schemas.openxmlformats.org/spreadsheetml/2006/main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&quot;Rp&quot;#,##0"/>
    <numFmt numFmtId="165" formatCode="_([$Rp-421]* #,##0_);_([$Rp-421]* \(#,##0\);_([$Rp-421]* &quot;-&quot;_);_(@_)"/>
    <numFmt numFmtId="166" formatCode="[$-409]h:mm\ AM/PM;@"/>
    <numFmt numFmtId="167" formatCode="_(* #,##0.00_);_(* \(#,##0.00\);_(* &quot;-&quot;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b/>
      <u/>
      <sz val="16"/>
      <color theme="1"/>
      <name val="Calibri"/>
      <family val="2"/>
      <charset val="1"/>
      <scheme val="minor"/>
    </font>
    <font>
      <b/>
      <i/>
      <sz val="10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i/>
      <sz val="10"/>
      <color rgb="FFFF0000"/>
      <name val="Calibri"/>
      <family val="2"/>
      <charset val="1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u/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name val="Calibri"/>
      <family val="2"/>
      <charset val="1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theme="1"/>
      <name val="Tahoma"/>
      <family val="2"/>
    </font>
    <font>
      <sz val="7.5"/>
      <color theme="1"/>
      <name val="Times New Roman"/>
      <family val="2"/>
    </font>
    <font>
      <sz val="8"/>
      <color theme="1"/>
      <name val="Times New Roman"/>
      <family val="2"/>
    </font>
    <font>
      <i/>
      <sz val="9"/>
      <color rgb="FF00B0F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b/>
      <i/>
      <sz val="10"/>
      <color rgb="FF002060"/>
      <name val="Calibri"/>
      <family val="2"/>
      <charset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1637">
    <xf numFmtId="0" fontId="0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571">
    <xf numFmtId="0" fontId="0" fillId="0" borderId="0" xfId="0"/>
    <xf numFmtId="0" fontId="6" fillId="0" borderId="0" xfId="2" applyFont="1" applyFill="1"/>
    <xf numFmtId="0" fontId="6" fillId="0" borderId="0" xfId="2171" applyFont="1"/>
    <xf numFmtId="0" fontId="6" fillId="0" borderId="0" xfId="217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42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0" fillId="0" borderId="0" xfId="0" applyFont="1"/>
    <xf numFmtId="0" fontId="6" fillId="3" borderId="2" xfId="0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42" fontId="7" fillId="0" borderId="1" xfId="3" applyNumberFormat="1" applyFont="1" applyFill="1" applyBorder="1" applyAlignment="1">
      <alignment horizontal="center" vertical="center"/>
    </xf>
    <xf numFmtId="0" fontId="6" fillId="0" borderId="0" xfId="2172" applyFont="1"/>
    <xf numFmtId="0" fontId="6" fillId="0" borderId="0" xfId="2172" applyFont="1" applyAlignment="1">
      <alignment horizontal="center"/>
    </xf>
    <xf numFmtId="0" fontId="7" fillId="0" borderId="0" xfId="184" applyFont="1"/>
    <xf numFmtId="0" fontId="13" fillId="0" borderId="0" xfId="184" applyFont="1"/>
    <xf numFmtId="0" fontId="7" fillId="0" borderId="1" xfId="187" applyFont="1" applyFill="1" applyBorder="1" applyAlignment="1">
      <alignment horizontal="center"/>
    </xf>
    <xf numFmtId="41" fontId="7" fillId="0" borderId="1" xfId="2173" applyFont="1" applyFill="1" applyBorder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0" fontId="9" fillId="0" borderId="0" xfId="1" applyFont="1" applyFill="1"/>
    <xf numFmtId="0" fontId="9" fillId="0" borderId="0" xfId="1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5" fillId="0" borderId="0" xfId="1" applyFont="1" applyFill="1" applyBorder="1" applyAlignment="1">
      <alignment horizontal="center"/>
    </xf>
    <xf numFmtId="16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41" fontId="5" fillId="0" borderId="0" xfId="1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>
      <alignment horizontal="center"/>
    </xf>
    <xf numFmtId="41" fontId="5" fillId="0" borderId="0" xfId="3" applyFont="1" applyFill="1" applyBorder="1"/>
    <xf numFmtId="0" fontId="9" fillId="7" borderId="2" xfId="1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9" fillId="7" borderId="2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41" fontId="5" fillId="0" borderId="1" xfId="1" applyNumberFormat="1" applyFont="1" applyFill="1" applyBorder="1"/>
    <xf numFmtId="0" fontId="5" fillId="0" borderId="1" xfId="1" applyFont="1" applyFill="1" applyBorder="1"/>
    <xf numFmtId="0" fontId="5" fillId="0" borderId="0" xfId="2174" applyFont="1" applyFill="1"/>
    <xf numFmtId="0" fontId="5" fillId="0" borderId="0" xfId="2174" applyFont="1" applyFill="1" applyAlignment="1">
      <alignment horizontal="center"/>
    </xf>
    <xf numFmtId="0" fontId="9" fillId="0" borderId="0" xfId="2174" applyFont="1" applyFill="1"/>
    <xf numFmtId="0" fontId="9" fillId="0" borderId="0" xfId="2174" applyFont="1" applyFill="1" applyAlignment="1">
      <alignment horizontal="center"/>
    </xf>
    <xf numFmtId="0" fontId="6" fillId="0" borderId="0" xfId="2175" applyFont="1" applyFill="1"/>
    <xf numFmtId="0" fontId="6" fillId="0" borderId="0" xfId="2175" applyFont="1" applyFill="1" applyAlignment="1">
      <alignment horizontal="center"/>
    </xf>
    <xf numFmtId="0" fontId="5" fillId="0" borderId="0" xfId="2174" applyFont="1" applyFill="1" applyBorder="1" applyAlignment="1">
      <alignment horizontal="center"/>
    </xf>
    <xf numFmtId="16" fontId="5" fillId="0" borderId="0" xfId="2174" applyNumberFormat="1" applyFont="1" applyFill="1" applyBorder="1" applyAlignment="1">
      <alignment horizontal="center"/>
    </xf>
    <xf numFmtId="0" fontId="5" fillId="0" borderId="0" xfId="2174" applyFont="1" applyFill="1" applyBorder="1"/>
    <xf numFmtId="0" fontId="1" fillId="0" borderId="0" xfId="2174" applyFill="1" applyBorder="1"/>
    <xf numFmtId="41" fontId="5" fillId="0" borderId="0" xfId="2174" applyNumberFormat="1" applyFont="1" applyFill="1" applyBorder="1"/>
    <xf numFmtId="0" fontId="9" fillId="2" borderId="2" xfId="2174" applyFont="1" applyFill="1" applyBorder="1" applyAlignment="1">
      <alignment horizontal="center" vertical="center" wrapText="1"/>
    </xf>
    <xf numFmtId="0" fontId="6" fillId="2" borderId="2" xfId="2175" applyFont="1" applyFill="1" applyBorder="1" applyAlignment="1">
      <alignment horizontal="center" vertical="center" wrapText="1"/>
    </xf>
    <xf numFmtId="0" fontId="9" fillId="2" borderId="2" xfId="2174" applyFont="1" applyFill="1" applyBorder="1" applyAlignment="1">
      <alignment horizontal="center" vertical="center"/>
    </xf>
    <xf numFmtId="41" fontId="5" fillId="0" borderId="1" xfId="3" applyFont="1" applyFill="1" applyBorder="1"/>
    <xf numFmtId="41" fontId="5" fillId="0" borderId="1" xfId="2174" applyNumberFormat="1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6" fillId="0" borderId="0" xfId="11010" applyFont="1" applyFill="1"/>
    <xf numFmtId="0" fontId="6" fillId="0" borderId="0" xfId="11010" applyFont="1" applyFill="1" applyAlignment="1">
      <alignment horizontal="center"/>
    </xf>
    <xf numFmtId="0" fontId="9" fillId="8" borderId="2" xfId="0" applyFont="1" applyFill="1" applyBorder="1" applyAlignment="1">
      <alignment horizontal="center" vertical="center" wrapText="1"/>
    </xf>
    <xf numFmtId="0" fontId="6" fillId="8" borderId="2" xfId="1101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1" fontId="5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2" borderId="2" xfId="11010" applyFont="1" applyFill="1" applyBorder="1" applyAlignment="1">
      <alignment horizontal="center" vertical="center"/>
    </xf>
    <xf numFmtId="0" fontId="6" fillId="2" borderId="2" xfId="11010" applyFont="1" applyFill="1" applyBorder="1" applyAlignment="1">
      <alignment horizontal="center"/>
    </xf>
    <xf numFmtId="41" fontId="7" fillId="0" borderId="1" xfId="11010" applyNumberFormat="1" applyFont="1" applyFill="1" applyBorder="1" applyAlignment="1">
      <alignment horizontal="center"/>
    </xf>
    <xf numFmtId="41" fontId="7" fillId="0" borderId="1" xfId="3" applyFont="1" applyFill="1" applyBorder="1"/>
    <xf numFmtId="41" fontId="7" fillId="0" borderId="1" xfId="11010" applyNumberFormat="1" applyFont="1" applyFill="1" applyBorder="1"/>
    <xf numFmtId="0" fontId="7" fillId="0" borderId="1" xfId="0" applyFont="1" applyFill="1" applyBorder="1" applyAlignment="1">
      <alignment horizontal="center"/>
    </xf>
    <xf numFmtId="41" fontId="7" fillId="0" borderId="1" xfId="3" applyNumberFormat="1" applyFont="1" applyFill="1" applyBorder="1" applyAlignment="1">
      <alignment horizontal="center"/>
    </xf>
    <xf numFmtId="0" fontId="7" fillId="0" borderId="1" xfId="0" applyFont="1" applyFill="1" applyBorder="1"/>
    <xf numFmtId="0" fontId="6" fillId="6" borderId="2" xfId="11010" applyFont="1" applyFill="1" applyBorder="1" applyAlignment="1">
      <alignment horizontal="center" vertical="center"/>
    </xf>
    <xf numFmtId="0" fontId="6" fillId="6" borderId="2" xfId="1101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7" fillId="0" borderId="1" xfId="0" applyFont="1" applyBorder="1"/>
    <xf numFmtId="41" fontId="7" fillId="0" borderId="1" xfId="0" applyNumberFormat="1" applyFont="1" applyFill="1" applyBorder="1"/>
    <xf numFmtId="0" fontId="0" fillId="0" borderId="0" xfId="0" applyFill="1"/>
    <xf numFmtId="0" fontId="8" fillId="0" borderId="1" xfId="0" applyFont="1" applyFill="1" applyBorder="1" applyAlignment="1">
      <alignment vertical="center"/>
    </xf>
    <xf numFmtId="0" fontId="6" fillId="2" borderId="2" xfId="1101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2" borderId="4" xfId="11010" applyFont="1" applyFill="1" applyBorder="1" applyAlignment="1">
      <alignment horizontal="center" vertical="center"/>
    </xf>
    <xf numFmtId="0" fontId="6" fillId="2" borderId="3" xfId="11010" applyFont="1" applyFill="1" applyBorder="1" applyAlignment="1">
      <alignment horizontal="center" vertical="center"/>
    </xf>
    <xf numFmtId="0" fontId="6" fillId="9" borderId="2" xfId="1101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6" fillId="0" borderId="4" xfId="11010" applyFont="1" applyFill="1" applyBorder="1" applyAlignment="1">
      <alignment horizontal="center" vertical="center"/>
    </xf>
    <xf numFmtId="0" fontId="6" fillId="0" borderId="3" xfId="11010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/>
    </xf>
    <xf numFmtId="0" fontId="8" fillId="0" borderId="1" xfId="0" applyFont="1" applyFill="1" applyBorder="1"/>
    <xf numFmtId="0" fontId="5" fillId="0" borderId="0" xfId="0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41" fontId="5" fillId="0" borderId="0" xfId="0" applyNumberFormat="1" applyFont="1" applyFill="1" applyBorder="1"/>
    <xf numFmtId="0" fontId="5" fillId="0" borderId="0" xfId="0" applyFont="1" applyFill="1" applyBorder="1"/>
    <xf numFmtId="0" fontId="9" fillId="7" borderId="2" xfId="0" applyFont="1" applyFill="1" applyBorder="1" applyAlignment="1">
      <alignment horizontal="center" vertical="center" wrapText="1"/>
    </xf>
    <xf numFmtId="0" fontId="6" fillId="7" borderId="2" xfId="1101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9" fillId="10" borderId="2" xfId="0" applyFont="1" applyFill="1" applyBorder="1" applyAlignment="1">
      <alignment horizontal="center" vertical="center" wrapText="1"/>
    </xf>
    <xf numFmtId="0" fontId="6" fillId="10" borderId="2" xfId="1101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0" fillId="0" borderId="0" xfId="0" applyFill="1" applyBorder="1"/>
    <xf numFmtId="0" fontId="9" fillId="5" borderId="2" xfId="0" applyFont="1" applyFill="1" applyBorder="1" applyAlignment="1">
      <alignment horizontal="center" vertical="center" wrapText="1"/>
    </xf>
    <xf numFmtId="0" fontId="6" fillId="5" borderId="2" xfId="1101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41" fontId="11" fillId="0" borderId="9" xfId="0" applyNumberFormat="1" applyFont="1" applyFill="1" applyBorder="1" applyAlignment="1">
      <alignment horizontal="center" vertical="center"/>
    </xf>
    <xf numFmtId="42" fontId="11" fillId="0" borderId="9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20" fillId="0" borderId="0" xfId="0" applyNumberFormat="1" applyFont="1" applyFill="1" applyBorder="1" applyAlignment="1">
      <alignment horizontal="center"/>
    </xf>
    <xf numFmtId="0" fontId="1" fillId="0" borderId="0" xfId="4338"/>
    <xf numFmtId="0" fontId="6" fillId="0" borderId="0" xfId="2176" applyFont="1" applyFill="1"/>
    <xf numFmtId="0" fontId="6" fillId="0" borderId="0" xfId="2176" applyFont="1" applyFill="1" applyAlignment="1">
      <alignment horizontal="center"/>
    </xf>
    <xf numFmtId="0" fontId="7" fillId="0" borderId="1" xfId="4338" applyFont="1" applyFill="1" applyBorder="1" applyAlignment="1">
      <alignment horizontal="center"/>
    </xf>
    <xf numFmtId="41" fontId="7" fillId="0" borderId="1" xfId="2176" applyNumberFormat="1" applyFont="1" applyFill="1" applyBorder="1" applyAlignment="1">
      <alignment horizontal="center"/>
    </xf>
    <xf numFmtId="41" fontId="7" fillId="0" borderId="1" xfId="2176" applyNumberFormat="1" applyFont="1" applyFill="1" applyBorder="1"/>
    <xf numFmtId="0" fontId="8" fillId="0" borderId="1" xfId="2176" applyFont="1" applyFill="1" applyBorder="1" applyAlignment="1">
      <alignment horizontal="center"/>
    </xf>
    <xf numFmtId="41" fontId="8" fillId="0" borderId="1" xfId="0" applyNumberFormat="1" applyFont="1" applyFill="1" applyBorder="1" applyAlignment="1">
      <alignment horizontal="center" vertical="center"/>
    </xf>
    <xf numFmtId="41" fontId="8" fillId="0" borderId="1" xfId="3" applyFont="1" applyFill="1" applyBorder="1" applyAlignment="1">
      <alignment horizontal="center"/>
    </xf>
    <xf numFmtId="42" fontId="11" fillId="3" borderId="7" xfId="0" applyNumberFormat="1" applyFont="1" applyFill="1" applyBorder="1" applyAlignment="1">
      <alignment horizontal="center" vertical="center"/>
    </xf>
    <xf numFmtId="3" fontId="11" fillId="3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Fill="1" applyBorder="1" applyAlignment="1"/>
    <xf numFmtId="0" fontId="8" fillId="0" borderId="1" xfId="11010" applyFont="1" applyFill="1" applyBorder="1" applyAlignment="1">
      <alignment horizontal="center"/>
    </xf>
    <xf numFmtId="0" fontId="6" fillId="2" borderId="10" xfId="1101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42" fontId="7" fillId="0" borderId="18" xfId="3" applyNumberFormat="1" applyFont="1" applyFill="1" applyBorder="1" applyAlignment="1">
      <alignment horizontal="center" vertical="center"/>
    </xf>
    <xf numFmtId="42" fontId="7" fillId="0" borderId="21" xfId="3" applyNumberFormat="1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/>
    </xf>
    <xf numFmtId="41" fontId="5" fillId="0" borderId="21" xfId="3" applyFont="1" applyFill="1" applyBorder="1"/>
    <xf numFmtId="41" fontId="5" fillId="0" borderId="21" xfId="0" applyNumberFormat="1" applyFont="1" applyFill="1" applyBorder="1"/>
    <xf numFmtId="0" fontId="0" fillId="0" borderId="1" xfId="0" applyBorder="1"/>
    <xf numFmtId="41" fontId="7" fillId="0" borderId="1" xfId="3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25" xfId="0" applyFill="1" applyBorder="1"/>
    <xf numFmtId="0" fontId="7" fillId="0" borderId="18" xfId="0" applyFont="1" applyFill="1" applyBorder="1" applyAlignment="1">
      <alignment horizontal="center"/>
    </xf>
    <xf numFmtId="41" fontId="7" fillId="0" borderId="18" xfId="11010" applyNumberFormat="1" applyFont="1" applyFill="1" applyBorder="1" applyAlignment="1">
      <alignment horizontal="center"/>
    </xf>
    <xf numFmtId="41" fontId="7" fillId="0" borderId="18" xfId="3" applyFont="1" applyFill="1" applyBorder="1"/>
    <xf numFmtId="41" fontId="7" fillId="0" borderId="18" xfId="3" applyNumberFormat="1" applyFont="1" applyFill="1" applyBorder="1" applyAlignment="1">
      <alignment horizontal="center"/>
    </xf>
    <xf numFmtId="41" fontId="7" fillId="0" borderId="18" xfId="11010" applyNumberFormat="1" applyFont="1" applyFill="1" applyBorder="1"/>
    <xf numFmtId="0" fontId="7" fillId="0" borderId="19" xfId="11010" applyFont="1" applyFill="1" applyBorder="1"/>
    <xf numFmtId="0" fontId="7" fillId="0" borderId="20" xfId="11010" applyFont="1" applyFill="1" applyBorder="1"/>
    <xf numFmtId="0" fontId="7" fillId="0" borderId="20" xfId="0" applyFont="1" applyFill="1" applyBorder="1"/>
    <xf numFmtId="41" fontId="7" fillId="0" borderId="21" xfId="11010" applyNumberFormat="1" applyFont="1" applyFill="1" applyBorder="1" applyAlignment="1">
      <alignment horizontal="center"/>
    </xf>
    <xf numFmtId="41" fontId="7" fillId="0" borderId="21" xfId="3" applyFont="1" applyFill="1" applyBorder="1"/>
    <xf numFmtId="41" fontId="7" fillId="0" borderId="21" xfId="11010" applyNumberFormat="1" applyFont="1" applyFill="1" applyBorder="1"/>
    <xf numFmtId="0" fontId="7" fillId="0" borderId="20" xfId="187" applyFont="1" applyFill="1" applyBorder="1"/>
    <xf numFmtId="41" fontId="7" fillId="0" borderId="21" xfId="2173" applyFont="1" applyFill="1" applyBorder="1"/>
    <xf numFmtId="0" fontId="5" fillId="7" borderId="8" xfId="1" applyFont="1" applyFill="1" applyBorder="1" applyAlignment="1">
      <alignment horizontal="center"/>
    </xf>
    <xf numFmtId="16" fontId="5" fillId="7" borderId="9" xfId="1" applyNumberFormat="1" applyFont="1" applyFill="1" applyBorder="1" applyAlignment="1">
      <alignment horizontal="center"/>
    </xf>
    <xf numFmtId="0" fontId="1" fillId="7" borderId="9" xfId="1" applyFill="1" applyBorder="1"/>
    <xf numFmtId="41" fontId="11" fillId="7" borderId="9" xfId="1" applyNumberFormat="1" applyFont="1" applyFill="1" applyBorder="1" applyAlignment="1">
      <alignment horizontal="center" vertical="center"/>
    </xf>
    <xf numFmtId="41" fontId="18" fillId="7" borderId="9" xfId="1" applyNumberFormat="1" applyFont="1" applyFill="1" applyBorder="1"/>
    <xf numFmtId="0" fontId="1" fillId="7" borderId="10" xfId="1" applyFill="1" applyBorder="1"/>
    <xf numFmtId="0" fontId="5" fillId="0" borderId="18" xfId="1" applyFont="1" applyFill="1" applyBorder="1" applyAlignment="1">
      <alignment horizontal="center"/>
    </xf>
    <xf numFmtId="41" fontId="5" fillId="0" borderId="18" xfId="1" applyNumberFormat="1" applyFont="1" applyFill="1" applyBorder="1"/>
    <xf numFmtId="0" fontId="5" fillId="0" borderId="18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41" fontId="5" fillId="0" borderId="21" xfId="1" applyNumberFormat="1" applyFont="1" applyFill="1" applyBorder="1"/>
    <xf numFmtId="0" fontId="1" fillId="2" borderId="27" xfId="2174" applyFill="1" applyBorder="1"/>
    <xf numFmtId="0" fontId="1" fillId="2" borderId="28" xfId="2174" applyFill="1" applyBorder="1"/>
    <xf numFmtId="0" fontId="1" fillId="2" borderId="8" xfId="2174" applyFill="1" applyBorder="1"/>
    <xf numFmtId="41" fontId="5" fillId="0" borderId="18" xfId="3" applyFont="1" applyFill="1" applyBorder="1"/>
    <xf numFmtId="41" fontId="5" fillId="0" borderId="18" xfId="2174" applyNumberFormat="1" applyFont="1" applyFill="1" applyBorder="1"/>
    <xf numFmtId="41" fontId="5" fillId="0" borderId="21" xfId="2174" applyNumberFormat="1" applyFont="1" applyFill="1" applyBorder="1"/>
    <xf numFmtId="0" fontId="21" fillId="0" borderId="8" xfId="0" applyFont="1" applyFill="1" applyBorder="1"/>
    <xf numFmtId="0" fontId="21" fillId="0" borderId="9" xfId="0" applyFont="1" applyFill="1" applyBorder="1"/>
    <xf numFmtId="41" fontId="22" fillId="0" borderId="9" xfId="0" applyNumberFormat="1" applyFont="1" applyFill="1" applyBorder="1" applyAlignment="1">
      <alignment horizontal="center" vertical="center"/>
    </xf>
    <xf numFmtId="42" fontId="22" fillId="0" borderId="9" xfId="0" applyNumberFormat="1" applyFont="1" applyFill="1" applyBorder="1" applyAlignment="1">
      <alignment horizontal="center" vertical="center"/>
    </xf>
    <xf numFmtId="0" fontId="21" fillId="0" borderId="10" xfId="0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18" xfId="3" applyNumberFormat="1" applyFont="1" applyFill="1" applyBorder="1" applyAlignment="1">
      <alignment horizontal="center"/>
    </xf>
    <xf numFmtId="41" fontId="5" fillId="0" borderId="18" xfId="0" applyNumberFormat="1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1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/>
    <xf numFmtId="0" fontId="7" fillId="0" borderId="19" xfId="0" applyFont="1" applyFill="1" applyBorder="1"/>
    <xf numFmtId="0" fontId="7" fillId="0" borderId="20" xfId="0" applyFont="1" applyBorder="1"/>
    <xf numFmtId="42" fontId="11" fillId="2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7" fillId="0" borderId="21" xfId="0" applyNumberFormat="1" applyFont="1" applyFill="1" applyBorder="1"/>
    <xf numFmtId="0" fontId="6" fillId="2" borderId="8" xfId="11010" applyFont="1" applyFill="1" applyBorder="1" applyAlignment="1">
      <alignment horizontal="center" vertical="center"/>
    </xf>
    <xf numFmtId="0" fontId="6" fillId="2" borderId="9" xfId="1101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6" fillId="0" borderId="10" xfId="1101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41" fontId="11" fillId="7" borderId="9" xfId="0" applyNumberFormat="1" applyFont="1" applyFill="1" applyBorder="1" applyAlignment="1">
      <alignment horizontal="center" vertical="center"/>
    </xf>
    <xf numFmtId="42" fontId="11" fillId="7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21" fillId="0" borderId="4" xfId="0" applyFont="1" applyFill="1" applyBorder="1"/>
    <xf numFmtId="0" fontId="21" fillId="0" borderId="3" xfId="0" applyFont="1" applyFill="1" applyBorder="1"/>
    <xf numFmtId="41" fontId="22" fillId="0" borderId="3" xfId="0" applyNumberFormat="1" applyFont="1" applyFill="1" applyBorder="1" applyAlignment="1">
      <alignment vertical="center"/>
    </xf>
    <xf numFmtId="165" fontId="22" fillId="0" borderId="3" xfId="0" applyNumberFormat="1" applyFont="1" applyFill="1" applyBorder="1"/>
    <xf numFmtId="41" fontId="22" fillId="0" borderId="3" xfId="0" applyNumberFormat="1" applyFont="1" applyFill="1" applyBorder="1" applyAlignment="1">
      <alignment horizontal="center" vertical="center"/>
    </xf>
    <xf numFmtId="0" fontId="21" fillId="0" borderId="5" xfId="0" applyFont="1" applyFill="1" applyBorder="1"/>
    <xf numFmtId="0" fontId="20" fillId="0" borderId="18" xfId="0" applyFont="1" applyFill="1" applyBorder="1" applyAlignment="1">
      <alignment horizontal="center"/>
    </xf>
    <xf numFmtId="0" fontId="5" fillId="0" borderId="18" xfId="0" applyFont="1" applyFill="1" applyBorder="1"/>
    <xf numFmtId="0" fontId="24" fillId="2" borderId="26" xfId="0" applyFont="1" applyFill="1" applyBorder="1"/>
    <xf numFmtId="41" fontId="5" fillId="0" borderId="18" xfId="3" applyFont="1" applyFill="1" applyBorder="1" applyAlignment="1"/>
    <xf numFmtId="0" fontId="7" fillId="0" borderId="18" xfId="4338" applyFont="1" applyFill="1" applyBorder="1" applyAlignment="1">
      <alignment horizontal="center"/>
    </xf>
    <xf numFmtId="41" fontId="7" fillId="0" borderId="18" xfId="2176" applyNumberFormat="1" applyFont="1" applyFill="1" applyBorder="1" applyAlignment="1">
      <alignment horizontal="center"/>
    </xf>
    <xf numFmtId="41" fontId="7" fillId="0" borderId="18" xfId="3" applyFont="1" applyFill="1" applyBorder="1" applyAlignment="1">
      <alignment horizontal="center"/>
    </xf>
    <xf numFmtId="41" fontId="7" fillId="0" borderId="18" xfId="2176" applyNumberFormat="1" applyFont="1" applyFill="1" applyBorder="1"/>
    <xf numFmtId="41" fontId="7" fillId="0" borderId="21" xfId="2176" applyNumberFormat="1" applyFont="1" applyFill="1" applyBorder="1" applyAlignment="1">
      <alignment horizontal="center"/>
    </xf>
    <xf numFmtId="41" fontId="7" fillId="0" borderId="21" xfId="2176" applyNumberFormat="1" applyFont="1" applyFill="1" applyBorder="1"/>
    <xf numFmtId="0" fontId="0" fillId="0" borderId="19" xfId="0" applyBorder="1"/>
    <xf numFmtId="0" fontId="8" fillId="0" borderId="18" xfId="0" applyFont="1" applyFill="1" applyBorder="1" applyAlignment="1">
      <alignment vertical="center"/>
    </xf>
    <xf numFmtId="0" fontId="17" fillId="0" borderId="20" xfId="0" applyFont="1" applyFill="1" applyBorder="1"/>
    <xf numFmtId="0" fontId="8" fillId="0" borderId="1" xfId="6683" applyFont="1" applyFill="1" applyBorder="1" applyAlignment="1">
      <alignment horizontal="left"/>
    </xf>
    <xf numFmtId="0" fontId="8" fillId="0" borderId="21" xfId="6683" applyFont="1" applyFill="1" applyBorder="1" applyAlignment="1">
      <alignment horizontal="left"/>
    </xf>
    <xf numFmtId="0" fontId="8" fillId="0" borderId="21" xfId="0" applyFont="1" applyFill="1" applyBorder="1" applyAlignment="1">
      <alignment vertical="center"/>
    </xf>
    <xf numFmtId="0" fontId="8" fillId="0" borderId="1" xfId="4338" applyFont="1" applyFill="1" applyBorder="1" applyAlignment="1">
      <alignment horizontal="left" vertical="center"/>
    </xf>
    <xf numFmtId="0" fontId="5" fillId="0" borderId="21" xfId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18" xfId="6683" applyFont="1" applyFill="1" applyBorder="1" applyAlignment="1">
      <alignment horizontal="left"/>
    </xf>
    <xf numFmtId="0" fontId="8" fillId="0" borderId="18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8" fillId="0" borderId="0" xfId="0" applyNumberFormat="1" applyFont="1" applyAlignment="1">
      <alignment horizontal="center" vertical="center"/>
    </xf>
    <xf numFmtId="42" fontId="28" fillId="0" borderId="0" xfId="0" applyNumberFormat="1" applyFont="1"/>
    <xf numFmtId="0" fontId="28" fillId="0" borderId="2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 wrapText="1"/>
    </xf>
    <xf numFmtId="42" fontId="28" fillId="0" borderId="2" xfId="0" applyNumberFormat="1" applyFont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2" xfId="0" applyNumberFormat="1" applyFont="1" applyFill="1" applyBorder="1" applyAlignment="1">
      <alignment horizontal="center" vertical="center"/>
    </xf>
    <xf numFmtId="42" fontId="28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42" fontId="28" fillId="0" borderId="2" xfId="0" quotePrefix="1" applyNumberFormat="1" applyFont="1" applyBorder="1" applyAlignment="1">
      <alignment horizontal="center" vertical="center" wrapText="1"/>
    </xf>
    <xf numFmtId="0" fontId="28" fillId="3" borderId="2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2173" applyNumberFormat="1" applyFont="1" applyFill="1" applyBorder="1" applyAlignment="1">
      <alignment horizontal="center"/>
    </xf>
    <xf numFmtId="0" fontId="7" fillId="0" borderId="22" xfId="0" applyFont="1" applyBorder="1"/>
    <xf numFmtId="0" fontId="27" fillId="0" borderId="1" xfId="0" applyFont="1" applyBorder="1" applyAlignment="1">
      <alignment horizontal="center" vertical="center"/>
    </xf>
    <xf numFmtId="42" fontId="27" fillId="0" borderId="1" xfId="3" applyNumberFormat="1" applyFont="1" applyBorder="1" applyAlignment="1">
      <alignment vertical="center"/>
    </xf>
    <xf numFmtId="42" fontId="27" fillId="0" borderId="1" xfId="3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41" fontId="27" fillId="0" borderId="1" xfId="3" applyFont="1" applyBorder="1" applyAlignment="1">
      <alignment vertical="center"/>
    </xf>
    <xf numFmtId="0" fontId="27" fillId="0" borderId="1" xfId="3" applyNumberFormat="1" applyFont="1" applyBorder="1" applyAlignment="1">
      <alignment horizontal="center" vertical="center"/>
    </xf>
    <xf numFmtId="42" fontId="27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42" fontId="38" fillId="0" borderId="1" xfId="3" applyNumberFormat="1" applyFont="1" applyBorder="1" applyAlignment="1">
      <alignment vertical="center"/>
    </xf>
    <xf numFmtId="42" fontId="38" fillId="0" borderId="18" xfId="3" applyNumberFormat="1" applyFont="1" applyBorder="1" applyAlignment="1">
      <alignment horizontal="center" vertical="center"/>
    </xf>
    <xf numFmtId="42" fontId="38" fillId="0" borderId="1" xfId="3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1" fontId="38" fillId="0" borderId="1" xfId="3" applyFont="1" applyBorder="1" applyAlignment="1">
      <alignment vertical="center"/>
    </xf>
    <xf numFmtId="0" fontId="25" fillId="0" borderId="21" xfId="0" applyFont="1" applyBorder="1"/>
    <xf numFmtId="41" fontId="25" fillId="0" borderId="21" xfId="3" applyFont="1" applyFill="1" applyBorder="1"/>
    <xf numFmtId="0" fontId="38" fillId="0" borderId="1" xfId="0" applyFont="1" applyBorder="1" applyAlignment="1">
      <alignment vertical="center"/>
    </xf>
    <xf numFmtId="0" fontId="38" fillId="0" borderId="1" xfId="3" applyNumberFormat="1" applyFont="1" applyBorder="1" applyAlignment="1">
      <alignment horizontal="center" vertical="center"/>
    </xf>
    <xf numFmtId="42" fontId="38" fillId="0" borderId="1" xfId="0" applyNumberFormat="1" applyFont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31" fillId="3" borderId="7" xfId="0" applyNumberFormat="1" applyFont="1" applyFill="1" applyBorder="1" applyAlignment="1">
      <alignment horizontal="center" vertical="center"/>
    </xf>
    <xf numFmtId="42" fontId="28" fillId="3" borderId="7" xfId="0" applyNumberFormat="1" applyFont="1" applyFill="1" applyBorder="1" applyAlignment="1">
      <alignment horizontal="center" vertical="center"/>
    </xf>
    <xf numFmtId="42" fontId="31" fillId="3" borderId="7" xfId="0" applyNumberFormat="1" applyFont="1" applyFill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42" fontId="38" fillId="0" borderId="18" xfId="3" applyNumberFormat="1" applyFont="1" applyBorder="1" applyAlignment="1">
      <alignment vertical="center"/>
    </xf>
    <xf numFmtId="0" fontId="38" fillId="0" borderId="18" xfId="0" applyFont="1" applyBorder="1" applyAlignment="1">
      <alignment vertical="center"/>
    </xf>
    <xf numFmtId="41" fontId="38" fillId="0" borderId="18" xfId="3" applyFont="1" applyBorder="1" applyAlignment="1">
      <alignment vertical="center"/>
    </xf>
    <xf numFmtId="0" fontId="38" fillId="0" borderId="18" xfId="3" applyNumberFormat="1" applyFont="1" applyBorder="1" applyAlignment="1">
      <alignment horizontal="center" vertical="center"/>
    </xf>
    <xf numFmtId="42" fontId="38" fillId="0" borderId="18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37" fillId="4" borderId="1" xfId="0" applyFont="1" applyFill="1" applyBorder="1" applyAlignment="1">
      <alignment vertical="center"/>
    </xf>
    <xf numFmtId="0" fontId="25" fillId="0" borderId="22" xfId="0" applyFont="1" applyBorder="1"/>
    <xf numFmtId="0" fontId="37" fillId="0" borderId="1" xfId="0" applyFont="1" applyBorder="1" applyAlignment="1">
      <alignment vertical="center"/>
    </xf>
    <xf numFmtId="0" fontId="8" fillId="0" borderId="21" xfId="2176" applyFont="1" applyFill="1" applyBorder="1" applyAlignment="1">
      <alignment horizontal="center"/>
    </xf>
    <xf numFmtId="0" fontId="7" fillId="0" borderId="18" xfId="187" applyFont="1" applyFill="1" applyBorder="1" applyAlignment="1">
      <alignment horizontal="center"/>
    </xf>
    <xf numFmtId="0" fontId="7" fillId="0" borderId="18" xfId="2173" applyNumberFormat="1" applyFont="1" applyFill="1" applyBorder="1" applyAlignment="1">
      <alignment horizontal="center"/>
    </xf>
    <xf numFmtId="41" fontId="7" fillId="0" borderId="18" xfId="2173" applyFont="1" applyFill="1" applyBorder="1"/>
    <xf numFmtId="0" fontId="7" fillId="0" borderId="19" xfId="187" applyFont="1" applyFill="1" applyBorder="1"/>
    <xf numFmtId="0" fontId="8" fillId="4" borderId="1" xfId="0" applyFont="1" applyFill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42" fontId="27" fillId="0" borderId="18" xfId="3" applyNumberFormat="1" applyFont="1" applyBorder="1" applyAlignment="1">
      <alignment vertical="center"/>
    </xf>
    <xf numFmtId="42" fontId="27" fillId="0" borderId="18" xfId="3" applyNumberFormat="1" applyFont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41" fontId="27" fillId="0" borderId="18" xfId="3" applyFont="1" applyBorder="1" applyAlignment="1">
      <alignment vertical="center"/>
    </xf>
    <xf numFmtId="0" fontId="27" fillId="0" borderId="18" xfId="3" applyNumberFormat="1" applyFont="1" applyBorder="1" applyAlignment="1">
      <alignment horizontal="center" vertical="center"/>
    </xf>
    <xf numFmtId="42" fontId="27" fillId="0" borderId="18" xfId="0" applyNumberFormat="1" applyFont="1" applyBorder="1" applyAlignment="1">
      <alignment horizontal="center" vertical="center"/>
    </xf>
    <xf numFmtId="0" fontId="36" fillId="4" borderId="1" xfId="0" applyFont="1" applyFill="1" applyBorder="1" applyAlignment="1">
      <alignment vertical="center"/>
    </xf>
    <xf numFmtId="42" fontId="27" fillId="0" borderId="21" xfId="3" applyNumberFormat="1" applyFont="1" applyBorder="1" applyAlignment="1">
      <alignment vertical="center"/>
    </xf>
    <xf numFmtId="42" fontId="27" fillId="0" borderId="21" xfId="3" applyNumberFormat="1" applyFont="1" applyBorder="1" applyAlignment="1">
      <alignment horizontal="center" vertical="center"/>
    </xf>
    <xf numFmtId="0" fontId="32" fillId="0" borderId="21" xfId="0" applyFont="1" applyBorder="1" applyAlignment="1">
      <alignment vertical="center"/>
    </xf>
    <xf numFmtId="41" fontId="32" fillId="0" borderId="21" xfId="3" applyFont="1" applyBorder="1" applyAlignment="1">
      <alignment vertical="center"/>
    </xf>
    <xf numFmtId="42" fontId="27" fillId="0" borderId="21" xfId="0" applyNumberFormat="1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37" fillId="0" borderId="18" xfId="0" applyFont="1" applyBorder="1" applyAlignment="1">
      <alignment vertical="center"/>
    </xf>
    <xf numFmtId="0" fontId="37" fillId="4" borderId="18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36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1" xfId="3" applyNumberFormat="1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42" fontId="38" fillId="0" borderId="21" xfId="0" applyNumberFormat="1" applyFont="1" applyBorder="1" applyAlignment="1">
      <alignment horizontal="center" vertical="center"/>
    </xf>
    <xf numFmtId="0" fontId="37" fillId="0" borderId="21" xfId="2176" applyFont="1" applyFill="1" applyBorder="1" applyAlignment="1">
      <alignment horizontal="center"/>
    </xf>
    <xf numFmtId="0" fontId="8" fillId="0" borderId="21" xfId="11010" applyFont="1" applyFill="1" applyBorder="1" applyAlignment="1">
      <alignment horizontal="center"/>
    </xf>
    <xf numFmtId="0" fontId="7" fillId="0" borderId="21" xfId="187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41" fontId="7" fillId="0" borderId="33" xfId="0" applyNumberFormat="1" applyFont="1" applyFill="1" applyBorder="1"/>
    <xf numFmtId="0" fontId="7" fillId="0" borderId="21" xfId="4338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0" xfId="185" applyFont="1"/>
    <xf numFmtId="0" fontId="39" fillId="0" borderId="0" xfId="1" applyFont="1"/>
    <xf numFmtId="0" fontId="40" fillId="0" borderId="0" xfId="185" applyFont="1" applyBorder="1" applyAlignment="1">
      <alignment horizontal="center" vertical="center"/>
    </xf>
    <xf numFmtId="0" fontId="43" fillId="0" borderId="0" xfId="185" applyFont="1" applyBorder="1" applyAlignment="1">
      <alignment horizontal="center" vertical="center"/>
    </xf>
    <xf numFmtId="0" fontId="43" fillId="0" borderId="6" xfId="185" applyFont="1" applyBorder="1" applyAlignment="1">
      <alignment horizontal="center" vertical="center"/>
    </xf>
    <xf numFmtId="0" fontId="44" fillId="0" borderId="0" xfId="185" applyFont="1"/>
    <xf numFmtId="0" fontId="45" fillId="0" borderId="0" xfId="185" applyFont="1" applyAlignment="1">
      <alignment horizontal="center" vertical="center"/>
    </xf>
    <xf numFmtId="0" fontId="43" fillId="13" borderId="37" xfId="185" applyNumberFormat="1" applyFont="1" applyFill="1" applyBorder="1" applyAlignment="1">
      <alignment horizontal="center" vertical="center" wrapText="1"/>
    </xf>
    <xf numFmtId="0" fontId="43" fillId="13" borderId="42" xfId="185" applyNumberFormat="1" applyFont="1" applyFill="1" applyBorder="1" applyAlignment="1">
      <alignment horizontal="center" vertical="center" wrapText="1"/>
    </xf>
    <xf numFmtId="0" fontId="2" fillId="0" borderId="0" xfId="185" applyFont="1" applyAlignment="1">
      <alignment horizontal="center" vertical="center"/>
    </xf>
    <xf numFmtId="0" fontId="48" fillId="0" borderId="7" xfId="185" applyNumberFormat="1" applyFont="1" applyFill="1" applyBorder="1" applyAlignment="1">
      <alignment horizontal="center" vertical="center"/>
    </xf>
    <xf numFmtId="0" fontId="42" fillId="0" borderId="7" xfId="185" applyNumberFormat="1" applyFont="1" applyFill="1" applyBorder="1" applyAlignment="1">
      <alignment horizontal="center" vertical="center"/>
    </xf>
    <xf numFmtId="0" fontId="43" fillId="13" borderId="45" xfId="185" applyNumberFormat="1" applyFont="1" applyFill="1" applyBorder="1" applyAlignment="1">
      <alignment horizontal="center" vertical="center" wrapText="1"/>
    </xf>
    <xf numFmtId="1" fontId="43" fillId="0" borderId="47" xfId="185" applyNumberFormat="1" applyFont="1" applyFill="1" applyBorder="1" applyAlignment="1">
      <alignment horizontal="center" vertical="center"/>
    </xf>
    <xf numFmtId="0" fontId="43" fillId="0" borderId="48" xfId="185" applyFont="1" applyFill="1" applyBorder="1" applyAlignment="1">
      <alignment vertical="center"/>
    </xf>
    <xf numFmtId="0" fontId="43" fillId="0" borderId="48" xfId="185" applyFont="1" applyFill="1" applyBorder="1" applyAlignment="1">
      <alignment horizontal="left" vertical="center"/>
    </xf>
    <xf numFmtId="0" fontId="42" fillId="0" borderId="48" xfId="185" applyNumberFormat="1" applyFont="1" applyFill="1" applyBorder="1" applyAlignment="1">
      <alignment horizontal="center" vertical="center"/>
    </xf>
    <xf numFmtId="41" fontId="43" fillId="0" borderId="48" xfId="185" applyNumberFormat="1" applyFont="1" applyFill="1" applyBorder="1" applyAlignment="1">
      <alignment horizontal="center" vertical="center"/>
    </xf>
    <xf numFmtId="42" fontId="49" fillId="10" borderId="48" xfId="1" applyNumberFormat="1" applyFont="1" applyFill="1" applyBorder="1"/>
    <xf numFmtId="1" fontId="44" fillId="13" borderId="48" xfId="185" applyNumberFormat="1" applyFont="1" applyFill="1" applyBorder="1" applyAlignment="1">
      <alignment horizontal="center" vertical="center"/>
    </xf>
    <xf numFmtId="0" fontId="44" fillId="0" borderId="49" xfId="185" applyFont="1" applyFill="1" applyBorder="1" applyAlignment="1">
      <alignment horizontal="left"/>
    </xf>
    <xf numFmtId="1" fontId="43" fillId="0" borderId="50" xfId="185" applyNumberFormat="1" applyFont="1" applyBorder="1" applyAlignment="1">
      <alignment horizontal="center" vertical="center"/>
    </xf>
    <xf numFmtId="0" fontId="43" fillId="0" borderId="15" xfId="185" applyFont="1" applyBorder="1" applyAlignment="1">
      <alignment vertical="center"/>
    </xf>
    <xf numFmtId="0" fontId="43" fillId="0" borderId="15" xfId="185" applyFont="1" applyBorder="1" applyAlignment="1">
      <alignment horizontal="left" vertical="center"/>
    </xf>
    <xf numFmtId="0" fontId="42" fillId="0" borderId="15" xfId="185" applyNumberFormat="1" applyFont="1" applyFill="1" applyBorder="1" applyAlignment="1">
      <alignment horizontal="center" vertical="center"/>
    </xf>
    <xf numFmtId="41" fontId="43" fillId="0" borderId="15" xfId="185" applyNumberFormat="1" applyFont="1" applyBorder="1" applyAlignment="1">
      <alignment horizontal="center" vertical="center"/>
    </xf>
    <xf numFmtId="42" fontId="49" fillId="10" borderId="15" xfId="1" applyNumberFormat="1" applyFont="1" applyFill="1" applyBorder="1"/>
    <xf numFmtId="1" fontId="44" fillId="13" borderId="15" xfId="185" applyNumberFormat="1" applyFont="1" applyFill="1" applyBorder="1" applyAlignment="1">
      <alignment horizontal="center" vertical="center"/>
    </xf>
    <xf numFmtId="0" fontId="44" fillId="0" borderId="51" xfId="185" applyFont="1" applyFill="1" applyBorder="1" applyAlignment="1">
      <alignment horizontal="left"/>
    </xf>
    <xf numFmtId="1" fontId="43" fillId="0" borderId="53" xfId="185" applyNumberFormat="1" applyFont="1" applyBorder="1" applyAlignment="1">
      <alignment horizontal="center" vertical="center"/>
    </xf>
    <xf numFmtId="0" fontId="43" fillId="0" borderId="54" xfId="185" applyFont="1" applyFill="1" applyBorder="1" applyAlignment="1">
      <alignment vertical="center"/>
    </xf>
    <xf numFmtId="0" fontId="43" fillId="0" borderId="54" xfId="185" applyFont="1" applyFill="1" applyBorder="1" applyAlignment="1">
      <alignment horizontal="left" vertical="center"/>
    </xf>
    <xf numFmtId="3" fontId="43" fillId="4" borderId="54" xfId="185" applyNumberFormat="1" applyFont="1" applyFill="1" applyBorder="1" applyAlignment="1">
      <alignment horizontal="right" vertical="center"/>
    </xf>
    <xf numFmtId="42" fontId="49" fillId="10" borderId="54" xfId="1" applyNumberFormat="1" applyFont="1" applyFill="1" applyBorder="1"/>
    <xf numFmtId="0" fontId="51" fillId="13" borderId="54" xfId="1" applyFont="1" applyFill="1" applyBorder="1" applyAlignment="1">
      <alignment horizontal="center"/>
    </xf>
    <xf numFmtId="0" fontId="50" fillId="0" borderId="55" xfId="1" applyFont="1" applyFill="1" applyBorder="1"/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8" fillId="0" borderId="18" xfId="0" applyFont="1" applyFill="1" applyBorder="1"/>
    <xf numFmtId="0" fontId="52" fillId="4" borderId="1" xfId="0" applyFont="1" applyFill="1" applyBorder="1" applyAlignment="1">
      <alignment vertical="center"/>
    </xf>
    <xf numFmtId="0" fontId="52" fillId="0" borderId="1" xfId="0" applyFont="1" applyBorder="1" applyAlignment="1">
      <alignment horizontal="center" vertical="center"/>
    </xf>
    <xf numFmtId="0" fontId="7" fillId="0" borderId="33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 vertical="center" wrapText="1"/>
    </xf>
    <xf numFmtId="0" fontId="8" fillId="0" borderId="17" xfId="2" applyFont="1" applyFill="1" applyBorder="1" applyAlignment="1">
      <alignment horizontal="center"/>
    </xf>
    <xf numFmtId="0" fontId="8" fillId="0" borderId="23" xfId="2" applyFont="1" applyFill="1" applyBorder="1" applyAlignment="1">
      <alignment horizontal="center"/>
    </xf>
    <xf numFmtId="16" fontId="53" fillId="0" borderId="1" xfId="2" applyNumberFormat="1" applyFont="1" applyFill="1" applyBorder="1" applyAlignment="1">
      <alignment horizontal="center"/>
    </xf>
    <xf numFmtId="16" fontId="54" fillId="0" borderId="1" xfId="2" applyNumberFormat="1" applyFont="1" applyFill="1" applyBorder="1" applyAlignment="1">
      <alignment horizontal="center"/>
    </xf>
    <xf numFmtId="16" fontId="55" fillId="0" borderId="1" xfId="2" applyNumberFormat="1" applyFont="1" applyFill="1" applyBorder="1" applyAlignment="1">
      <alignment horizontal="center"/>
    </xf>
    <xf numFmtId="0" fontId="8" fillId="0" borderId="24" xfId="2" applyFont="1" applyFill="1" applyBorder="1" applyAlignment="1">
      <alignment horizontal="center"/>
    </xf>
    <xf numFmtId="16" fontId="53" fillId="0" borderId="21" xfId="2" applyNumberFormat="1" applyFont="1" applyFill="1" applyBorder="1" applyAlignment="1">
      <alignment horizontal="center"/>
    </xf>
    <xf numFmtId="16" fontId="53" fillId="0" borderId="18" xfId="2" applyNumberFormat="1" applyFont="1" applyFill="1" applyBorder="1" applyAlignment="1">
      <alignment horizontal="center"/>
    </xf>
    <xf numFmtId="0" fontId="42" fillId="0" borderId="54" xfId="185" applyNumberFormat="1" applyFont="1" applyFill="1" applyBorder="1" applyAlignment="1">
      <alignment horizontal="center" vertical="center"/>
    </xf>
    <xf numFmtId="1" fontId="43" fillId="0" borderId="56" xfId="185" applyNumberFormat="1" applyFont="1" applyFill="1" applyBorder="1" applyAlignment="1">
      <alignment horizontal="center" vertical="center"/>
    </xf>
    <xf numFmtId="0" fontId="43" fillId="0" borderId="57" xfId="185" applyFont="1" applyFill="1" applyBorder="1" applyAlignment="1">
      <alignment vertical="center"/>
    </xf>
    <xf numFmtId="0" fontId="43" fillId="0" borderId="57" xfId="185" applyFont="1" applyFill="1" applyBorder="1" applyAlignment="1">
      <alignment horizontal="left" vertical="center"/>
    </xf>
    <xf numFmtId="0" fontId="42" fillId="0" borderId="57" xfId="185" applyNumberFormat="1" applyFont="1" applyFill="1" applyBorder="1" applyAlignment="1">
      <alignment horizontal="center" vertical="center"/>
    </xf>
    <xf numFmtId="1" fontId="44" fillId="13" borderId="57" xfId="185" applyNumberFormat="1" applyFont="1" applyFill="1" applyBorder="1" applyAlignment="1">
      <alignment horizontal="center" vertical="center"/>
    </xf>
    <xf numFmtId="0" fontId="44" fillId="0" borderId="52" xfId="185" applyFont="1" applyFill="1" applyBorder="1" applyAlignment="1">
      <alignment horizontal="left"/>
    </xf>
    <xf numFmtId="41" fontId="7" fillId="0" borderId="2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6" fillId="0" borderId="18" xfId="6683" applyFont="1" applyFill="1" applyBorder="1" applyAlignment="1">
      <alignment horizontal="left"/>
    </xf>
    <xf numFmtId="0" fontId="26" fillId="0" borderId="18" xfId="0" applyFont="1" applyFill="1" applyBorder="1" applyAlignment="1">
      <alignment horizontal="center"/>
    </xf>
    <xf numFmtId="0" fontId="26" fillId="0" borderId="1" xfId="6683" applyFont="1" applyFill="1" applyBorder="1" applyAlignment="1">
      <alignment horizontal="left"/>
    </xf>
    <xf numFmtId="0" fontId="26" fillId="0" borderId="1" xfId="0" applyFont="1" applyFill="1" applyBorder="1" applyAlignment="1">
      <alignment horizontal="center"/>
    </xf>
    <xf numFmtId="0" fontId="26" fillId="0" borderId="21" xfId="1101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 vertical="center" wrapText="1"/>
    </xf>
    <xf numFmtId="0" fontId="6" fillId="14" borderId="2" xfId="1101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41" fontId="56" fillId="14" borderId="3" xfId="0" applyNumberFormat="1" applyFont="1" applyFill="1" applyBorder="1" applyAlignment="1">
      <alignment horizontal="center" vertical="center"/>
    </xf>
    <xf numFmtId="42" fontId="56" fillId="14" borderId="3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0" fontId="56" fillId="0" borderId="9" xfId="0" applyFont="1" applyFill="1" applyBorder="1" applyAlignment="1">
      <alignment horizontal="center" vertical="center"/>
    </xf>
    <xf numFmtId="42" fontId="56" fillId="0" borderId="34" xfId="0" applyNumberFormat="1" applyFont="1" applyFill="1" applyBorder="1" applyAlignment="1">
      <alignment horizontal="center" vertical="center"/>
    </xf>
    <xf numFmtId="42" fontId="56" fillId="0" borderId="9" xfId="0" applyNumberFormat="1" applyFont="1" applyFill="1" applyBorder="1" applyAlignment="1">
      <alignment horizontal="center" vertical="center"/>
    </xf>
    <xf numFmtId="41" fontId="56" fillId="2" borderId="9" xfId="0" applyNumberFormat="1" applyFont="1" applyFill="1" applyBorder="1" applyAlignment="1">
      <alignment horizontal="center" vertical="center"/>
    </xf>
    <xf numFmtId="41" fontId="56" fillId="2" borderId="34" xfId="0" applyNumberFormat="1" applyFont="1" applyFill="1" applyBorder="1" applyAlignment="1">
      <alignment horizontal="center" vertical="center"/>
    </xf>
    <xf numFmtId="42" fontId="56" fillId="2" borderId="9" xfId="0" applyNumberFormat="1" applyFont="1" applyFill="1" applyBorder="1" applyAlignment="1">
      <alignment horizontal="center" vertical="center"/>
    </xf>
    <xf numFmtId="0" fontId="56" fillId="2" borderId="8" xfId="11010" applyFont="1" applyFill="1" applyBorder="1" applyAlignment="1">
      <alignment horizontal="center" vertical="center"/>
    </xf>
    <xf numFmtId="42" fontId="56" fillId="2" borderId="10" xfId="11010" applyNumberFormat="1" applyFont="1" applyFill="1" applyBorder="1" applyAlignment="1">
      <alignment horizontal="center" vertical="center"/>
    </xf>
    <xf numFmtId="41" fontId="56" fillId="2" borderId="8" xfId="11010" applyNumberFormat="1" applyFont="1" applyFill="1" applyBorder="1" applyAlignment="1">
      <alignment horizontal="center" vertical="center"/>
    </xf>
    <xf numFmtId="0" fontId="6" fillId="14" borderId="2" xfId="2176" applyFont="1" applyFill="1" applyBorder="1" applyAlignment="1">
      <alignment horizontal="center" vertical="center" wrapText="1"/>
    </xf>
    <xf numFmtId="0" fontId="1" fillId="14" borderId="8" xfId="4338" applyFill="1" applyBorder="1"/>
    <xf numFmtId="0" fontId="1" fillId="14" borderId="9" xfId="4338" applyFill="1" applyBorder="1"/>
    <xf numFmtId="41" fontId="56" fillId="14" borderId="9" xfId="4522" applyNumberFormat="1" applyFont="1" applyFill="1" applyBorder="1" applyAlignment="1">
      <alignment horizontal="center" vertical="center"/>
    </xf>
    <xf numFmtId="165" fontId="56" fillId="14" borderId="9" xfId="4522" applyNumberFormat="1" applyFont="1" applyFill="1" applyBorder="1" applyAlignment="1">
      <alignment horizontal="center" vertical="center"/>
    </xf>
    <xf numFmtId="0" fontId="6" fillId="14" borderId="11" xfId="11010" applyFont="1" applyFill="1" applyBorder="1" applyAlignment="1">
      <alignment horizontal="center" vertical="center" wrapText="1"/>
    </xf>
    <xf numFmtId="0" fontId="6" fillId="14" borderId="12" xfId="11010" applyFont="1" applyFill="1" applyBorder="1" applyAlignment="1">
      <alignment horizontal="center" vertical="center" wrapText="1"/>
    </xf>
    <xf numFmtId="0" fontId="6" fillId="14" borderId="13" xfId="11010" applyFont="1" applyFill="1" applyBorder="1" applyAlignment="1">
      <alignment horizontal="center" vertical="center" wrapText="1"/>
    </xf>
    <xf numFmtId="0" fontId="6" fillId="14" borderId="14" xfId="11010" applyFont="1" applyFill="1" applyBorder="1" applyAlignment="1">
      <alignment horizontal="center" vertical="center"/>
    </xf>
    <xf numFmtId="0" fontId="6" fillId="14" borderId="15" xfId="11010" applyFont="1" applyFill="1" applyBorder="1" applyAlignment="1">
      <alignment horizontal="center" vertical="center"/>
    </xf>
    <xf numFmtId="0" fontId="6" fillId="14" borderId="16" xfId="11010" applyFont="1" applyFill="1" applyBorder="1" applyAlignment="1">
      <alignment horizontal="center"/>
    </xf>
    <xf numFmtId="0" fontId="6" fillId="14" borderId="29" xfId="11010" applyFont="1" applyFill="1" applyBorder="1" applyAlignment="1">
      <alignment horizontal="center" vertical="center"/>
    </xf>
    <xf numFmtId="0" fontId="6" fillId="14" borderId="30" xfId="11010" applyFont="1" applyFill="1" applyBorder="1" applyAlignment="1">
      <alignment horizontal="center" vertical="center"/>
    </xf>
    <xf numFmtId="0" fontId="6" fillId="14" borderId="54" xfId="11010" applyFont="1" applyFill="1" applyBorder="1" applyAlignment="1">
      <alignment horizontal="center" vertical="center"/>
    </xf>
    <xf numFmtId="0" fontId="6" fillId="14" borderId="31" xfId="11010" applyFont="1" applyFill="1" applyBorder="1" applyAlignment="1">
      <alignment horizontal="center"/>
    </xf>
    <xf numFmtId="0" fontId="56" fillId="14" borderId="54" xfId="11010" applyFont="1" applyFill="1" applyBorder="1" applyAlignment="1">
      <alignment horizontal="center" vertical="center"/>
    </xf>
    <xf numFmtId="42" fontId="56" fillId="14" borderId="30" xfId="11010" applyNumberFormat="1" applyFont="1" applyFill="1" applyBorder="1" applyAlignment="1">
      <alignment horizontal="center" vertical="center"/>
    </xf>
    <xf numFmtId="0" fontId="57" fillId="3" borderId="7" xfId="0" applyNumberFormat="1" applyFont="1" applyFill="1" applyBorder="1" applyAlignment="1">
      <alignment horizontal="center" vertical="center"/>
    </xf>
    <xf numFmtId="42" fontId="58" fillId="3" borderId="7" xfId="0" applyNumberFormat="1" applyFont="1" applyFill="1" applyBorder="1" applyAlignment="1">
      <alignment horizontal="center" vertical="center"/>
    </xf>
    <xf numFmtId="42" fontId="57" fillId="3" borderId="7" xfId="0" applyNumberFormat="1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15" fillId="14" borderId="2" xfId="187" applyFont="1" applyFill="1" applyBorder="1" applyAlignment="1">
      <alignment horizontal="center" vertical="center" wrapText="1"/>
    </xf>
    <xf numFmtId="0" fontId="15" fillId="14" borderId="2" xfId="187" applyFont="1" applyFill="1" applyBorder="1" applyAlignment="1">
      <alignment horizontal="center" vertical="center"/>
    </xf>
    <xf numFmtId="0" fontId="15" fillId="14" borderId="2" xfId="187" applyFont="1" applyFill="1" applyBorder="1" applyAlignment="1">
      <alignment horizontal="center"/>
    </xf>
    <xf numFmtId="0" fontId="16" fillId="14" borderId="4" xfId="187" applyFont="1" applyFill="1" applyBorder="1" applyAlignment="1">
      <alignment horizontal="center" vertical="center"/>
    </xf>
    <xf numFmtId="0" fontId="16" fillId="14" borderId="3" xfId="187" applyFont="1" applyFill="1" applyBorder="1" applyAlignment="1">
      <alignment horizontal="center" vertical="center"/>
    </xf>
    <xf numFmtId="0" fontId="17" fillId="14" borderId="5" xfId="187" applyFont="1" applyFill="1" applyBorder="1" applyAlignment="1">
      <alignment horizontal="center" vertical="center"/>
    </xf>
    <xf numFmtId="41" fontId="56" fillId="14" borderId="3" xfId="187" applyNumberFormat="1" applyFont="1" applyFill="1" applyBorder="1" applyAlignment="1">
      <alignment horizontal="center" vertical="center"/>
    </xf>
    <xf numFmtId="0" fontId="7" fillId="0" borderId="21" xfId="0" applyFont="1" applyBorder="1"/>
    <xf numFmtId="0" fontId="59" fillId="0" borderId="7" xfId="185" applyNumberFormat="1" applyFont="1" applyFill="1" applyBorder="1" applyAlignment="1">
      <alignment horizontal="center" vertical="center"/>
    </xf>
    <xf numFmtId="0" fontId="59" fillId="0" borderId="26" xfId="185" applyNumberFormat="1" applyFont="1" applyFill="1" applyBorder="1" applyAlignment="1">
      <alignment horizontal="center" vertical="center"/>
    </xf>
    <xf numFmtId="0" fontId="59" fillId="0" borderId="27" xfId="185" applyNumberFormat="1" applyFont="1" applyFill="1" applyBorder="1" applyAlignment="1">
      <alignment horizontal="center" vertical="center"/>
    </xf>
    <xf numFmtId="0" fontId="59" fillId="0" borderId="48" xfId="185" applyNumberFormat="1" applyFont="1" applyFill="1" applyBorder="1" applyAlignment="1">
      <alignment horizontal="center" vertical="center"/>
    </xf>
    <xf numFmtId="0" fontId="59" fillId="0" borderId="57" xfId="185" applyNumberFormat="1" applyFont="1" applyFill="1" applyBorder="1" applyAlignment="1">
      <alignment horizontal="center" vertical="center"/>
    </xf>
    <xf numFmtId="0" fontId="59" fillId="0" borderId="15" xfId="185" applyNumberFormat="1" applyFont="1" applyFill="1" applyBorder="1" applyAlignment="1">
      <alignment horizontal="center" vertical="center"/>
    </xf>
    <xf numFmtId="0" fontId="59" fillId="0" borderId="15" xfId="185" applyNumberFormat="1" applyFont="1" applyFill="1" applyBorder="1" applyAlignment="1">
      <alignment vertical="center"/>
    </xf>
    <xf numFmtId="0" fontId="59" fillId="0" borderId="54" xfId="185" applyNumberFormat="1" applyFont="1" applyFill="1" applyBorder="1" applyAlignment="1">
      <alignment horizontal="center" vertical="center"/>
    </xf>
    <xf numFmtId="1" fontId="43" fillId="0" borderId="58" xfId="185" applyNumberFormat="1" applyFont="1" applyBorder="1" applyAlignment="1">
      <alignment horizontal="center" vertical="center"/>
    </xf>
    <xf numFmtId="0" fontId="43" fillId="0" borderId="30" xfId="185" applyFont="1" applyBorder="1" applyAlignment="1">
      <alignment vertical="center"/>
    </xf>
    <xf numFmtId="0" fontId="59" fillId="0" borderId="30" xfId="185" applyNumberFormat="1" applyFont="1" applyFill="1" applyBorder="1" applyAlignment="1">
      <alignment horizontal="center" vertical="center"/>
    </xf>
    <xf numFmtId="1" fontId="44" fillId="13" borderId="30" xfId="185" applyNumberFormat="1" applyFont="1" applyFill="1" applyBorder="1" applyAlignment="1">
      <alignment horizontal="center" vertical="center"/>
    </xf>
    <xf numFmtId="0" fontId="44" fillId="0" borderId="59" xfId="185" applyFont="1" applyFill="1" applyBorder="1" applyAlignment="1">
      <alignment horizontal="left"/>
    </xf>
    <xf numFmtId="0" fontId="42" fillId="0" borderId="26" xfId="185" applyNumberFormat="1" applyFont="1" applyFill="1" applyBorder="1" applyAlignment="1">
      <alignment horizontal="center" vertical="center"/>
    </xf>
    <xf numFmtId="0" fontId="42" fillId="0" borderId="30" xfId="185" applyNumberFormat="1" applyFont="1" applyFill="1" applyBorder="1" applyAlignment="1">
      <alignment horizontal="center" vertical="center"/>
    </xf>
    <xf numFmtId="0" fontId="42" fillId="0" borderId="15" xfId="185" applyNumberFormat="1" applyFont="1" applyFill="1" applyBorder="1" applyAlignment="1">
      <alignment vertical="center"/>
    </xf>
    <xf numFmtId="41" fontId="43" fillId="15" borderId="48" xfId="185" applyNumberFormat="1" applyFont="1" applyFill="1" applyBorder="1" applyAlignment="1">
      <alignment horizontal="center" vertical="center"/>
    </xf>
    <xf numFmtId="41" fontId="43" fillId="15" borderId="15" xfId="185" applyNumberFormat="1" applyFont="1" applyFill="1" applyBorder="1" applyAlignment="1">
      <alignment horizontal="center" vertical="center"/>
    </xf>
    <xf numFmtId="0" fontId="43" fillId="6" borderId="48" xfId="185" applyNumberFormat="1" applyFont="1" applyFill="1" applyBorder="1" applyAlignment="1">
      <alignment horizontal="center" vertical="center"/>
    </xf>
    <xf numFmtId="0" fontId="43" fillId="6" borderId="15" xfId="185" applyNumberFormat="1" applyFont="1" applyFill="1" applyBorder="1" applyAlignment="1">
      <alignment horizontal="center" vertical="center"/>
    </xf>
    <xf numFmtId="0" fontId="43" fillId="6" borderId="54" xfId="185" applyNumberFormat="1" applyFont="1" applyFill="1" applyBorder="1" applyAlignment="1">
      <alignment horizontal="center" vertical="center"/>
    </xf>
    <xf numFmtId="1" fontId="44" fillId="6" borderId="15" xfId="185" quotePrefix="1" applyNumberFormat="1" applyFont="1" applyFill="1" applyBorder="1" applyAlignment="1">
      <alignment horizontal="center" vertical="center"/>
    </xf>
    <xf numFmtId="1" fontId="44" fillId="6" borderId="30" xfId="185" quotePrefix="1" applyNumberFormat="1" applyFont="1" applyFill="1" applyBorder="1" applyAlignment="1">
      <alignment horizontal="center" vertical="center"/>
    </xf>
    <xf numFmtId="0" fontId="44" fillId="6" borderId="54" xfId="185" applyNumberFormat="1" applyFont="1" applyFill="1" applyBorder="1" applyAlignment="1">
      <alignment horizontal="center" vertical="center"/>
    </xf>
    <xf numFmtId="41" fontId="43" fillId="15" borderId="54" xfId="185" applyNumberFormat="1" applyFont="1" applyFill="1" applyBorder="1" applyAlignment="1">
      <alignment horizontal="center" vertical="center"/>
    </xf>
    <xf numFmtId="41" fontId="43" fillId="0" borderId="54" xfId="185" applyNumberFormat="1" applyFont="1" applyBorder="1" applyAlignment="1">
      <alignment horizontal="center" vertical="center"/>
    </xf>
    <xf numFmtId="0" fontId="59" fillId="16" borderId="30" xfId="185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37" fillId="4" borderId="18" xfId="0" applyFont="1" applyFill="1" applyBorder="1" applyAlignment="1">
      <alignment vertical="top"/>
    </xf>
    <xf numFmtId="0" fontId="60" fillId="16" borderId="30" xfId="185" applyNumberFormat="1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8" xfId="2176" applyFont="1" applyFill="1" applyBorder="1" applyAlignment="1">
      <alignment horizontal="center"/>
    </xf>
    <xf numFmtId="0" fontId="19" fillId="0" borderId="21" xfId="0" applyFont="1" applyBorder="1" applyAlignment="1">
      <alignment vertical="center"/>
    </xf>
    <xf numFmtId="0" fontId="48" fillId="16" borderId="57" xfId="185" applyNumberFormat="1" applyFont="1" applyFill="1" applyBorder="1" applyAlignment="1">
      <alignment horizontal="center" vertical="center"/>
    </xf>
    <xf numFmtId="0" fontId="59" fillId="16" borderId="57" xfId="185" applyNumberFormat="1" applyFont="1" applyFill="1" applyBorder="1" applyAlignment="1">
      <alignment horizontal="center" vertical="center"/>
    </xf>
    <xf numFmtId="0" fontId="48" fillId="16" borderId="48" xfId="185" applyNumberFormat="1" applyFont="1" applyFill="1" applyBorder="1" applyAlignment="1">
      <alignment horizontal="center" vertical="center"/>
    </xf>
    <xf numFmtId="0" fontId="59" fillId="16" borderId="48" xfId="185" applyNumberFormat="1" applyFont="1" applyFill="1" applyBorder="1" applyAlignment="1">
      <alignment horizontal="center" vertical="center"/>
    </xf>
    <xf numFmtId="0" fontId="0" fillId="17" borderId="0" xfId="0" applyFill="1"/>
    <xf numFmtId="167" fontId="5" fillId="0" borderId="1" xfId="1" applyNumberFormat="1" applyFont="1" applyFill="1" applyBorder="1"/>
    <xf numFmtId="0" fontId="59" fillId="16" borderId="15" xfId="185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0" fillId="0" borderId="18" xfId="0" applyBorder="1"/>
    <xf numFmtId="0" fontId="19" fillId="0" borderId="32" xfId="0" applyFont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2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43" fontId="61" fillId="2" borderId="9" xfId="2174" applyNumberFormat="1" applyFont="1" applyFill="1" applyBorder="1" applyAlignment="1">
      <alignment horizontal="center"/>
    </xf>
    <xf numFmtId="41" fontId="61" fillId="2" borderId="9" xfId="2174" applyNumberFormat="1" applyFont="1" applyFill="1" applyBorder="1" applyAlignment="1">
      <alignment horizontal="center"/>
    </xf>
    <xf numFmtId="41" fontId="62" fillId="7" borderId="9" xfId="0" applyNumberFormat="1" applyFont="1" applyFill="1" applyBorder="1" applyAlignment="1">
      <alignment horizontal="center" vertical="center"/>
    </xf>
    <xf numFmtId="42" fontId="62" fillId="7" borderId="9" xfId="0" applyNumberFormat="1" applyFont="1" applyFill="1" applyBorder="1" applyAlignment="1">
      <alignment horizontal="center" vertical="center"/>
    </xf>
    <xf numFmtId="42" fontId="57" fillId="14" borderId="30" xfId="11010" applyNumberFormat="1" applyFont="1" applyFill="1" applyBorder="1" applyAlignment="1">
      <alignment horizontal="center" vertical="center"/>
    </xf>
    <xf numFmtId="0" fontId="8" fillId="0" borderId="33" xfId="6683" applyFont="1" applyFill="1" applyBorder="1" applyAlignment="1">
      <alignment horizontal="left"/>
    </xf>
    <xf numFmtId="0" fontId="8" fillId="0" borderId="33" xfId="11010" applyFont="1" applyFill="1" applyBorder="1" applyAlignment="1">
      <alignment horizontal="center"/>
    </xf>
    <xf numFmtId="41" fontId="63" fillId="0" borderId="9" xfId="0" applyNumberFormat="1" applyFont="1" applyFill="1" applyBorder="1" applyAlignment="1">
      <alignment horizontal="center" vertical="center"/>
    </xf>
    <xf numFmtId="42" fontId="63" fillId="0" borderId="9" xfId="0" applyNumberFormat="1" applyFont="1" applyFill="1" applyBorder="1" applyAlignment="1">
      <alignment horizontal="center" vertical="center"/>
    </xf>
    <xf numFmtId="41" fontId="63" fillId="0" borderId="9" xfId="0" applyNumberFormat="1" applyFont="1" applyFill="1" applyBorder="1" applyAlignment="1">
      <alignment vertical="center"/>
    </xf>
    <xf numFmtId="1" fontId="44" fillId="6" borderId="62" xfId="185" quotePrefix="1" applyNumberFormat="1" applyFont="1" applyFill="1" applyBorder="1" applyAlignment="1">
      <alignment horizontal="center" vertical="center"/>
    </xf>
    <xf numFmtId="0" fontId="17" fillId="0" borderId="1" xfId="6683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48" fillId="16" borderId="30" xfId="185" applyNumberFormat="1" applyFont="1" applyFill="1" applyBorder="1" applyAlignment="1">
      <alignment horizontal="center" vertical="center"/>
    </xf>
    <xf numFmtId="0" fontId="59" fillId="16" borderId="54" xfId="185" applyNumberFormat="1" applyFont="1" applyFill="1" applyBorder="1" applyAlignment="1">
      <alignment horizontal="center" vertical="center"/>
    </xf>
    <xf numFmtId="0" fontId="48" fillId="16" borderId="54" xfId="185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/>
    </xf>
    <xf numFmtId="0" fontId="9" fillId="7" borderId="60" xfId="1" applyFont="1" applyFill="1" applyBorder="1" applyAlignment="1">
      <alignment horizontal="center" vertical="center" wrapText="1"/>
    </xf>
    <xf numFmtId="0" fontId="9" fillId="7" borderId="61" xfId="1" applyFont="1" applyFill="1" applyBorder="1" applyAlignment="1">
      <alignment horizontal="center" vertical="center" wrapText="1"/>
    </xf>
    <xf numFmtId="0" fontId="10" fillId="0" borderId="0" xfId="2174" applyFont="1" applyFill="1" applyAlignment="1">
      <alignment horizontal="center"/>
    </xf>
    <xf numFmtId="0" fontId="23" fillId="0" borderId="0" xfId="11010" applyFont="1" applyFill="1" applyAlignment="1">
      <alignment horizontal="center"/>
    </xf>
    <xf numFmtId="0" fontId="23" fillId="0" borderId="0" xfId="2176" applyFont="1" applyFill="1" applyAlignment="1">
      <alignment horizontal="center"/>
    </xf>
    <xf numFmtId="0" fontId="28" fillId="0" borderId="0" xfId="0" applyFont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14" fillId="0" borderId="0" xfId="185" applyFont="1" applyAlignment="1">
      <alignment horizontal="center"/>
    </xf>
    <xf numFmtId="0" fontId="47" fillId="0" borderId="38" xfId="185" applyFont="1" applyFill="1" applyBorder="1" applyAlignment="1">
      <alignment horizontal="center" vertical="center"/>
    </xf>
    <xf numFmtId="0" fontId="47" fillId="0" borderId="43" xfId="185" applyFont="1" applyFill="1" applyBorder="1" applyAlignment="1">
      <alignment horizontal="center" vertical="center"/>
    </xf>
    <xf numFmtId="0" fontId="47" fillId="0" borderId="46" xfId="185" applyFont="1" applyFill="1" applyBorder="1" applyAlignment="1">
      <alignment horizontal="center" vertical="center"/>
    </xf>
    <xf numFmtId="0" fontId="40" fillId="0" borderId="27" xfId="185" applyNumberFormat="1" applyFont="1" applyBorder="1" applyAlignment="1">
      <alignment horizontal="center" vertical="center"/>
    </xf>
    <xf numFmtId="0" fontId="40" fillId="0" borderId="28" xfId="185" applyNumberFormat="1" applyFont="1" applyBorder="1" applyAlignment="1">
      <alignment horizontal="center" vertical="center"/>
    </xf>
    <xf numFmtId="0" fontId="40" fillId="0" borderId="63" xfId="185" applyNumberFormat="1" applyFont="1" applyBorder="1" applyAlignment="1">
      <alignment horizontal="center" vertical="center"/>
    </xf>
    <xf numFmtId="0" fontId="40" fillId="0" borderId="40" xfId="185" applyNumberFormat="1" applyFont="1" applyBorder="1" applyAlignment="1">
      <alignment horizontal="center" vertical="center"/>
    </xf>
    <xf numFmtId="0" fontId="40" fillId="0" borderId="6" xfId="185" applyNumberFormat="1" applyFont="1" applyBorder="1" applyAlignment="1">
      <alignment horizontal="center" vertical="center"/>
    </xf>
    <xf numFmtId="0" fontId="40" fillId="0" borderId="64" xfId="185" applyNumberFormat="1" applyFont="1" applyBorder="1" applyAlignment="1">
      <alignment horizontal="center" vertical="center"/>
    </xf>
    <xf numFmtId="0" fontId="41" fillId="12" borderId="0" xfId="185" applyFont="1" applyFill="1" applyBorder="1" applyAlignment="1">
      <alignment horizontal="center" vertical="center"/>
    </xf>
    <xf numFmtId="0" fontId="42" fillId="0" borderId="6" xfId="185" applyFont="1" applyBorder="1" applyAlignment="1">
      <alignment horizontal="left" vertical="center"/>
    </xf>
    <xf numFmtId="1" fontId="28" fillId="0" borderId="7" xfId="185" applyNumberFormat="1" applyFont="1" applyBorder="1" applyAlignment="1">
      <alignment horizontal="center" vertical="center"/>
    </xf>
    <xf numFmtId="1" fontId="28" fillId="0" borderId="39" xfId="185" applyNumberFormat="1" applyFont="1" applyBorder="1" applyAlignment="1">
      <alignment horizontal="center" vertical="center"/>
    </xf>
    <xf numFmtId="0" fontId="46" fillId="0" borderId="7" xfId="185" applyFont="1" applyBorder="1" applyAlignment="1">
      <alignment horizontal="center" vertical="center"/>
    </xf>
    <xf numFmtId="0" fontId="46" fillId="0" borderId="39" xfId="185" applyFont="1" applyBorder="1" applyAlignment="1">
      <alignment horizontal="center" vertical="center"/>
    </xf>
    <xf numFmtId="0" fontId="28" fillId="0" borderId="7" xfId="185" applyFont="1" applyBorder="1" applyAlignment="1">
      <alignment horizontal="center" vertical="center"/>
    </xf>
    <xf numFmtId="0" fontId="28" fillId="0" borderId="39" xfId="185" applyFont="1" applyBorder="1" applyAlignment="1">
      <alignment horizontal="center" vertical="center"/>
    </xf>
    <xf numFmtId="0" fontId="41" fillId="0" borderId="28" xfId="185" applyNumberFormat="1" applyFont="1" applyBorder="1" applyAlignment="1">
      <alignment horizontal="center" vertical="center"/>
    </xf>
    <xf numFmtId="0" fontId="41" fillId="0" borderId="0" xfId="185" applyNumberFormat="1" applyFont="1" applyBorder="1" applyAlignment="1">
      <alignment horizontal="center" vertical="center"/>
    </xf>
    <xf numFmtId="0" fontId="43" fillId="6" borderId="35" xfId="185" applyNumberFormat="1" applyFont="1" applyFill="1" applyBorder="1" applyAlignment="1">
      <alignment horizontal="center" vertical="center" wrapText="1"/>
    </xf>
    <xf numFmtId="0" fontId="43" fillId="6" borderId="41" xfId="185" applyNumberFormat="1" applyFont="1" applyFill="1" applyBorder="1" applyAlignment="1">
      <alignment horizontal="center" vertical="center" wrapText="1"/>
    </xf>
    <xf numFmtId="0" fontId="43" fillId="6" borderId="44" xfId="185" applyNumberFormat="1" applyFont="1" applyFill="1" applyBorder="1" applyAlignment="1">
      <alignment horizontal="center" vertical="center" wrapText="1"/>
    </xf>
    <xf numFmtId="41" fontId="43" fillId="0" borderId="36" xfId="185" quotePrefix="1" applyNumberFormat="1" applyFont="1" applyBorder="1" applyAlignment="1">
      <alignment horizontal="center" vertical="center"/>
    </xf>
    <xf numFmtId="41" fontId="43" fillId="0" borderId="1" xfId="185" quotePrefix="1" applyNumberFormat="1" applyFont="1" applyBorder="1" applyAlignment="1">
      <alignment horizontal="center" vertical="center"/>
    </xf>
    <xf numFmtId="41" fontId="43" fillId="0" borderId="32" xfId="185" quotePrefix="1" applyNumberFormat="1" applyFont="1" applyBorder="1" applyAlignment="1">
      <alignment horizontal="center" vertical="center"/>
    </xf>
    <xf numFmtId="0" fontId="43" fillId="6" borderId="36" xfId="185" applyNumberFormat="1" applyFont="1" applyFill="1" applyBorder="1" applyAlignment="1">
      <alignment horizontal="center" vertical="center" wrapText="1"/>
    </xf>
    <xf numFmtId="0" fontId="43" fillId="6" borderId="1" xfId="185" applyNumberFormat="1" applyFont="1" applyFill="1" applyBorder="1" applyAlignment="1">
      <alignment horizontal="center" vertical="center" wrapText="1"/>
    </xf>
    <xf numFmtId="0" fontId="43" fillId="6" borderId="32" xfId="185" applyNumberFormat="1" applyFont="1" applyFill="1" applyBorder="1" applyAlignment="1">
      <alignment horizontal="center" vertical="center" wrapText="1"/>
    </xf>
    <xf numFmtId="0" fontId="43" fillId="15" borderId="35" xfId="185" applyNumberFormat="1" applyFont="1" applyFill="1" applyBorder="1" applyAlignment="1">
      <alignment horizontal="center" vertical="center" wrapText="1"/>
    </xf>
    <xf numFmtId="0" fontId="43" fillId="15" borderId="41" xfId="185" applyNumberFormat="1" applyFont="1" applyFill="1" applyBorder="1" applyAlignment="1">
      <alignment horizontal="center" vertical="center" wrapText="1"/>
    </xf>
    <xf numFmtId="0" fontId="43" fillId="15" borderId="44" xfId="185" applyNumberFormat="1" applyFont="1" applyFill="1" applyBorder="1" applyAlignment="1">
      <alignment horizontal="center" vertical="center" wrapText="1"/>
    </xf>
    <xf numFmtId="0" fontId="43" fillId="10" borderId="36" xfId="185" applyFont="1" applyFill="1" applyBorder="1" applyAlignment="1">
      <alignment horizontal="center" vertical="center" wrapText="1"/>
    </xf>
    <xf numFmtId="0" fontId="43" fillId="10" borderId="1" xfId="185" applyFont="1" applyFill="1" applyBorder="1" applyAlignment="1">
      <alignment horizontal="center" vertical="center" wrapText="1"/>
    </xf>
    <xf numFmtId="0" fontId="43" fillId="10" borderId="32" xfId="185" applyFont="1" applyFill="1" applyBorder="1" applyAlignment="1">
      <alignment horizontal="center" vertical="center" wrapText="1"/>
    </xf>
  </cellXfs>
  <cellStyles count="21637">
    <cellStyle name="Comma [0] 2" xfId="3"/>
    <cellStyle name="Comma [0] 2 3" xfId="21636"/>
    <cellStyle name="Comma [0] 4" xfId="217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192" builtinId="9" hidden="1"/>
    <cellStyle name="Followed Hyperlink" xfId="378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7" builtinId="9" hidden="1"/>
    <cellStyle name="Followed Hyperlink" xfId="559" builtinId="9" hidden="1"/>
    <cellStyle name="Followed Hyperlink" xfId="374" builtinId="9" hidden="1"/>
    <cellStyle name="Followed Hyperlink" xfId="375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560" builtinId="9" hidden="1"/>
    <cellStyle name="Followed Hyperlink" xfId="735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6" builtinId="9" hidden="1"/>
    <cellStyle name="Followed Hyperlink" xfId="1097" builtinId="9" hidden="1"/>
    <cellStyle name="Followed Hyperlink" xfId="911" builtinId="9" hidden="1"/>
    <cellStyle name="Followed Hyperlink" xfId="913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7" builtinId="9" hidden="1"/>
    <cellStyle name="Followed Hyperlink" xfId="1459" builtinId="9" hidden="1"/>
    <cellStyle name="Followed Hyperlink" xfId="1271" builtinId="9" hidden="1"/>
    <cellStyle name="Followed Hyperlink" xfId="1273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7" builtinId="9" hidden="1"/>
    <cellStyle name="Followed Hyperlink" xfId="1639" builtinId="9" hidden="1"/>
    <cellStyle name="Followed Hyperlink" xfId="1458" builtinId="9" hidden="1"/>
    <cellStyle name="Followed Hyperlink" xfId="1456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4" builtinId="9" hidden="1"/>
    <cellStyle name="Followed Hyperlink" xfId="1640" builtinId="9" hidden="1"/>
    <cellStyle name="Followed Hyperlink" xfId="1817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359" builtinId="9" hidden="1"/>
    <cellStyle name="Followed Hyperlink" xfId="2545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4" builtinId="9" hidden="1"/>
    <cellStyle name="Followed Hyperlink" xfId="2726" builtinId="9" hidden="1"/>
    <cellStyle name="Followed Hyperlink" xfId="2541" builtinId="9" hidden="1"/>
    <cellStyle name="Followed Hyperlink" xfId="2542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727" builtinId="9" hidden="1"/>
    <cellStyle name="Followed Hyperlink" xfId="2902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3" builtinId="9" hidden="1"/>
    <cellStyle name="Followed Hyperlink" xfId="3264" builtinId="9" hidden="1"/>
    <cellStyle name="Followed Hyperlink" xfId="3078" builtinId="9" hidden="1"/>
    <cellStyle name="Followed Hyperlink" xfId="3080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4" builtinId="9" hidden="1"/>
    <cellStyle name="Followed Hyperlink" xfId="3626" builtinId="9" hidden="1"/>
    <cellStyle name="Followed Hyperlink" xfId="3438" builtinId="9" hidden="1"/>
    <cellStyle name="Followed Hyperlink" xfId="3440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4" builtinId="9" hidden="1"/>
    <cellStyle name="Followed Hyperlink" xfId="3806" builtinId="9" hidden="1"/>
    <cellStyle name="Followed Hyperlink" xfId="3625" builtinId="9" hidden="1"/>
    <cellStyle name="Followed Hyperlink" xfId="3623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1" builtinId="9" hidden="1"/>
    <cellStyle name="Followed Hyperlink" xfId="3807" builtinId="9" hidden="1"/>
    <cellStyle name="Followed Hyperlink" xfId="3984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526" builtinId="9" hidden="1"/>
    <cellStyle name="Followed Hyperlink" xfId="4712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91" builtinId="9" hidden="1"/>
    <cellStyle name="Followed Hyperlink" xfId="4893" builtinId="9" hidden="1"/>
    <cellStyle name="Followed Hyperlink" xfId="4708" builtinId="9" hidden="1"/>
    <cellStyle name="Followed Hyperlink" xfId="4709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4894" builtinId="9" hidden="1"/>
    <cellStyle name="Followed Hyperlink" xfId="5069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30" builtinId="9" hidden="1"/>
    <cellStyle name="Followed Hyperlink" xfId="5431" builtinId="9" hidden="1"/>
    <cellStyle name="Followed Hyperlink" xfId="5245" builtinId="9" hidden="1"/>
    <cellStyle name="Followed Hyperlink" xfId="5247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91" builtinId="9" hidden="1"/>
    <cellStyle name="Followed Hyperlink" xfId="5793" builtinId="9" hidden="1"/>
    <cellStyle name="Followed Hyperlink" xfId="5605" builtinId="9" hidden="1"/>
    <cellStyle name="Followed Hyperlink" xfId="5607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71" builtinId="9" hidden="1"/>
    <cellStyle name="Followed Hyperlink" xfId="5973" builtinId="9" hidden="1"/>
    <cellStyle name="Followed Hyperlink" xfId="5792" builtinId="9" hidden="1"/>
    <cellStyle name="Followed Hyperlink" xfId="5790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8" builtinId="9" hidden="1"/>
    <cellStyle name="Followed Hyperlink" xfId="5974" builtinId="9" hidden="1"/>
    <cellStyle name="Followed Hyperlink" xfId="6151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4521" builtinId="9" hidden="1"/>
    <cellStyle name="Followed Hyperlink" xfId="6506" builtinId="9" hidden="1"/>
    <cellStyle name="Followed Hyperlink" xfId="4339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686" builtinId="9" hidden="1"/>
    <cellStyle name="Followed Hyperlink" xfId="6872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3" builtinId="9" hidden="1"/>
    <cellStyle name="Followed Hyperlink" xfId="6868" builtinId="9" hidden="1"/>
    <cellStyle name="Followed Hyperlink" xfId="6869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054" builtinId="9" hidden="1"/>
    <cellStyle name="Followed Hyperlink" xfId="7229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90" builtinId="9" hidden="1"/>
    <cellStyle name="Followed Hyperlink" xfId="7591" builtinId="9" hidden="1"/>
    <cellStyle name="Followed Hyperlink" xfId="7405" builtinId="9" hidden="1"/>
    <cellStyle name="Followed Hyperlink" xfId="7407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51" builtinId="9" hidden="1"/>
    <cellStyle name="Followed Hyperlink" xfId="7953" builtinId="9" hidden="1"/>
    <cellStyle name="Followed Hyperlink" xfId="7765" builtinId="9" hidden="1"/>
    <cellStyle name="Followed Hyperlink" xfId="7767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1" builtinId="9" hidden="1"/>
    <cellStyle name="Followed Hyperlink" xfId="8073" builtinId="9" hidden="1"/>
    <cellStyle name="Followed Hyperlink" xfId="8075" builtinId="9" hidden="1"/>
    <cellStyle name="Followed Hyperlink" xfId="8077" builtinId="9" hidden="1"/>
    <cellStyle name="Followed Hyperlink" xfId="8079" builtinId="9" hidden="1"/>
    <cellStyle name="Followed Hyperlink" xfId="8081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8105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7" builtinId="9" hidden="1"/>
    <cellStyle name="Followed Hyperlink" xfId="8119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31" builtinId="9" hidden="1"/>
    <cellStyle name="Followed Hyperlink" xfId="8133" builtinId="9" hidden="1"/>
    <cellStyle name="Followed Hyperlink" xfId="7952" builtinId="9" hidden="1"/>
    <cellStyle name="Followed Hyperlink" xfId="7950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8" builtinId="9" hidden="1"/>
    <cellStyle name="Followed Hyperlink" xfId="8134" builtinId="9" hidden="1"/>
    <cellStyle name="Followed Hyperlink" xfId="8311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7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8849" builtinId="9" hidden="1"/>
    <cellStyle name="Followed Hyperlink" xfId="9035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4" builtinId="9" hidden="1"/>
    <cellStyle name="Followed Hyperlink" xfId="9216" builtinId="9" hidden="1"/>
    <cellStyle name="Followed Hyperlink" xfId="9031" builtinId="9" hidden="1"/>
    <cellStyle name="Followed Hyperlink" xfId="9032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217" builtinId="9" hidden="1"/>
    <cellStyle name="Followed Hyperlink" xfId="9392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3" builtinId="9" hidden="1"/>
    <cellStyle name="Followed Hyperlink" xfId="9754" builtinId="9" hidden="1"/>
    <cellStyle name="Followed Hyperlink" xfId="9568" builtinId="9" hidden="1"/>
    <cellStyle name="Followed Hyperlink" xfId="9570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07" builtinId="9" hidden="1"/>
    <cellStyle name="Followed Hyperlink" xfId="9809" builtinId="9" hidden="1"/>
    <cellStyle name="Followed Hyperlink" xfId="9811" builtinId="9" hidden="1"/>
    <cellStyle name="Followed Hyperlink" xfId="9813" builtinId="9" hidden="1"/>
    <cellStyle name="Followed Hyperlink" xfId="9815" builtinId="9" hidden="1"/>
    <cellStyle name="Followed Hyperlink" xfId="9817" builtinId="9" hidden="1"/>
    <cellStyle name="Followed Hyperlink" xfId="9819" builtinId="9" hidden="1"/>
    <cellStyle name="Followed Hyperlink" xfId="9821" builtinId="9" hidden="1"/>
    <cellStyle name="Followed Hyperlink" xfId="9823" builtinId="9" hidden="1"/>
    <cellStyle name="Followed Hyperlink" xfId="9825" builtinId="9" hidden="1"/>
    <cellStyle name="Followed Hyperlink" xfId="9827" builtinId="9" hidden="1"/>
    <cellStyle name="Followed Hyperlink" xfId="9829" builtinId="9" hidden="1"/>
    <cellStyle name="Followed Hyperlink" xfId="9831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39" builtinId="9" hidden="1"/>
    <cellStyle name="Followed Hyperlink" xfId="9841" builtinId="9" hidden="1"/>
    <cellStyle name="Followed Hyperlink" xfId="9843" builtinId="9" hidden="1"/>
    <cellStyle name="Followed Hyperlink" xfId="9845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5" builtinId="9" hidden="1"/>
    <cellStyle name="Followed Hyperlink" xfId="9857" builtinId="9" hidden="1"/>
    <cellStyle name="Followed Hyperlink" xfId="9859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69" builtinId="9" hidden="1"/>
    <cellStyle name="Followed Hyperlink" xfId="9871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3" builtinId="9" hidden="1"/>
    <cellStyle name="Followed Hyperlink" xfId="9885" builtinId="9" hidden="1"/>
    <cellStyle name="Followed Hyperlink" xfId="9887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4" builtinId="9" hidden="1"/>
    <cellStyle name="Followed Hyperlink" xfId="10116" builtinId="9" hidden="1"/>
    <cellStyle name="Followed Hyperlink" xfId="9928" builtinId="9" hidden="1"/>
    <cellStyle name="Followed Hyperlink" xfId="9930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4" builtinId="9" hidden="1"/>
    <cellStyle name="Followed Hyperlink" xfId="10296" builtinId="9" hidden="1"/>
    <cellStyle name="Followed Hyperlink" xfId="10115" builtinId="9" hidden="1"/>
    <cellStyle name="Followed Hyperlink" xfId="10113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1" builtinId="9" hidden="1"/>
    <cellStyle name="Followed Hyperlink" xfId="10297" builtinId="9" hidden="1"/>
    <cellStyle name="Followed Hyperlink" xfId="10474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30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1" builtinId="9" hidden="1"/>
    <cellStyle name="Followed Hyperlink" xfId="11113" builtinId="9" hidden="1"/>
    <cellStyle name="Followed Hyperlink" xfId="11115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5" builtinId="9" hidden="1"/>
    <cellStyle name="Followed Hyperlink" xfId="11127" builtinId="9" hidden="1"/>
    <cellStyle name="Followed Hyperlink" xfId="11129" builtinId="9" hidden="1"/>
    <cellStyle name="Followed Hyperlink" xfId="11131" builtinId="9" hidden="1"/>
    <cellStyle name="Followed Hyperlink" xfId="11133" builtinId="9" hidden="1"/>
    <cellStyle name="Followed Hyperlink" xfId="11135" builtinId="9" hidden="1"/>
    <cellStyle name="Followed Hyperlink" xfId="11137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014" builtinId="9" hidden="1"/>
    <cellStyle name="Followed Hyperlink" xfId="11200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9" builtinId="9" hidden="1"/>
    <cellStyle name="Followed Hyperlink" xfId="11381" builtinId="9" hidden="1"/>
    <cellStyle name="Followed Hyperlink" xfId="11196" builtinId="9" hidden="1"/>
    <cellStyle name="Followed Hyperlink" xfId="11197" builtinId="9" hidden="1"/>
    <cellStyle name="Followed Hyperlink" xfId="11385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382" builtinId="9" hidden="1"/>
    <cellStyle name="Followed Hyperlink" xfId="11557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89" builtinId="9" hidden="1"/>
    <cellStyle name="Followed Hyperlink" xfId="11791" builtinId="9" hidden="1"/>
    <cellStyle name="Followed Hyperlink" xfId="11793" builtinId="9" hidden="1"/>
    <cellStyle name="Followed Hyperlink" xfId="11795" builtinId="9" hidden="1"/>
    <cellStyle name="Followed Hyperlink" xfId="11797" builtinId="9" hidden="1"/>
    <cellStyle name="Followed Hyperlink" xfId="11799" builtinId="9" hidden="1"/>
    <cellStyle name="Followed Hyperlink" xfId="11801" builtinId="9" hidden="1"/>
    <cellStyle name="Followed Hyperlink" xfId="11803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1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8" builtinId="9" hidden="1"/>
    <cellStyle name="Followed Hyperlink" xfId="11919" builtinId="9" hidden="1"/>
    <cellStyle name="Followed Hyperlink" xfId="11733" builtinId="9" hidden="1"/>
    <cellStyle name="Followed Hyperlink" xfId="11735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9" builtinId="9" hidden="1"/>
    <cellStyle name="Followed Hyperlink" xfId="12281" builtinId="9" hidden="1"/>
    <cellStyle name="Followed Hyperlink" xfId="12093" builtinId="9" hidden="1"/>
    <cellStyle name="Followed Hyperlink" xfId="12095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401" builtinId="9" hidden="1"/>
    <cellStyle name="Followed Hyperlink" xfId="12403" builtinId="9" hidden="1"/>
    <cellStyle name="Followed Hyperlink" xfId="12405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5" builtinId="9" hidden="1"/>
    <cellStyle name="Followed Hyperlink" xfId="12417" builtinId="9" hidden="1"/>
    <cellStyle name="Followed Hyperlink" xfId="12419" builtinId="9" hidden="1"/>
    <cellStyle name="Followed Hyperlink" xfId="12421" builtinId="9" hidden="1"/>
    <cellStyle name="Followed Hyperlink" xfId="12423" builtinId="9" hidden="1"/>
    <cellStyle name="Followed Hyperlink" xfId="12425" builtinId="9" hidden="1"/>
    <cellStyle name="Followed Hyperlink" xfId="12427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7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7" builtinId="9" hidden="1"/>
    <cellStyle name="Followed Hyperlink" xfId="12449" builtinId="9" hidden="1"/>
    <cellStyle name="Followed Hyperlink" xfId="12451" builtinId="9" hidden="1"/>
    <cellStyle name="Followed Hyperlink" xfId="12453" builtinId="9" hidden="1"/>
    <cellStyle name="Followed Hyperlink" xfId="12455" builtinId="9" hidden="1"/>
    <cellStyle name="Followed Hyperlink" xfId="12459" builtinId="9" hidden="1"/>
    <cellStyle name="Followed Hyperlink" xfId="12461" builtinId="9" hidden="1"/>
    <cellStyle name="Followed Hyperlink" xfId="12280" builtinId="9" hidden="1"/>
    <cellStyle name="Followed Hyperlink" xfId="12278" builtinId="9" hidden="1"/>
    <cellStyle name="Followed Hyperlink" xfId="12465" builtinId="9" hidden="1"/>
    <cellStyle name="Followed Hyperlink" xfId="12467" builtinId="9" hidden="1"/>
    <cellStyle name="Followed Hyperlink" xfId="12469" builtinId="9" hidden="1"/>
    <cellStyle name="Followed Hyperlink" xfId="12471" builtinId="9" hidden="1"/>
    <cellStyle name="Followed Hyperlink" xfId="12473" builtinId="9" hidden="1"/>
    <cellStyle name="Followed Hyperlink" xfId="12475" builtinId="9" hidden="1"/>
    <cellStyle name="Followed Hyperlink" xfId="12477" builtinId="9" hidden="1"/>
    <cellStyle name="Followed Hyperlink" xfId="12479" builtinId="9" hidden="1"/>
    <cellStyle name="Followed Hyperlink" xfId="12481" builtinId="9" hidden="1"/>
    <cellStyle name="Followed Hyperlink" xfId="12483" builtinId="9" hidden="1"/>
    <cellStyle name="Followed Hyperlink" xfId="12485" builtinId="9" hidden="1"/>
    <cellStyle name="Followed Hyperlink" xfId="12487" builtinId="9" hidden="1"/>
    <cellStyle name="Followed Hyperlink" xfId="12489" builtinId="9" hidden="1"/>
    <cellStyle name="Followed Hyperlink" xfId="12491" builtinId="9" hidden="1"/>
    <cellStyle name="Followed Hyperlink" xfId="12493" builtinId="9" hidden="1"/>
    <cellStyle name="Followed Hyperlink" xfId="12495" builtinId="9" hidden="1"/>
    <cellStyle name="Followed Hyperlink" xfId="12497" builtinId="9" hidden="1"/>
    <cellStyle name="Followed Hyperlink" xfId="12499" builtinId="9" hidden="1"/>
    <cellStyle name="Followed Hyperlink" xfId="12501" builtinId="9" hidden="1"/>
    <cellStyle name="Followed Hyperlink" xfId="12503" builtinId="9" hidden="1"/>
    <cellStyle name="Followed Hyperlink" xfId="12505" builtinId="9" hidden="1"/>
    <cellStyle name="Followed Hyperlink" xfId="12507" builtinId="9" hidden="1"/>
    <cellStyle name="Followed Hyperlink" xfId="12509" builtinId="9" hidden="1"/>
    <cellStyle name="Followed Hyperlink" xfId="12511" builtinId="9" hidden="1"/>
    <cellStyle name="Followed Hyperlink" xfId="12513" builtinId="9" hidden="1"/>
    <cellStyle name="Followed Hyperlink" xfId="12515" builtinId="9" hidden="1"/>
    <cellStyle name="Followed Hyperlink" xfId="12517" builtinId="9" hidden="1"/>
    <cellStyle name="Followed Hyperlink" xfId="12519" builtinId="9" hidden="1"/>
    <cellStyle name="Followed Hyperlink" xfId="12521" builtinId="9" hidden="1"/>
    <cellStyle name="Followed Hyperlink" xfId="12523" builtinId="9" hidden="1"/>
    <cellStyle name="Followed Hyperlink" xfId="12525" builtinId="9" hidden="1"/>
    <cellStyle name="Followed Hyperlink" xfId="12527" builtinId="9" hidden="1"/>
    <cellStyle name="Followed Hyperlink" xfId="12529" builtinId="9" hidden="1"/>
    <cellStyle name="Followed Hyperlink" xfId="12531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1" builtinId="9" hidden="1"/>
    <cellStyle name="Followed Hyperlink" xfId="12543" builtinId="9" hidden="1"/>
    <cellStyle name="Followed Hyperlink" xfId="12545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3" builtinId="9" hidden="1"/>
    <cellStyle name="Followed Hyperlink" xfId="12555" builtinId="9" hidden="1"/>
    <cellStyle name="Followed Hyperlink" xfId="12557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7" builtinId="9" hidden="1"/>
    <cellStyle name="Followed Hyperlink" xfId="12569" builtinId="9" hidden="1"/>
    <cellStyle name="Followed Hyperlink" xfId="12571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3" builtinId="9" hidden="1"/>
    <cellStyle name="Followed Hyperlink" xfId="12605" builtinId="9" hidden="1"/>
    <cellStyle name="Followed Hyperlink" xfId="12607" builtinId="9" hidden="1"/>
    <cellStyle name="Followed Hyperlink" xfId="12609" builtinId="9" hidden="1"/>
    <cellStyle name="Followed Hyperlink" xfId="12611" builtinId="9" hidden="1"/>
    <cellStyle name="Followed Hyperlink" xfId="12613" builtinId="9" hidden="1"/>
    <cellStyle name="Followed Hyperlink" xfId="12615" builtinId="9" hidden="1"/>
    <cellStyle name="Followed Hyperlink" xfId="12617" builtinId="9" hidden="1"/>
    <cellStyle name="Followed Hyperlink" xfId="12619" builtinId="9" hidden="1"/>
    <cellStyle name="Followed Hyperlink" xfId="12621" builtinId="9" hidden="1"/>
    <cellStyle name="Followed Hyperlink" xfId="12623" builtinId="9" hidden="1"/>
    <cellStyle name="Followed Hyperlink" xfId="12625" builtinId="9" hidden="1"/>
    <cellStyle name="Followed Hyperlink" xfId="12627" builtinId="9" hidden="1"/>
    <cellStyle name="Followed Hyperlink" xfId="12629" builtinId="9" hidden="1"/>
    <cellStyle name="Followed Hyperlink" xfId="12631" builtinId="9" hidden="1"/>
    <cellStyle name="Followed Hyperlink" xfId="12633" builtinId="9" hidden="1"/>
    <cellStyle name="Followed Hyperlink" xfId="12635" builtinId="9" hidden="1"/>
    <cellStyle name="Followed Hyperlink" xfId="12636" builtinId="9" hidden="1"/>
    <cellStyle name="Followed Hyperlink" xfId="12462" builtinId="9" hidden="1"/>
    <cellStyle name="Followed Hyperlink" xfId="12639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1009" builtinId="9" hidden="1"/>
    <cellStyle name="Followed Hyperlink" xfId="12994" builtinId="9" hidden="1"/>
    <cellStyle name="Followed Hyperlink" xfId="10828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177" builtinId="9" hidden="1"/>
    <cellStyle name="Followed Hyperlink" xfId="13363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2" builtinId="9" hidden="1"/>
    <cellStyle name="Followed Hyperlink" xfId="13544" builtinId="9" hidden="1"/>
    <cellStyle name="Followed Hyperlink" xfId="13359" builtinId="9" hidden="1"/>
    <cellStyle name="Followed Hyperlink" xfId="13360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545" builtinId="9" hidden="1"/>
    <cellStyle name="Followed Hyperlink" xfId="13720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7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7" builtinId="9" hidden="1"/>
    <cellStyle name="Followed Hyperlink" xfId="13759" builtinId="9" hidden="1"/>
    <cellStyle name="Followed Hyperlink" xfId="13761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79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89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9" builtinId="9" hidden="1"/>
    <cellStyle name="Followed Hyperlink" xfId="13801" builtinId="9" hidden="1"/>
    <cellStyle name="Followed Hyperlink" xfId="13803" builtinId="9" hidden="1"/>
    <cellStyle name="Followed Hyperlink" xfId="13805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7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7" builtinId="9" hidden="1"/>
    <cellStyle name="Followed Hyperlink" xfId="13839" builtinId="9" hidden="1"/>
    <cellStyle name="Followed Hyperlink" xfId="13841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7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7" builtinId="9" hidden="1"/>
    <cellStyle name="Followed Hyperlink" xfId="13879" builtinId="9" hidden="1"/>
    <cellStyle name="Followed Hyperlink" xfId="13881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1" builtinId="9" hidden="1"/>
    <cellStyle name="Followed Hyperlink" xfId="14082" builtinId="9" hidden="1"/>
    <cellStyle name="Followed Hyperlink" xfId="13896" builtinId="9" hidden="1"/>
    <cellStyle name="Followed Hyperlink" xfId="13898" builtinId="9" hidden="1"/>
    <cellStyle name="Followed Hyperlink" xfId="14085" builtinId="9" hidden="1"/>
    <cellStyle name="Followed Hyperlink" xfId="14087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097" builtinId="9" hidden="1"/>
    <cellStyle name="Followed Hyperlink" xfId="14099" builtinId="9" hidden="1"/>
    <cellStyle name="Followed Hyperlink" xfId="14101" builtinId="9" hidden="1"/>
    <cellStyle name="Followed Hyperlink" xfId="14103" builtinId="9" hidden="1"/>
    <cellStyle name="Followed Hyperlink" xfId="14105" builtinId="9" hidden="1"/>
    <cellStyle name="Followed Hyperlink" xfId="14107" builtinId="9" hidden="1"/>
    <cellStyle name="Followed Hyperlink" xfId="14109" builtinId="9" hidden="1"/>
    <cellStyle name="Followed Hyperlink" xfId="14111" builtinId="9" hidden="1"/>
    <cellStyle name="Followed Hyperlink" xfId="14113" builtinId="9" hidden="1"/>
    <cellStyle name="Followed Hyperlink" xfId="14115" builtinId="9" hidden="1"/>
    <cellStyle name="Followed Hyperlink" xfId="14117" builtinId="9" hidden="1"/>
    <cellStyle name="Followed Hyperlink" xfId="14119" builtinId="9" hidden="1"/>
    <cellStyle name="Followed Hyperlink" xfId="14121" builtinId="9" hidden="1"/>
    <cellStyle name="Followed Hyperlink" xfId="14123" builtinId="9" hidden="1"/>
    <cellStyle name="Followed Hyperlink" xfId="14125" builtinId="9" hidden="1"/>
    <cellStyle name="Followed Hyperlink" xfId="14127" builtinId="9" hidden="1"/>
    <cellStyle name="Followed Hyperlink" xfId="14129" builtinId="9" hidden="1"/>
    <cellStyle name="Followed Hyperlink" xfId="14131" builtinId="9" hidden="1"/>
    <cellStyle name="Followed Hyperlink" xfId="14133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1" builtinId="9" hidden="1"/>
    <cellStyle name="Followed Hyperlink" xfId="14153" builtinId="9" hidden="1"/>
    <cellStyle name="Followed Hyperlink" xfId="14155" builtinId="9" hidden="1"/>
    <cellStyle name="Followed Hyperlink" xfId="14157" builtinId="9" hidden="1"/>
    <cellStyle name="Followed Hyperlink" xfId="14159" builtinId="9" hidden="1"/>
    <cellStyle name="Followed Hyperlink" xfId="14161" builtinId="9" hidden="1"/>
    <cellStyle name="Followed Hyperlink" xfId="14163" builtinId="9" hidden="1"/>
    <cellStyle name="Followed Hyperlink" xfId="14165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5" builtinId="9" hidden="1"/>
    <cellStyle name="Followed Hyperlink" xfId="14177" builtinId="9" hidden="1"/>
    <cellStyle name="Followed Hyperlink" xfId="14179" builtinId="9" hidden="1"/>
    <cellStyle name="Followed Hyperlink" xfId="14181" builtinId="9" hidden="1"/>
    <cellStyle name="Followed Hyperlink" xfId="14183" builtinId="9" hidden="1"/>
    <cellStyle name="Followed Hyperlink" xfId="14185" builtinId="9" hidden="1"/>
    <cellStyle name="Followed Hyperlink" xfId="14187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5" builtinId="9" hidden="1"/>
    <cellStyle name="Followed Hyperlink" xfId="14197" builtinId="9" hidden="1"/>
    <cellStyle name="Followed Hyperlink" xfId="14199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7" builtinId="9" hidden="1"/>
    <cellStyle name="Followed Hyperlink" xfId="14209" builtinId="9" hidden="1"/>
    <cellStyle name="Followed Hyperlink" xfId="14211" builtinId="9" hidden="1"/>
    <cellStyle name="Followed Hyperlink" xfId="14213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3" builtinId="9" hidden="1"/>
    <cellStyle name="Followed Hyperlink" xfId="14225" builtinId="9" hidden="1"/>
    <cellStyle name="Followed Hyperlink" xfId="14227" builtinId="9" hidden="1"/>
    <cellStyle name="Followed Hyperlink" xfId="14229" builtinId="9" hidden="1"/>
    <cellStyle name="Followed Hyperlink" xfId="14231" builtinId="9" hidden="1"/>
    <cellStyle name="Followed Hyperlink" xfId="14233" builtinId="9" hidden="1"/>
    <cellStyle name="Followed Hyperlink" xfId="14235" builtinId="9" hidden="1"/>
    <cellStyle name="Followed Hyperlink" xfId="14237" builtinId="9" hidden="1"/>
    <cellStyle name="Followed Hyperlink" xfId="14239" builtinId="9" hidden="1"/>
    <cellStyle name="Followed Hyperlink" xfId="14241" builtinId="9" hidden="1"/>
    <cellStyle name="Followed Hyperlink" xfId="14243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3" builtinId="9" hidden="1"/>
    <cellStyle name="Followed Hyperlink" xfId="14255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2" builtinId="9" hidden="1"/>
    <cellStyle name="Followed Hyperlink" xfId="14444" builtinId="9" hidden="1"/>
    <cellStyle name="Followed Hyperlink" xfId="14256" builtinId="9" hidden="1"/>
    <cellStyle name="Followed Hyperlink" xfId="14258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2" builtinId="9" hidden="1"/>
    <cellStyle name="Followed Hyperlink" xfId="14624" builtinId="9" hidden="1"/>
    <cellStyle name="Followed Hyperlink" xfId="14443" builtinId="9" hidden="1"/>
    <cellStyle name="Followed Hyperlink" xfId="14441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799" builtinId="9" hidden="1"/>
    <cellStyle name="Followed Hyperlink" xfId="14625" builtinId="9" hidden="1"/>
    <cellStyle name="Followed Hyperlink" xfId="14802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891" builtinId="9" hidden="1"/>
    <cellStyle name="Followed Hyperlink" xfId="14893" builtinId="9" hidden="1"/>
    <cellStyle name="Followed Hyperlink" xfId="14895" builtinId="9" hidden="1"/>
    <cellStyle name="Followed Hyperlink" xfId="14897" builtinId="9" hidden="1"/>
    <cellStyle name="Followed Hyperlink" xfId="14899" builtinId="9" hidden="1"/>
    <cellStyle name="Followed Hyperlink" xfId="14901" builtinId="9" hidden="1"/>
    <cellStyle name="Followed Hyperlink" xfId="14903" builtinId="9" hidden="1"/>
    <cellStyle name="Followed Hyperlink" xfId="14905" builtinId="9" hidden="1"/>
    <cellStyle name="Followed Hyperlink" xfId="14907" builtinId="9" hidden="1"/>
    <cellStyle name="Followed Hyperlink" xfId="14909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19" builtinId="9" hidden="1"/>
    <cellStyle name="Followed Hyperlink" xfId="14921" builtinId="9" hidden="1"/>
    <cellStyle name="Followed Hyperlink" xfId="14923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1" builtinId="9" hidden="1"/>
    <cellStyle name="Followed Hyperlink" xfId="14933" builtinId="9" hidden="1"/>
    <cellStyle name="Followed Hyperlink" xfId="14935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5" builtinId="9" hidden="1"/>
    <cellStyle name="Followed Hyperlink" xfId="14947" builtinId="9" hidden="1"/>
    <cellStyle name="Followed Hyperlink" xfId="14949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1" builtinId="9" hidden="1"/>
    <cellStyle name="Followed Hyperlink" xfId="14983" builtinId="9" hidden="1"/>
    <cellStyle name="Followed Hyperlink" xfId="14985" builtinId="9" hidden="1"/>
    <cellStyle name="Followed Hyperlink" xfId="14987" builtinId="9" hidden="1"/>
    <cellStyle name="Followed Hyperlink" xfId="14989" builtinId="9" hidden="1"/>
    <cellStyle name="Followed Hyperlink" xfId="14991" builtinId="9" hidden="1"/>
    <cellStyle name="Followed Hyperlink" xfId="14993" builtinId="9" hidden="1"/>
    <cellStyle name="Followed Hyperlink" xfId="14995" builtinId="9" hidden="1"/>
    <cellStyle name="Followed Hyperlink" xfId="14997" builtinId="9" hidden="1"/>
    <cellStyle name="Followed Hyperlink" xfId="14999" builtinId="9" hidden="1"/>
    <cellStyle name="Followed Hyperlink" xfId="15001" builtinId="9" hidden="1"/>
    <cellStyle name="Followed Hyperlink" xfId="15003" builtinId="9" hidden="1"/>
    <cellStyle name="Followed Hyperlink" xfId="15005" builtinId="9" hidden="1"/>
    <cellStyle name="Followed Hyperlink" xfId="15007" builtinId="9" hidden="1"/>
    <cellStyle name="Followed Hyperlink" xfId="15009" builtinId="9" hidden="1"/>
    <cellStyle name="Followed Hyperlink" xfId="15011" builtinId="9" hidden="1"/>
    <cellStyle name="Followed Hyperlink" xfId="15013" builtinId="9" hidden="1"/>
    <cellStyle name="Followed Hyperlink" xfId="15015" builtinId="9" hidden="1"/>
    <cellStyle name="Followed Hyperlink" xfId="15017" builtinId="9" hidden="1"/>
    <cellStyle name="Followed Hyperlink" xfId="15019" builtinId="9" hidden="1"/>
    <cellStyle name="Followed Hyperlink" xfId="15021" builtinId="9" hidden="1"/>
    <cellStyle name="Followed Hyperlink" xfId="15023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1" builtinId="9" hidden="1"/>
    <cellStyle name="Followed Hyperlink" xfId="15033" builtinId="9" hidden="1"/>
    <cellStyle name="Followed Hyperlink" xfId="15035" builtinId="9" hidden="1"/>
    <cellStyle name="Followed Hyperlink" xfId="15037" builtinId="9" hidden="1"/>
    <cellStyle name="Followed Hyperlink" xfId="15039" builtinId="9" hidden="1"/>
    <cellStyle name="Followed Hyperlink" xfId="15041" builtinId="9" hidden="1"/>
    <cellStyle name="Followed Hyperlink" xfId="15043" builtinId="9" hidden="1"/>
    <cellStyle name="Followed Hyperlink" xfId="15045" builtinId="9" hidden="1"/>
    <cellStyle name="Followed Hyperlink" xfId="15047" builtinId="9" hidden="1"/>
    <cellStyle name="Followed Hyperlink" xfId="15049" builtinId="9" hidden="1"/>
    <cellStyle name="Followed Hyperlink" xfId="15051" builtinId="9" hidden="1"/>
    <cellStyle name="Followed Hyperlink" xfId="15053" builtinId="9" hidden="1"/>
    <cellStyle name="Followed Hyperlink" xfId="15055" builtinId="9" hidden="1"/>
    <cellStyle name="Followed Hyperlink" xfId="15057" builtinId="9" hidden="1"/>
    <cellStyle name="Followed Hyperlink" xfId="15059" builtinId="9" hidden="1"/>
    <cellStyle name="Followed Hyperlink" xfId="15061" builtinId="9" hidden="1"/>
    <cellStyle name="Followed Hyperlink" xfId="15063" builtinId="9" hidden="1"/>
    <cellStyle name="Followed Hyperlink" xfId="15065" builtinId="9" hidden="1"/>
    <cellStyle name="Followed Hyperlink" xfId="15067" builtinId="9" hidden="1"/>
    <cellStyle name="Followed Hyperlink" xfId="15069" builtinId="9" hidden="1"/>
    <cellStyle name="Followed Hyperlink" xfId="15071" builtinId="9" hidden="1"/>
    <cellStyle name="Followed Hyperlink" xfId="15073" builtinId="9" hidden="1"/>
    <cellStyle name="Followed Hyperlink" xfId="15075" builtinId="9" hidden="1"/>
    <cellStyle name="Followed Hyperlink" xfId="15077" builtinId="9" hidden="1"/>
    <cellStyle name="Followed Hyperlink" xfId="15079" builtinId="9" hidden="1"/>
    <cellStyle name="Followed Hyperlink" xfId="15081" builtinId="9" hidden="1"/>
    <cellStyle name="Followed Hyperlink" xfId="15083" builtinId="9" hidden="1"/>
    <cellStyle name="Followed Hyperlink" xfId="15085" builtinId="9" hidden="1"/>
    <cellStyle name="Followed Hyperlink" xfId="15087" builtinId="9" hidden="1"/>
    <cellStyle name="Followed Hyperlink" xfId="15089" builtinId="9" hidden="1"/>
    <cellStyle name="Followed Hyperlink" xfId="15091" builtinId="9" hidden="1"/>
    <cellStyle name="Followed Hyperlink" xfId="15093" builtinId="9" hidden="1"/>
    <cellStyle name="Followed Hyperlink" xfId="15095" builtinId="9" hidden="1"/>
    <cellStyle name="Followed Hyperlink" xfId="15097" builtinId="9" hidden="1"/>
    <cellStyle name="Followed Hyperlink" xfId="15099" builtinId="9" hidden="1"/>
    <cellStyle name="Followed Hyperlink" xfId="15101" builtinId="9" hidden="1"/>
    <cellStyle name="Followed Hyperlink" xfId="15103" builtinId="9" hidden="1"/>
    <cellStyle name="Followed Hyperlink" xfId="15105" builtinId="9" hidden="1"/>
    <cellStyle name="Followed Hyperlink" xfId="15107" builtinId="9" hidden="1"/>
    <cellStyle name="Followed Hyperlink" xfId="15109" builtinId="9" hidden="1"/>
    <cellStyle name="Followed Hyperlink" xfId="15111" builtinId="9" hidden="1"/>
    <cellStyle name="Followed Hyperlink" xfId="15113" builtinId="9" hidden="1"/>
    <cellStyle name="Followed Hyperlink" xfId="15115" builtinId="9" hidden="1"/>
    <cellStyle name="Followed Hyperlink" xfId="15117" builtinId="9" hidden="1"/>
    <cellStyle name="Followed Hyperlink" xfId="15119" builtinId="9" hidden="1"/>
    <cellStyle name="Followed Hyperlink" xfId="15121" builtinId="9" hidden="1"/>
    <cellStyle name="Followed Hyperlink" xfId="15123" builtinId="9" hidden="1"/>
    <cellStyle name="Followed Hyperlink" xfId="15125" builtinId="9" hidden="1"/>
    <cellStyle name="Followed Hyperlink" xfId="15127" builtinId="9" hidden="1"/>
    <cellStyle name="Followed Hyperlink" xfId="15129" builtinId="9" hidden="1"/>
    <cellStyle name="Followed Hyperlink" xfId="15131" builtinId="9" hidden="1"/>
    <cellStyle name="Followed Hyperlink" xfId="15133" builtinId="9" hidden="1"/>
    <cellStyle name="Followed Hyperlink" xfId="15135" builtinId="9" hidden="1"/>
    <cellStyle name="Followed Hyperlink" xfId="15137" builtinId="9" hidden="1"/>
    <cellStyle name="Followed Hyperlink" xfId="15139" builtinId="9" hidden="1"/>
    <cellStyle name="Followed Hyperlink" xfId="15141" builtinId="9" hidden="1"/>
    <cellStyle name="Followed Hyperlink" xfId="15143" builtinId="9" hidden="1"/>
    <cellStyle name="Followed Hyperlink" xfId="15145" builtinId="9" hidden="1"/>
    <cellStyle name="Followed Hyperlink" xfId="15147" builtinId="9" hidden="1"/>
    <cellStyle name="Followed Hyperlink" xfId="15149" builtinId="9" hidden="1"/>
    <cellStyle name="Followed Hyperlink" xfId="15151" builtinId="9" hidden="1"/>
    <cellStyle name="Followed Hyperlink" xfId="15153" builtinId="9" hidden="1"/>
    <cellStyle name="Followed Hyperlink" xfId="15155" builtinId="9" hidden="1"/>
    <cellStyle name="Followed Hyperlink" xfId="13173" builtinId="9" hidden="1"/>
    <cellStyle name="Followed Hyperlink" xfId="15156" builtinId="9" hidden="1"/>
    <cellStyle name="Followed Hyperlink" xfId="15158" builtinId="9" hidden="1"/>
    <cellStyle name="Followed Hyperlink" xfId="15159" builtinId="9" hidden="1"/>
    <cellStyle name="Followed Hyperlink" xfId="15161" builtinId="9" hidden="1"/>
    <cellStyle name="Followed Hyperlink" xfId="15163" builtinId="9" hidden="1"/>
    <cellStyle name="Followed Hyperlink" xfId="15165" builtinId="9" hidden="1"/>
    <cellStyle name="Followed Hyperlink" xfId="15167" builtinId="9" hidden="1"/>
    <cellStyle name="Followed Hyperlink" xfId="15169" builtinId="9" hidden="1"/>
    <cellStyle name="Followed Hyperlink" xfId="15171" builtinId="9" hidden="1"/>
    <cellStyle name="Followed Hyperlink" xfId="15173" builtinId="9" hidden="1"/>
    <cellStyle name="Followed Hyperlink" xfId="15175" builtinId="9" hidden="1"/>
    <cellStyle name="Followed Hyperlink" xfId="15177" builtinId="9" hidden="1"/>
    <cellStyle name="Followed Hyperlink" xfId="15179" builtinId="9" hidden="1"/>
    <cellStyle name="Followed Hyperlink" xfId="15181" builtinId="9" hidden="1"/>
    <cellStyle name="Followed Hyperlink" xfId="15183" builtinId="9" hidden="1"/>
    <cellStyle name="Followed Hyperlink" xfId="15185" builtinId="9" hidden="1"/>
    <cellStyle name="Followed Hyperlink" xfId="15187" builtinId="9" hidden="1"/>
    <cellStyle name="Followed Hyperlink" xfId="15189" builtinId="9" hidden="1"/>
    <cellStyle name="Followed Hyperlink" xfId="15191" builtinId="9" hidden="1"/>
    <cellStyle name="Followed Hyperlink" xfId="15193" builtinId="9" hidden="1"/>
    <cellStyle name="Followed Hyperlink" xfId="15195" builtinId="9" hidden="1"/>
    <cellStyle name="Followed Hyperlink" xfId="15197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7" builtinId="9" hidden="1"/>
    <cellStyle name="Followed Hyperlink" xfId="15209" builtinId="9" hidden="1"/>
    <cellStyle name="Followed Hyperlink" xfId="15211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1" builtinId="9" hidden="1"/>
    <cellStyle name="Followed Hyperlink" xfId="15223" builtinId="9" hidden="1"/>
    <cellStyle name="Followed Hyperlink" xfId="15225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5" builtinId="9" hidden="1"/>
    <cellStyle name="Followed Hyperlink" xfId="15237" builtinId="9" hidden="1"/>
    <cellStyle name="Followed Hyperlink" xfId="15239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1" builtinId="9" hidden="1"/>
    <cellStyle name="Followed Hyperlink" xfId="15293" builtinId="9" hidden="1"/>
    <cellStyle name="Followed Hyperlink" xfId="15295" builtinId="9" hidden="1"/>
    <cellStyle name="Followed Hyperlink" xfId="15297" builtinId="9" hidden="1"/>
    <cellStyle name="Followed Hyperlink" xfId="15299" builtinId="9" hidden="1"/>
    <cellStyle name="Followed Hyperlink" xfId="15301" builtinId="9" hidden="1"/>
    <cellStyle name="Followed Hyperlink" xfId="15303" builtinId="9" hidden="1"/>
    <cellStyle name="Followed Hyperlink" xfId="15305" builtinId="9" hidden="1"/>
    <cellStyle name="Followed Hyperlink" xfId="15307" builtinId="9" hidden="1"/>
    <cellStyle name="Followed Hyperlink" xfId="15309" builtinId="9" hidden="1"/>
    <cellStyle name="Followed Hyperlink" xfId="15311" builtinId="9" hidden="1"/>
    <cellStyle name="Followed Hyperlink" xfId="15313" builtinId="9" hidden="1"/>
    <cellStyle name="Followed Hyperlink" xfId="15315" builtinId="9" hidden="1"/>
    <cellStyle name="Followed Hyperlink" xfId="15317" builtinId="9" hidden="1"/>
    <cellStyle name="Followed Hyperlink" xfId="15319" builtinId="9" hidden="1"/>
    <cellStyle name="Followed Hyperlink" xfId="15321" builtinId="9" hidden="1"/>
    <cellStyle name="Followed Hyperlink" xfId="15323" builtinId="9" hidden="1"/>
    <cellStyle name="Followed Hyperlink" xfId="15325" builtinId="9" hidden="1"/>
    <cellStyle name="Followed Hyperlink" xfId="15327" builtinId="9" hidden="1"/>
    <cellStyle name="Followed Hyperlink" xfId="15329" builtinId="9" hidden="1"/>
    <cellStyle name="Followed Hyperlink" xfId="15331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337" builtinId="9" hidden="1"/>
    <cellStyle name="Followed Hyperlink" xfId="15523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8" builtinId="9" hidden="1"/>
    <cellStyle name="Followed Hyperlink" xfId="15540" builtinId="9" hidden="1"/>
    <cellStyle name="Followed Hyperlink" xfId="15542" builtinId="9" hidden="1"/>
    <cellStyle name="Followed Hyperlink" xfId="15544" builtinId="9" hidden="1"/>
    <cellStyle name="Followed Hyperlink" xfId="15546" builtinId="9" hidden="1"/>
    <cellStyle name="Followed Hyperlink" xfId="15548" builtinId="9" hidden="1"/>
    <cellStyle name="Followed Hyperlink" xfId="15550" builtinId="9" hidden="1"/>
    <cellStyle name="Followed Hyperlink" xfId="15552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6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2" builtinId="9" hidden="1"/>
    <cellStyle name="Followed Hyperlink" xfId="15704" builtinId="9" hidden="1"/>
    <cellStyle name="Followed Hyperlink" xfId="15519" builtinId="9" hidden="1"/>
    <cellStyle name="Followed Hyperlink" xfId="15520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834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4" builtinId="9" hidden="1"/>
    <cellStyle name="Followed Hyperlink" xfId="15846" builtinId="9" hidden="1"/>
    <cellStyle name="Followed Hyperlink" xfId="15848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6" builtinId="9" hidden="1"/>
    <cellStyle name="Followed Hyperlink" xfId="15868" builtinId="9" hidden="1"/>
    <cellStyle name="Followed Hyperlink" xfId="15870" builtinId="9" hidden="1"/>
    <cellStyle name="Followed Hyperlink" xfId="15872" builtinId="9" hidden="1"/>
    <cellStyle name="Followed Hyperlink" xfId="15874" builtinId="9" hidden="1"/>
    <cellStyle name="Followed Hyperlink" xfId="15876" builtinId="9" hidden="1"/>
    <cellStyle name="Followed Hyperlink" xfId="15878" builtinId="9" hidden="1"/>
    <cellStyle name="Followed Hyperlink" xfId="15705" builtinId="9" hidden="1"/>
    <cellStyle name="Followed Hyperlink" xfId="15880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3" builtinId="9" hidden="1"/>
    <cellStyle name="Followed Hyperlink" xfId="15935" builtinId="9" hidden="1"/>
    <cellStyle name="Followed Hyperlink" xfId="15937" builtinId="9" hidden="1"/>
    <cellStyle name="Followed Hyperlink" xfId="15939" builtinId="9" hidden="1"/>
    <cellStyle name="Followed Hyperlink" xfId="15941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5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5985" builtinId="9" hidden="1"/>
    <cellStyle name="Followed Hyperlink" xfId="15987" builtinId="9" hidden="1"/>
    <cellStyle name="Followed Hyperlink" xfId="15989" builtinId="9" hidden="1"/>
    <cellStyle name="Followed Hyperlink" xfId="15991" builtinId="9" hidden="1"/>
    <cellStyle name="Followed Hyperlink" xfId="15993" builtinId="9" hidden="1"/>
    <cellStyle name="Followed Hyperlink" xfId="15995" builtinId="9" hidden="1"/>
    <cellStyle name="Followed Hyperlink" xfId="15997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7" builtinId="9" hidden="1"/>
    <cellStyle name="Followed Hyperlink" xfId="16009" builtinId="9" hidden="1"/>
    <cellStyle name="Followed Hyperlink" xfId="16011" builtinId="9" hidden="1"/>
    <cellStyle name="Followed Hyperlink" xfId="16013" builtinId="9" hidden="1"/>
    <cellStyle name="Followed Hyperlink" xfId="16015" builtinId="9" hidden="1"/>
    <cellStyle name="Followed Hyperlink" xfId="16017" builtinId="9" hidden="1"/>
    <cellStyle name="Followed Hyperlink" xfId="16019" builtinId="9" hidden="1"/>
    <cellStyle name="Followed Hyperlink" xfId="16021" builtinId="9" hidden="1"/>
    <cellStyle name="Followed Hyperlink" xfId="16023" builtinId="9" hidden="1"/>
    <cellStyle name="Followed Hyperlink" xfId="16025" builtinId="9" hidden="1"/>
    <cellStyle name="Followed Hyperlink" xfId="16027" builtinId="9" hidden="1"/>
    <cellStyle name="Followed Hyperlink" xfId="16029" builtinId="9" hidden="1"/>
    <cellStyle name="Followed Hyperlink" xfId="16031" builtinId="9" hidden="1"/>
    <cellStyle name="Followed Hyperlink" xfId="16033" builtinId="9" hidden="1"/>
    <cellStyle name="Followed Hyperlink" xfId="16035" builtinId="9" hidden="1"/>
    <cellStyle name="Followed Hyperlink" xfId="16037" builtinId="9" hidden="1"/>
    <cellStyle name="Followed Hyperlink" xfId="16039" builtinId="9" hidden="1"/>
    <cellStyle name="Followed Hyperlink" xfId="16041" builtinId="9" hidden="1"/>
    <cellStyle name="Followed Hyperlink" xfId="16043" builtinId="9" hidden="1"/>
    <cellStyle name="Followed Hyperlink" xfId="16045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3" builtinId="9" hidden="1"/>
    <cellStyle name="Followed Hyperlink" xfId="16055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68" builtinId="9" hidden="1"/>
    <cellStyle name="Followed Hyperlink" xfId="16070" builtinId="9" hidden="1"/>
    <cellStyle name="Followed Hyperlink" xfId="16072" builtinId="9" hidden="1"/>
    <cellStyle name="Followed Hyperlink" xfId="16074" builtinId="9" hidden="1"/>
    <cellStyle name="Followed Hyperlink" xfId="16076" builtinId="9" hidden="1"/>
    <cellStyle name="Followed Hyperlink" xfId="16078" builtinId="9" hidden="1"/>
    <cellStyle name="Followed Hyperlink" xfId="16080" builtinId="9" hidden="1"/>
    <cellStyle name="Followed Hyperlink" xfId="16082" builtinId="9" hidden="1"/>
    <cellStyle name="Followed Hyperlink" xfId="16084" builtinId="9" hidden="1"/>
    <cellStyle name="Followed Hyperlink" xfId="16086" builtinId="9" hidden="1"/>
    <cellStyle name="Followed Hyperlink" xfId="16088" builtinId="9" hidden="1"/>
    <cellStyle name="Followed Hyperlink" xfId="16090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100" builtinId="9" hidden="1"/>
    <cellStyle name="Followed Hyperlink" xfId="16102" builtinId="9" hidden="1"/>
    <cellStyle name="Followed Hyperlink" xfId="16104" builtinId="9" hidden="1"/>
    <cellStyle name="Followed Hyperlink" xfId="16106" builtinId="9" hidden="1"/>
    <cellStyle name="Followed Hyperlink" xfId="16108" builtinId="9" hidden="1"/>
    <cellStyle name="Followed Hyperlink" xfId="16110" builtinId="9" hidden="1"/>
    <cellStyle name="Followed Hyperlink" xfId="16112" builtinId="9" hidden="1"/>
    <cellStyle name="Followed Hyperlink" xfId="16114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4" builtinId="9" hidden="1"/>
    <cellStyle name="Followed Hyperlink" xfId="16126" builtinId="9" hidden="1"/>
    <cellStyle name="Followed Hyperlink" xfId="16128" builtinId="9" hidden="1"/>
    <cellStyle name="Followed Hyperlink" xfId="16130" builtinId="9" hidden="1"/>
    <cellStyle name="Followed Hyperlink" xfId="16132" builtinId="9" hidden="1"/>
    <cellStyle name="Followed Hyperlink" xfId="16134" builtinId="9" hidden="1"/>
    <cellStyle name="Followed Hyperlink" xfId="16136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6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6" builtinId="9" hidden="1"/>
    <cellStyle name="Followed Hyperlink" xfId="16158" builtinId="9" hidden="1"/>
    <cellStyle name="Followed Hyperlink" xfId="16160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0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8" builtinId="9" hidden="1"/>
    <cellStyle name="Followed Hyperlink" xfId="16180" builtinId="9" hidden="1"/>
    <cellStyle name="Followed Hyperlink" xfId="16182" builtinId="9" hidden="1"/>
    <cellStyle name="Followed Hyperlink" xfId="16184" builtinId="9" hidden="1"/>
    <cellStyle name="Followed Hyperlink" xfId="16186" builtinId="9" hidden="1"/>
    <cellStyle name="Followed Hyperlink" xfId="16188" builtinId="9" hidden="1"/>
    <cellStyle name="Followed Hyperlink" xfId="16190" builtinId="9" hidden="1"/>
    <cellStyle name="Followed Hyperlink" xfId="16192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6202" builtinId="9" hidden="1"/>
    <cellStyle name="Followed Hyperlink" xfId="16204" builtinId="9" hidden="1"/>
    <cellStyle name="Followed Hyperlink" xfId="16206" builtinId="9" hidden="1"/>
    <cellStyle name="Followed Hyperlink" xfId="16208" builtinId="9" hidden="1"/>
    <cellStyle name="Followed Hyperlink" xfId="16210" builtinId="9" hidden="1"/>
    <cellStyle name="Followed Hyperlink" xfId="16212" builtinId="9" hidden="1"/>
    <cellStyle name="Followed Hyperlink" xfId="16214" builtinId="9" hidden="1"/>
    <cellStyle name="Followed Hyperlink" xfId="16216" builtinId="9" hidden="1"/>
    <cellStyle name="Followed Hyperlink" xfId="16218" builtinId="9" hidden="1"/>
    <cellStyle name="Followed Hyperlink" xfId="16220" builtinId="9" hidden="1"/>
    <cellStyle name="Followed Hyperlink" xfId="16222" builtinId="9" hidden="1"/>
    <cellStyle name="Followed Hyperlink" xfId="16224" builtinId="9" hidden="1"/>
    <cellStyle name="Followed Hyperlink" xfId="16226" builtinId="9" hidden="1"/>
    <cellStyle name="Followed Hyperlink" xfId="16228" builtinId="9" hidden="1"/>
    <cellStyle name="Followed Hyperlink" xfId="16230" builtinId="9" hidden="1"/>
    <cellStyle name="Followed Hyperlink" xfId="16232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1" builtinId="9" hidden="1"/>
    <cellStyle name="Followed Hyperlink" xfId="16242" builtinId="9" hidden="1"/>
    <cellStyle name="Followed Hyperlink" xfId="16056" builtinId="9" hidden="1"/>
    <cellStyle name="Followed Hyperlink" xfId="16058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7" builtinId="9" hidden="1"/>
    <cellStyle name="Followed Hyperlink" xfId="16259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09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19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9" builtinId="9" hidden="1"/>
    <cellStyle name="Followed Hyperlink" xfId="16331" builtinId="9" hidden="1"/>
    <cellStyle name="Followed Hyperlink" xfId="16333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1" builtinId="9" hidden="1"/>
    <cellStyle name="Followed Hyperlink" xfId="16353" builtinId="9" hidden="1"/>
    <cellStyle name="Followed Hyperlink" xfId="16355" builtinId="9" hidden="1"/>
    <cellStyle name="Followed Hyperlink" xfId="16357" builtinId="9" hidden="1"/>
    <cellStyle name="Followed Hyperlink" xfId="16359" builtinId="9" hidden="1"/>
    <cellStyle name="Followed Hyperlink" xfId="16361" builtinId="9" hidden="1"/>
    <cellStyle name="Followed Hyperlink" xfId="16363" builtinId="9" hidden="1"/>
    <cellStyle name="Followed Hyperlink" xfId="16365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5" builtinId="9" hidden="1"/>
    <cellStyle name="Followed Hyperlink" xfId="16377" builtinId="9" hidden="1"/>
    <cellStyle name="Followed Hyperlink" xfId="16379" builtinId="9" hidden="1"/>
    <cellStyle name="Followed Hyperlink" xfId="16381" builtinId="9" hidden="1"/>
    <cellStyle name="Followed Hyperlink" xfId="16383" builtinId="9" hidden="1"/>
    <cellStyle name="Followed Hyperlink" xfId="16385" builtinId="9" hidden="1"/>
    <cellStyle name="Followed Hyperlink" xfId="16387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7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7" builtinId="9" hidden="1"/>
    <cellStyle name="Followed Hyperlink" xfId="16409" builtinId="9" hidden="1"/>
    <cellStyle name="Followed Hyperlink" xfId="16411" builtinId="9" hidden="1"/>
    <cellStyle name="Followed Hyperlink" xfId="16413" builtinId="9" hidden="1"/>
    <cellStyle name="Followed Hyperlink" xfId="16415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0" builtinId="9" hidden="1"/>
    <cellStyle name="Followed Hyperlink" xfId="16552" builtinId="9" hidden="1"/>
    <cellStyle name="Followed Hyperlink" xfId="16554" builtinId="9" hidden="1"/>
    <cellStyle name="Followed Hyperlink" xfId="16556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2" builtinId="9" hidden="1"/>
    <cellStyle name="Followed Hyperlink" xfId="16604" builtinId="9" hidden="1"/>
    <cellStyle name="Followed Hyperlink" xfId="16416" builtinId="9" hidden="1"/>
    <cellStyle name="Followed Hyperlink" xfId="16418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8" builtinId="9" hidden="1"/>
    <cellStyle name="Followed Hyperlink" xfId="16650" builtinId="9" hidden="1"/>
    <cellStyle name="Followed Hyperlink" xfId="16652" builtinId="9" hidden="1"/>
    <cellStyle name="Followed Hyperlink" xfId="16654" builtinId="9" hidden="1"/>
    <cellStyle name="Followed Hyperlink" xfId="16656" builtinId="9" hidden="1"/>
    <cellStyle name="Followed Hyperlink" xfId="16658" builtinId="9" hidden="1"/>
    <cellStyle name="Followed Hyperlink" xfId="16660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0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80" builtinId="9" hidden="1"/>
    <cellStyle name="Followed Hyperlink" xfId="16682" builtinId="9" hidden="1"/>
    <cellStyle name="Followed Hyperlink" xfId="16684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2" builtinId="9" hidden="1"/>
    <cellStyle name="Followed Hyperlink" xfId="16704" builtinId="9" hidden="1"/>
    <cellStyle name="Followed Hyperlink" xfId="16706" builtinId="9" hidden="1"/>
    <cellStyle name="Followed Hyperlink" xfId="16708" builtinId="9" hidden="1"/>
    <cellStyle name="Followed Hyperlink" xfId="16710" builtinId="9" hidden="1"/>
    <cellStyle name="Followed Hyperlink" xfId="16712" builtinId="9" hidden="1"/>
    <cellStyle name="Followed Hyperlink" xfId="16714" builtinId="9" hidden="1"/>
    <cellStyle name="Followed Hyperlink" xfId="16716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48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8" builtinId="9" hidden="1"/>
    <cellStyle name="Followed Hyperlink" xfId="16760" builtinId="9" hidden="1"/>
    <cellStyle name="Followed Hyperlink" xfId="16762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82" builtinId="9" hidden="1"/>
    <cellStyle name="Followed Hyperlink" xfId="16784" builtinId="9" hidden="1"/>
    <cellStyle name="Followed Hyperlink" xfId="16603" builtinId="9" hidden="1"/>
    <cellStyle name="Followed Hyperlink" xfId="16601" builtinId="9" hidden="1"/>
    <cellStyle name="Followed Hyperlink" xfId="16788" builtinId="9" hidden="1"/>
    <cellStyle name="Followed Hyperlink" xfId="16790" builtinId="9" hidden="1"/>
    <cellStyle name="Followed Hyperlink" xfId="16792" builtinId="9" hidden="1"/>
    <cellStyle name="Followed Hyperlink" xfId="16794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4" builtinId="9" hidden="1"/>
    <cellStyle name="Followed Hyperlink" xfId="16806" builtinId="9" hidden="1"/>
    <cellStyle name="Followed Hyperlink" xfId="16808" builtinId="9" hidden="1"/>
    <cellStyle name="Followed Hyperlink" xfId="16810" builtinId="9" hidden="1"/>
    <cellStyle name="Followed Hyperlink" xfId="16812" builtinId="9" hidden="1"/>
    <cellStyle name="Followed Hyperlink" xfId="16814" builtinId="9" hidden="1"/>
    <cellStyle name="Followed Hyperlink" xfId="16816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6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6" builtinId="9" hidden="1"/>
    <cellStyle name="Followed Hyperlink" xfId="16838" builtinId="9" hidden="1"/>
    <cellStyle name="Followed Hyperlink" xfId="16840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8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68" builtinId="9" hidden="1"/>
    <cellStyle name="Followed Hyperlink" xfId="16870" builtinId="9" hidden="1"/>
    <cellStyle name="Followed Hyperlink" xfId="16872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2" builtinId="9" hidden="1"/>
    <cellStyle name="Followed Hyperlink" xfId="16884" builtinId="9" hidden="1"/>
    <cellStyle name="Followed Hyperlink" xfId="16886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4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4" builtinId="9" hidden="1"/>
    <cellStyle name="Followed Hyperlink" xfId="16956" builtinId="9" hidden="1"/>
    <cellStyle name="Followed Hyperlink" xfId="16958" builtinId="9" hidden="1"/>
    <cellStyle name="Followed Hyperlink" xfId="16959" builtinId="9" hidden="1"/>
    <cellStyle name="Followed Hyperlink" xfId="16785" builtinId="9" hidden="1"/>
    <cellStyle name="Followed Hyperlink" xfId="16962" builtinId="9" hidden="1"/>
    <cellStyle name="Followed Hyperlink" xfId="16963" builtinId="9" hidden="1"/>
    <cellStyle name="Followed Hyperlink" xfId="16965" builtinId="9" hidden="1"/>
    <cellStyle name="Followed Hyperlink" xfId="16967" builtinId="9" hidden="1"/>
    <cellStyle name="Followed Hyperlink" xfId="16969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79" builtinId="9" hidden="1"/>
    <cellStyle name="Followed Hyperlink" xfId="16981" builtinId="9" hidden="1"/>
    <cellStyle name="Followed Hyperlink" xfId="16983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1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5" builtinId="9" hidden="1"/>
    <cellStyle name="Followed Hyperlink" xfId="17037" builtinId="9" hidden="1"/>
    <cellStyle name="Followed Hyperlink" xfId="17039" builtinId="9" hidden="1"/>
    <cellStyle name="Followed Hyperlink" xfId="17041" builtinId="9" hidden="1"/>
    <cellStyle name="Followed Hyperlink" xfId="17043" builtinId="9" hidden="1"/>
    <cellStyle name="Followed Hyperlink" xfId="17045" builtinId="9" hidden="1"/>
    <cellStyle name="Followed Hyperlink" xfId="17047" builtinId="9" hidden="1"/>
    <cellStyle name="Followed Hyperlink" xfId="17049" builtinId="9" hidden="1"/>
    <cellStyle name="Followed Hyperlink" xfId="17051" builtinId="9" hidden="1"/>
    <cellStyle name="Followed Hyperlink" xfId="17053" builtinId="9" hidden="1"/>
    <cellStyle name="Followed Hyperlink" xfId="17055" builtinId="9" hidden="1"/>
    <cellStyle name="Followed Hyperlink" xfId="17057" builtinId="9" hidden="1"/>
    <cellStyle name="Followed Hyperlink" xfId="17059" builtinId="9" hidden="1"/>
    <cellStyle name="Followed Hyperlink" xfId="17061" builtinId="9" hidden="1"/>
    <cellStyle name="Followed Hyperlink" xfId="17063" builtinId="9" hidden="1"/>
    <cellStyle name="Followed Hyperlink" xfId="17065" builtinId="9" hidden="1"/>
    <cellStyle name="Followed Hyperlink" xfId="17067" builtinId="9" hidden="1"/>
    <cellStyle name="Followed Hyperlink" xfId="17069" builtinId="9" hidden="1"/>
    <cellStyle name="Followed Hyperlink" xfId="17071" builtinId="9" hidden="1"/>
    <cellStyle name="Followed Hyperlink" xfId="17073" builtinId="9" hidden="1"/>
    <cellStyle name="Followed Hyperlink" xfId="17075" builtinId="9" hidden="1"/>
    <cellStyle name="Followed Hyperlink" xfId="17077" builtinId="9" hidden="1"/>
    <cellStyle name="Followed Hyperlink" xfId="17079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29" builtinId="9" hidden="1"/>
    <cellStyle name="Followed Hyperlink" xfId="17131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9" builtinId="9" hidden="1"/>
    <cellStyle name="Followed Hyperlink" xfId="17151" builtinId="9" hidden="1"/>
    <cellStyle name="Followed Hyperlink" xfId="17153" builtinId="9" hidden="1"/>
    <cellStyle name="Followed Hyperlink" xfId="17155" builtinId="9" hidden="1"/>
    <cellStyle name="Followed Hyperlink" xfId="17157" builtinId="9" hidden="1"/>
    <cellStyle name="Followed Hyperlink" xfId="17159" builtinId="9" hidden="1"/>
    <cellStyle name="Followed Hyperlink" xfId="17161" builtinId="9" hidden="1"/>
    <cellStyle name="Followed Hyperlink" xfId="17163" builtinId="9" hidden="1"/>
    <cellStyle name="Followed Hyperlink" xfId="17165" builtinId="9" hidden="1"/>
    <cellStyle name="Followed Hyperlink" xfId="17167" builtinId="9" hidden="1"/>
    <cellStyle name="Followed Hyperlink" xfId="17169" builtinId="9" hidden="1"/>
    <cellStyle name="Followed Hyperlink" xfId="17171" builtinId="9" hidden="1"/>
    <cellStyle name="Followed Hyperlink" xfId="17173" builtinId="9" hidden="1"/>
    <cellStyle name="Followed Hyperlink" xfId="17175" builtinId="9" hidden="1"/>
    <cellStyle name="Followed Hyperlink" xfId="17177" builtinId="9" hidden="1"/>
    <cellStyle name="Followed Hyperlink" xfId="17179" builtinId="9" hidden="1"/>
    <cellStyle name="Followed Hyperlink" xfId="17181" builtinId="9" hidden="1"/>
    <cellStyle name="Followed Hyperlink" xfId="17183" builtinId="9" hidden="1"/>
    <cellStyle name="Followed Hyperlink" xfId="17185" builtinId="9" hidden="1"/>
    <cellStyle name="Followed Hyperlink" xfId="17187" builtinId="9" hidden="1"/>
    <cellStyle name="Followed Hyperlink" xfId="17189" builtinId="9" hidden="1"/>
    <cellStyle name="Followed Hyperlink" xfId="17191" builtinId="9" hidden="1"/>
    <cellStyle name="Followed Hyperlink" xfId="17193" builtinId="9" hidden="1"/>
    <cellStyle name="Followed Hyperlink" xfId="17195" builtinId="9" hidden="1"/>
    <cellStyle name="Followed Hyperlink" xfId="17197" builtinId="9" hidden="1"/>
    <cellStyle name="Followed Hyperlink" xfId="17199" builtinId="9" hidden="1"/>
    <cellStyle name="Followed Hyperlink" xfId="17201" builtinId="9" hidden="1"/>
    <cellStyle name="Followed Hyperlink" xfId="17203" builtinId="9" hidden="1"/>
    <cellStyle name="Followed Hyperlink" xfId="17205" builtinId="9" hidden="1"/>
    <cellStyle name="Followed Hyperlink" xfId="17207" builtinId="9" hidden="1"/>
    <cellStyle name="Followed Hyperlink" xfId="17209" builtinId="9" hidden="1"/>
    <cellStyle name="Followed Hyperlink" xfId="17211" builtinId="9" hidden="1"/>
    <cellStyle name="Followed Hyperlink" xfId="17213" builtinId="9" hidden="1"/>
    <cellStyle name="Followed Hyperlink" xfId="17215" builtinId="9" hidden="1"/>
    <cellStyle name="Followed Hyperlink" xfId="17217" builtinId="9" hidden="1"/>
    <cellStyle name="Followed Hyperlink" xfId="17219" builtinId="9" hidden="1"/>
    <cellStyle name="Followed Hyperlink" xfId="17221" builtinId="9" hidden="1"/>
    <cellStyle name="Followed Hyperlink" xfId="17223" builtinId="9" hidden="1"/>
    <cellStyle name="Followed Hyperlink" xfId="17225" builtinId="9" hidden="1"/>
    <cellStyle name="Followed Hyperlink" xfId="17227" builtinId="9" hidden="1"/>
    <cellStyle name="Followed Hyperlink" xfId="17229" builtinId="9" hidden="1"/>
    <cellStyle name="Followed Hyperlink" xfId="17231" builtinId="9" hidden="1"/>
    <cellStyle name="Followed Hyperlink" xfId="17233" builtinId="9" hidden="1"/>
    <cellStyle name="Followed Hyperlink" xfId="17235" builtinId="9" hidden="1"/>
    <cellStyle name="Followed Hyperlink" xfId="17237" builtinId="9" hidden="1"/>
    <cellStyle name="Followed Hyperlink" xfId="17239" builtinId="9" hidden="1"/>
    <cellStyle name="Followed Hyperlink" xfId="17241" builtinId="9" hidden="1"/>
    <cellStyle name="Followed Hyperlink" xfId="17243" builtinId="9" hidden="1"/>
    <cellStyle name="Followed Hyperlink" xfId="17245" builtinId="9" hidden="1"/>
    <cellStyle name="Followed Hyperlink" xfId="17247" builtinId="9" hidden="1"/>
    <cellStyle name="Followed Hyperlink" xfId="17249" builtinId="9" hidden="1"/>
    <cellStyle name="Followed Hyperlink" xfId="17251" builtinId="9" hidden="1"/>
    <cellStyle name="Followed Hyperlink" xfId="17253" builtinId="9" hidden="1"/>
    <cellStyle name="Followed Hyperlink" xfId="17255" builtinId="9" hidden="1"/>
    <cellStyle name="Followed Hyperlink" xfId="17257" builtinId="9" hidden="1"/>
    <cellStyle name="Followed Hyperlink" xfId="17259" builtinId="9" hidden="1"/>
    <cellStyle name="Followed Hyperlink" xfId="17261" builtinId="9" hidden="1"/>
    <cellStyle name="Followed Hyperlink" xfId="17263" builtinId="9" hidden="1"/>
    <cellStyle name="Followed Hyperlink" xfId="17265" builtinId="9" hidden="1"/>
    <cellStyle name="Followed Hyperlink" xfId="17267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6" builtinId="9" hidden="1"/>
    <cellStyle name="Followed Hyperlink" xfId="17318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7345" builtinId="9" hidden="1"/>
    <cellStyle name="Followed Hyperlink" xfId="17347" builtinId="9" hidden="1"/>
    <cellStyle name="Followed Hyperlink" xfId="17349" builtinId="9" hidden="1"/>
    <cellStyle name="Followed Hyperlink" xfId="17351" builtinId="9" hidden="1"/>
    <cellStyle name="Followed Hyperlink" xfId="17353" builtinId="9" hidden="1"/>
    <cellStyle name="Followed Hyperlink" xfId="17355" builtinId="9" hidden="1"/>
    <cellStyle name="Followed Hyperlink" xfId="17357" builtinId="9" hidden="1"/>
    <cellStyle name="Followed Hyperlink" xfId="17359" builtinId="9" hidden="1"/>
    <cellStyle name="Followed Hyperlink" xfId="17361" builtinId="9" hidden="1"/>
    <cellStyle name="Followed Hyperlink" xfId="17363" builtinId="9" hidden="1"/>
    <cellStyle name="Followed Hyperlink" xfId="17365" builtinId="9" hidden="1"/>
    <cellStyle name="Followed Hyperlink" xfId="17367" builtinId="9" hidden="1"/>
    <cellStyle name="Followed Hyperlink" xfId="17369" builtinId="9" hidden="1"/>
    <cellStyle name="Followed Hyperlink" xfId="17371" builtinId="9" hidden="1"/>
    <cellStyle name="Followed Hyperlink" xfId="17373" builtinId="9" hidden="1"/>
    <cellStyle name="Followed Hyperlink" xfId="17375" builtinId="9" hidden="1"/>
    <cellStyle name="Followed Hyperlink" xfId="17377" builtinId="9" hidden="1"/>
    <cellStyle name="Followed Hyperlink" xfId="17379" builtinId="9" hidden="1"/>
    <cellStyle name="Followed Hyperlink" xfId="17381" builtinId="9" hidden="1"/>
    <cellStyle name="Followed Hyperlink" xfId="17383" builtinId="9" hidden="1"/>
    <cellStyle name="Followed Hyperlink" xfId="17385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5" builtinId="9" hidden="1"/>
    <cellStyle name="Followed Hyperlink" xfId="17397" builtinId="9" hidden="1"/>
    <cellStyle name="Followed Hyperlink" xfId="17399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09" builtinId="9" hidden="1"/>
    <cellStyle name="Followed Hyperlink" xfId="17411" builtinId="9" hidden="1"/>
    <cellStyle name="Followed Hyperlink" xfId="17413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423" builtinId="9" hidden="1"/>
    <cellStyle name="Followed Hyperlink" xfId="17425" builtinId="9" hidden="1"/>
    <cellStyle name="Followed Hyperlink" xfId="17427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77" builtinId="9" hidden="1"/>
    <cellStyle name="Followed Hyperlink" xfId="17479" builtinId="9" hidden="1"/>
    <cellStyle name="Followed Hyperlink" xfId="17481" builtinId="9" hidden="1"/>
    <cellStyle name="Followed Hyperlink" xfId="17483" builtinId="9" hidden="1"/>
    <cellStyle name="Followed Hyperlink" xfId="17485" builtinId="9" hidden="1"/>
    <cellStyle name="Followed Hyperlink" xfId="17487" builtinId="9" hidden="1"/>
    <cellStyle name="Followed Hyperlink" xfId="17489" builtinId="9" hidden="1"/>
    <cellStyle name="Followed Hyperlink" xfId="17491" builtinId="9" hidden="1"/>
    <cellStyle name="Followed Hyperlink" xfId="17493" builtinId="9" hidden="1"/>
    <cellStyle name="Followed Hyperlink" xfId="17503" builtinId="9" hidden="1"/>
    <cellStyle name="Followed Hyperlink" xfId="17505" builtinId="9" hidden="1"/>
    <cellStyle name="Followed Hyperlink" xfId="17507" builtinId="9" hidden="1"/>
    <cellStyle name="Followed Hyperlink" xfId="17509" builtinId="9" hidden="1"/>
    <cellStyle name="Followed Hyperlink" xfId="17511" builtinId="9" hidden="1"/>
    <cellStyle name="Followed Hyperlink" xfId="17513" builtinId="9" hidden="1"/>
    <cellStyle name="Followed Hyperlink" xfId="17515" builtinId="9" hidden="1"/>
    <cellStyle name="Followed Hyperlink" xfId="17517" builtinId="9" hidden="1"/>
    <cellStyle name="Followed Hyperlink" xfId="17519" builtinId="9" hidden="1"/>
    <cellStyle name="Followed Hyperlink" xfId="17521" builtinId="9" hidden="1"/>
    <cellStyle name="Followed Hyperlink" xfId="17523" builtinId="9" hidden="1"/>
    <cellStyle name="Followed Hyperlink" xfId="17525" builtinId="9" hidden="1"/>
    <cellStyle name="Followed Hyperlink" xfId="17527" builtinId="9" hidden="1"/>
    <cellStyle name="Followed Hyperlink" xfId="17529" builtinId="9" hidden="1"/>
    <cellStyle name="Followed Hyperlink" xfId="17531" builtinId="9" hidden="1"/>
    <cellStyle name="Followed Hyperlink" xfId="17533" builtinId="9" hidden="1"/>
    <cellStyle name="Followed Hyperlink" xfId="17535" builtinId="9" hidden="1"/>
    <cellStyle name="Followed Hyperlink" xfId="17537" builtinId="9" hidden="1"/>
    <cellStyle name="Followed Hyperlink" xfId="17539" builtinId="9" hidden="1"/>
    <cellStyle name="Followed Hyperlink" xfId="17541" builtinId="9" hidden="1"/>
    <cellStyle name="Followed Hyperlink" xfId="17543" builtinId="9" hidden="1"/>
    <cellStyle name="Followed Hyperlink" xfId="17545" builtinId="9" hidden="1"/>
    <cellStyle name="Followed Hyperlink" xfId="17547" builtinId="9" hidden="1"/>
    <cellStyle name="Followed Hyperlink" xfId="17549" builtinId="9" hidden="1"/>
    <cellStyle name="Followed Hyperlink" xfId="17551" builtinId="9" hidden="1"/>
    <cellStyle name="Followed Hyperlink" xfId="17553" builtinId="9" hidden="1"/>
    <cellStyle name="Followed Hyperlink" xfId="17555" builtinId="9" hidden="1"/>
    <cellStyle name="Followed Hyperlink" xfId="17557" builtinId="9" hidden="1"/>
    <cellStyle name="Followed Hyperlink" xfId="17559" builtinId="9" hidden="1"/>
    <cellStyle name="Followed Hyperlink" xfId="17561" builtinId="9" hidden="1"/>
    <cellStyle name="Followed Hyperlink" xfId="17563" builtinId="9" hidden="1"/>
    <cellStyle name="Followed Hyperlink" xfId="17565" builtinId="9" hidden="1"/>
    <cellStyle name="Followed Hyperlink" xfId="17567" builtinId="9" hidden="1"/>
    <cellStyle name="Followed Hyperlink" xfId="17569" builtinId="9" hidden="1"/>
    <cellStyle name="Followed Hyperlink" xfId="17571" builtinId="9" hidden="1"/>
    <cellStyle name="Followed Hyperlink" xfId="17573" builtinId="9" hidden="1"/>
    <cellStyle name="Followed Hyperlink" xfId="17575" builtinId="9" hidden="1"/>
    <cellStyle name="Followed Hyperlink" xfId="17577" builtinId="9" hidden="1"/>
    <cellStyle name="Followed Hyperlink" xfId="17579" builtinId="9" hidden="1"/>
    <cellStyle name="Followed Hyperlink" xfId="17581" builtinId="9" hidden="1"/>
    <cellStyle name="Followed Hyperlink" xfId="17583" builtinId="9" hidden="1"/>
    <cellStyle name="Followed Hyperlink" xfId="17585" builtinId="9" hidden="1"/>
    <cellStyle name="Followed Hyperlink" xfId="17587" builtinId="9" hidden="1"/>
    <cellStyle name="Followed Hyperlink" xfId="17589" builtinId="9" hidden="1"/>
    <cellStyle name="Followed Hyperlink" xfId="17591" builtinId="9" hidden="1"/>
    <cellStyle name="Followed Hyperlink" xfId="17593" builtinId="9" hidden="1"/>
    <cellStyle name="Followed Hyperlink" xfId="17595" builtinId="9" hidden="1"/>
    <cellStyle name="Followed Hyperlink" xfId="17597" builtinId="9" hidden="1"/>
    <cellStyle name="Followed Hyperlink" xfId="17599" builtinId="9" hidden="1"/>
    <cellStyle name="Followed Hyperlink" xfId="17601" builtinId="9" hidden="1"/>
    <cellStyle name="Followed Hyperlink" xfId="17603" builtinId="9" hidden="1"/>
    <cellStyle name="Followed Hyperlink" xfId="17605" builtinId="9" hidden="1"/>
    <cellStyle name="Followed Hyperlink" xfId="17607" builtinId="9" hidden="1"/>
    <cellStyle name="Followed Hyperlink" xfId="17609" builtinId="9" hidden="1"/>
    <cellStyle name="Followed Hyperlink" xfId="17611" builtinId="9" hidden="1"/>
    <cellStyle name="Followed Hyperlink" xfId="17613" builtinId="9" hidden="1"/>
    <cellStyle name="Followed Hyperlink" xfId="17615" builtinId="9" hidden="1"/>
    <cellStyle name="Followed Hyperlink" xfId="17617" builtinId="9" hidden="1"/>
    <cellStyle name="Followed Hyperlink" xfId="17619" builtinId="9" hidden="1"/>
    <cellStyle name="Followed Hyperlink" xfId="17621" builtinId="9" hidden="1"/>
    <cellStyle name="Followed Hyperlink" xfId="17623" builtinId="9" hidden="1"/>
    <cellStyle name="Followed Hyperlink" xfId="17625" builtinId="9" hidden="1"/>
    <cellStyle name="Followed Hyperlink" xfId="17627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7" builtinId="9" hidden="1"/>
    <cellStyle name="Followed Hyperlink" xfId="17639" builtinId="9" hidden="1"/>
    <cellStyle name="Followed Hyperlink" xfId="17641" builtinId="9" hidden="1"/>
    <cellStyle name="Followed Hyperlink" xfId="17643" builtinId="9" hidden="1"/>
    <cellStyle name="Followed Hyperlink" xfId="17645" builtinId="9" hidden="1"/>
    <cellStyle name="Followed Hyperlink" xfId="17647" builtinId="9" hidden="1"/>
    <cellStyle name="Followed Hyperlink" xfId="17649" builtinId="9" hidden="1"/>
    <cellStyle name="Followed Hyperlink" xfId="17651" builtinId="9" hidden="1"/>
    <cellStyle name="Followed Hyperlink" xfId="17653" builtinId="9" hidden="1"/>
    <cellStyle name="Followed Hyperlink" xfId="17655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1" builtinId="9" hidden="1"/>
    <cellStyle name="Followed Hyperlink" xfId="17500" builtinId="9" hidden="1"/>
    <cellStyle name="Followed Hyperlink" xfId="17686" builtinId="9" hidden="1"/>
    <cellStyle name="Followed Hyperlink" xfId="17687" builtinId="9" hidden="1"/>
    <cellStyle name="Followed Hyperlink" xfId="17689" builtinId="9" hidden="1"/>
    <cellStyle name="Followed Hyperlink" xfId="17691" builtinId="9" hidden="1"/>
    <cellStyle name="Followed Hyperlink" xfId="17693" builtinId="9" hidden="1"/>
    <cellStyle name="Followed Hyperlink" xfId="17695" builtinId="9" hidden="1"/>
    <cellStyle name="Followed Hyperlink" xfId="17697" builtinId="9" hidden="1"/>
    <cellStyle name="Followed Hyperlink" xfId="17699" builtinId="9" hidden="1"/>
    <cellStyle name="Followed Hyperlink" xfId="17701" builtinId="9" hidden="1"/>
    <cellStyle name="Followed Hyperlink" xfId="17703" builtinId="9" hidden="1"/>
    <cellStyle name="Followed Hyperlink" xfId="17705" builtinId="9" hidden="1"/>
    <cellStyle name="Followed Hyperlink" xfId="17707" builtinId="9" hidden="1"/>
    <cellStyle name="Followed Hyperlink" xfId="17709" builtinId="9" hidden="1"/>
    <cellStyle name="Followed Hyperlink" xfId="17711" builtinId="9" hidden="1"/>
    <cellStyle name="Followed Hyperlink" xfId="17713" builtinId="9" hidden="1"/>
    <cellStyle name="Followed Hyperlink" xfId="17715" builtinId="9" hidden="1"/>
    <cellStyle name="Followed Hyperlink" xfId="17717" builtinId="9" hidden="1"/>
    <cellStyle name="Followed Hyperlink" xfId="17719" builtinId="9" hidden="1"/>
    <cellStyle name="Followed Hyperlink" xfId="17721" builtinId="9" hidden="1"/>
    <cellStyle name="Followed Hyperlink" xfId="17723" builtinId="9" hidden="1"/>
    <cellStyle name="Followed Hyperlink" xfId="17725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5" builtinId="9" hidden="1"/>
    <cellStyle name="Followed Hyperlink" xfId="17737" builtinId="9" hidden="1"/>
    <cellStyle name="Followed Hyperlink" xfId="17739" builtinId="9" hidden="1"/>
    <cellStyle name="Followed Hyperlink" xfId="17741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1" builtinId="9" hidden="1"/>
    <cellStyle name="Followed Hyperlink" xfId="17753" builtinId="9" hidden="1"/>
    <cellStyle name="Followed Hyperlink" xfId="17755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3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3" builtinId="9" hidden="1"/>
    <cellStyle name="Followed Hyperlink" xfId="17785" builtinId="9" hidden="1"/>
    <cellStyle name="Followed Hyperlink" xfId="17787" builtinId="9" hidden="1"/>
    <cellStyle name="Followed Hyperlink" xfId="17789" builtinId="9" hidden="1"/>
    <cellStyle name="Followed Hyperlink" xfId="17791" builtinId="9" hidden="1"/>
    <cellStyle name="Followed Hyperlink" xfId="17793" builtinId="9" hidden="1"/>
    <cellStyle name="Followed Hyperlink" xfId="17795" builtinId="9" hidden="1"/>
    <cellStyle name="Followed Hyperlink" xfId="17797" builtinId="9" hidden="1"/>
    <cellStyle name="Followed Hyperlink" xfId="17799" builtinId="9" hidden="1"/>
    <cellStyle name="Followed Hyperlink" xfId="17801" builtinId="9" hidden="1"/>
    <cellStyle name="Followed Hyperlink" xfId="17803" builtinId="9" hidden="1"/>
    <cellStyle name="Followed Hyperlink" xfId="17805" builtinId="9" hidden="1"/>
    <cellStyle name="Followed Hyperlink" xfId="17807" builtinId="9" hidden="1"/>
    <cellStyle name="Followed Hyperlink" xfId="17809" builtinId="9" hidden="1"/>
    <cellStyle name="Followed Hyperlink" xfId="17811" builtinId="9" hidden="1"/>
    <cellStyle name="Followed Hyperlink" xfId="17813" builtinId="9" hidden="1"/>
    <cellStyle name="Followed Hyperlink" xfId="17815" builtinId="9" hidden="1"/>
    <cellStyle name="Followed Hyperlink" xfId="17817" builtinId="9" hidden="1"/>
    <cellStyle name="Followed Hyperlink" xfId="17819" builtinId="9" hidden="1"/>
    <cellStyle name="Followed Hyperlink" xfId="17821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1" builtinId="9" hidden="1"/>
    <cellStyle name="Followed Hyperlink" xfId="17833" builtinId="9" hidden="1"/>
    <cellStyle name="Followed Hyperlink" xfId="17835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1" builtinId="9" hidden="1"/>
    <cellStyle name="Followed Hyperlink" xfId="17865" builtinId="9" hidden="1"/>
    <cellStyle name="Followed Hyperlink" xfId="17867" builtinId="9" hidden="1"/>
    <cellStyle name="Followed Hyperlink" xfId="17682" builtinId="9" hidden="1"/>
    <cellStyle name="Followed Hyperlink" xfId="17683" builtinId="9" hidden="1"/>
    <cellStyle name="Followed Hyperlink" xfId="17871" builtinId="9" hidden="1"/>
    <cellStyle name="Followed Hyperlink" xfId="17873" builtinId="9" hidden="1"/>
    <cellStyle name="Followed Hyperlink" xfId="17875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3" builtinId="9" hidden="1"/>
    <cellStyle name="Followed Hyperlink" xfId="17895" builtinId="9" hidden="1"/>
    <cellStyle name="Followed Hyperlink" xfId="17897" builtinId="9" hidden="1"/>
    <cellStyle name="Followed Hyperlink" xfId="17899" builtinId="9" hidden="1"/>
    <cellStyle name="Followed Hyperlink" xfId="17901" builtinId="9" hidden="1"/>
    <cellStyle name="Followed Hyperlink" xfId="17903" builtinId="9" hidden="1"/>
    <cellStyle name="Followed Hyperlink" xfId="17905" builtinId="9" hidden="1"/>
    <cellStyle name="Followed Hyperlink" xfId="17907" builtinId="9" hidden="1"/>
    <cellStyle name="Followed Hyperlink" xfId="17909" builtinId="9" hidden="1"/>
    <cellStyle name="Followed Hyperlink" xfId="17911" builtinId="9" hidden="1"/>
    <cellStyle name="Followed Hyperlink" xfId="17913" builtinId="9" hidden="1"/>
    <cellStyle name="Followed Hyperlink" xfId="17915" builtinId="9" hidden="1"/>
    <cellStyle name="Followed Hyperlink" xfId="17917" builtinId="9" hidden="1"/>
    <cellStyle name="Followed Hyperlink" xfId="17919" builtinId="9" hidden="1"/>
    <cellStyle name="Followed Hyperlink" xfId="17921" builtinId="9" hidden="1"/>
    <cellStyle name="Followed Hyperlink" xfId="17923" builtinId="9" hidden="1"/>
    <cellStyle name="Followed Hyperlink" xfId="17925" builtinId="9" hidden="1"/>
    <cellStyle name="Followed Hyperlink" xfId="17927" builtinId="9" hidden="1"/>
    <cellStyle name="Followed Hyperlink" xfId="17929" builtinId="9" hidden="1"/>
    <cellStyle name="Followed Hyperlink" xfId="17931" builtinId="9" hidden="1"/>
    <cellStyle name="Followed Hyperlink" xfId="17933" builtinId="9" hidden="1"/>
    <cellStyle name="Followed Hyperlink" xfId="17935" builtinId="9" hidden="1"/>
    <cellStyle name="Followed Hyperlink" xfId="17937" builtinId="9" hidden="1"/>
    <cellStyle name="Followed Hyperlink" xfId="17939" builtinId="9" hidden="1"/>
    <cellStyle name="Followed Hyperlink" xfId="17941" builtinId="9" hidden="1"/>
    <cellStyle name="Followed Hyperlink" xfId="17943" builtinId="9" hidden="1"/>
    <cellStyle name="Followed Hyperlink" xfId="17945" builtinId="9" hidden="1"/>
    <cellStyle name="Followed Hyperlink" xfId="17947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7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7" builtinId="9" hidden="1"/>
    <cellStyle name="Followed Hyperlink" xfId="17969" builtinId="9" hidden="1"/>
    <cellStyle name="Followed Hyperlink" xfId="17971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9" builtinId="9" hidden="1"/>
    <cellStyle name="Followed Hyperlink" xfId="17991" builtinId="9" hidden="1"/>
    <cellStyle name="Followed Hyperlink" xfId="17993" builtinId="9" hidden="1"/>
    <cellStyle name="Followed Hyperlink" xfId="17995" builtinId="9" hidden="1"/>
    <cellStyle name="Followed Hyperlink" xfId="17997" builtinId="9" hidden="1"/>
    <cellStyle name="Followed Hyperlink" xfId="17999" builtinId="9" hidden="1"/>
    <cellStyle name="Followed Hyperlink" xfId="18001" builtinId="9" hidden="1"/>
    <cellStyle name="Followed Hyperlink" xfId="18003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1" builtinId="9" hidden="1"/>
    <cellStyle name="Followed Hyperlink" xfId="18013" builtinId="9" hidden="1"/>
    <cellStyle name="Followed Hyperlink" xfId="18015" builtinId="9" hidden="1"/>
    <cellStyle name="Followed Hyperlink" xfId="18017" builtinId="9" hidden="1"/>
    <cellStyle name="Followed Hyperlink" xfId="18019" builtinId="9" hidden="1"/>
    <cellStyle name="Followed Hyperlink" xfId="18021" builtinId="9" hidden="1"/>
    <cellStyle name="Followed Hyperlink" xfId="18023" builtinId="9" hidden="1"/>
    <cellStyle name="Followed Hyperlink" xfId="18025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5" builtinId="9" hidden="1"/>
    <cellStyle name="Followed Hyperlink" xfId="18037" builtinId="9" hidden="1"/>
    <cellStyle name="Followed Hyperlink" xfId="18039" builtinId="9" hidden="1"/>
    <cellStyle name="Followed Hyperlink" xfId="18041" builtinId="9" hidden="1"/>
    <cellStyle name="Followed Hyperlink" xfId="17868" builtinId="9" hidden="1"/>
    <cellStyle name="Followed Hyperlink" xfId="18043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3" builtinId="9" hidden="1"/>
    <cellStyle name="Followed Hyperlink" xfId="18225" builtinId="9" hidden="1"/>
    <cellStyle name="Followed Hyperlink" xfId="18227" builtinId="9" hidden="1"/>
    <cellStyle name="Followed Hyperlink" xfId="18229" builtinId="9" hidden="1"/>
    <cellStyle name="Followed Hyperlink" xfId="18231" builtinId="9" hidden="1"/>
    <cellStyle name="Followed Hyperlink" xfId="18233" builtinId="9" hidden="1"/>
    <cellStyle name="Followed Hyperlink" xfId="18235" builtinId="9" hidden="1"/>
    <cellStyle name="Followed Hyperlink" xfId="18237" builtinId="9" hidden="1"/>
    <cellStyle name="Followed Hyperlink" xfId="18239" builtinId="9" hidden="1"/>
    <cellStyle name="Followed Hyperlink" xfId="18241" builtinId="9" hidden="1"/>
    <cellStyle name="Followed Hyperlink" xfId="18243" builtinId="9" hidden="1"/>
    <cellStyle name="Followed Hyperlink" xfId="18245" builtinId="9" hidden="1"/>
    <cellStyle name="Followed Hyperlink" xfId="18247" builtinId="9" hidden="1"/>
    <cellStyle name="Followed Hyperlink" xfId="18249" builtinId="9" hidden="1"/>
    <cellStyle name="Followed Hyperlink" xfId="18251" builtinId="9" hidden="1"/>
    <cellStyle name="Followed Hyperlink" xfId="18253" builtinId="9" hidden="1"/>
    <cellStyle name="Followed Hyperlink" xfId="18255" builtinId="9" hidden="1"/>
    <cellStyle name="Followed Hyperlink" xfId="18257" builtinId="9" hidden="1"/>
    <cellStyle name="Followed Hyperlink" xfId="18259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7" builtinId="9" hidden="1"/>
    <cellStyle name="Followed Hyperlink" xfId="18269" builtinId="9" hidden="1"/>
    <cellStyle name="Followed Hyperlink" xfId="18271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9" builtinId="9" hidden="1"/>
    <cellStyle name="Followed Hyperlink" xfId="18281" builtinId="9" hidden="1"/>
    <cellStyle name="Followed Hyperlink" xfId="18283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1" builtinId="9" hidden="1"/>
    <cellStyle name="Followed Hyperlink" xfId="18303" builtinId="9" hidden="1"/>
    <cellStyle name="Followed Hyperlink" xfId="18305" builtinId="9" hidden="1"/>
    <cellStyle name="Followed Hyperlink" xfId="18307" builtinId="9" hidden="1"/>
    <cellStyle name="Followed Hyperlink" xfId="18309" builtinId="9" hidden="1"/>
    <cellStyle name="Followed Hyperlink" xfId="18311" builtinId="9" hidden="1"/>
    <cellStyle name="Followed Hyperlink" xfId="18313" builtinId="9" hidden="1"/>
    <cellStyle name="Followed Hyperlink" xfId="18315" builtinId="9" hidden="1"/>
    <cellStyle name="Followed Hyperlink" xfId="18317" builtinId="9" hidden="1"/>
    <cellStyle name="Followed Hyperlink" xfId="18319" builtinId="9" hidden="1"/>
    <cellStyle name="Followed Hyperlink" xfId="18321" builtinId="9" hidden="1"/>
    <cellStyle name="Followed Hyperlink" xfId="18323" builtinId="9" hidden="1"/>
    <cellStyle name="Followed Hyperlink" xfId="18325" builtinId="9" hidden="1"/>
    <cellStyle name="Followed Hyperlink" xfId="18327" builtinId="9" hidden="1"/>
    <cellStyle name="Followed Hyperlink" xfId="18329" builtinId="9" hidden="1"/>
    <cellStyle name="Followed Hyperlink" xfId="18331" builtinId="9" hidden="1"/>
    <cellStyle name="Followed Hyperlink" xfId="18333" builtinId="9" hidden="1"/>
    <cellStyle name="Followed Hyperlink" xfId="18335" builtinId="9" hidden="1"/>
    <cellStyle name="Followed Hyperlink" xfId="18337" builtinId="9" hidden="1"/>
    <cellStyle name="Followed Hyperlink" xfId="18339" builtinId="9" hidden="1"/>
    <cellStyle name="Followed Hyperlink" xfId="18341" builtinId="9" hidden="1"/>
    <cellStyle name="Followed Hyperlink" xfId="18343" builtinId="9" hidden="1"/>
    <cellStyle name="Followed Hyperlink" xfId="18345" builtinId="9" hidden="1"/>
    <cellStyle name="Followed Hyperlink" xfId="18347" builtinId="9" hidden="1"/>
    <cellStyle name="Followed Hyperlink" xfId="18349" builtinId="9" hidden="1"/>
    <cellStyle name="Followed Hyperlink" xfId="18351" builtinId="9" hidden="1"/>
    <cellStyle name="Followed Hyperlink" xfId="18353" builtinId="9" hidden="1"/>
    <cellStyle name="Followed Hyperlink" xfId="18355" builtinId="9" hidden="1"/>
    <cellStyle name="Followed Hyperlink" xfId="18357" builtinId="9" hidden="1"/>
    <cellStyle name="Followed Hyperlink" xfId="18359" builtinId="9" hidden="1"/>
    <cellStyle name="Followed Hyperlink" xfId="18361" builtinId="9" hidden="1"/>
    <cellStyle name="Followed Hyperlink" xfId="18363" builtinId="9" hidden="1"/>
    <cellStyle name="Followed Hyperlink" xfId="18365" builtinId="9" hidden="1"/>
    <cellStyle name="Followed Hyperlink" xfId="18367" builtinId="9" hidden="1"/>
    <cellStyle name="Followed Hyperlink" xfId="18369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4" builtinId="9" hidden="1"/>
    <cellStyle name="Followed Hyperlink" xfId="18405" builtinId="9" hidden="1"/>
    <cellStyle name="Followed Hyperlink" xfId="18219" builtinId="9" hidden="1"/>
    <cellStyle name="Followed Hyperlink" xfId="18221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542" builtinId="9" hidden="1"/>
    <cellStyle name="Followed Hyperlink" xfId="18544" builtinId="9" hidden="1"/>
    <cellStyle name="Followed Hyperlink" xfId="18546" builtinId="9" hidden="1"/>
    <cellStyle name="Followed Hyperlink" xfId="18548" builtinId="9" hidden="1"/>
    <cellStyle name="Followed Hyperlink" xfId="18550" builtinId="9" hidden="1"/>
    <cellStyle name="Followed Hyperlink" xfId="18552" builtinId="9" hidden="1"/>
    <cellStyle name="Followed Hyperlink" xfId="18554" builtinId="9" hidden="1"/>
    <cellStyle name="Followed Hyperlink" xfId="18556" builtinId="9" hidden="1"/>
    <cellStyle name="Followed Hyperlink" xfId="18558" builtinId="9" hidden="1"/>
    <cellStyle name="Followed Hyperlink" xfId="18560" builtinId="9" hidden="1"/>
    <cellStyle name="Followed Hyperlink" xfId="18562" builtinId="9" hidden="1"/>
    <cellStyle name="Followed Hyperlink" xfId="18564" builtinId="9" hidden="1"/>
    <cellStyle name="Followed Hyperlink" xfId="18566" builtinId="9" hidden="1"/>
    <cellStyle name="Followed Hyperlink" xfId="18568" builtinId="9" hidden="1"/>
    <cellStyle name="Followed Hyperlink" xfId="18570" builtinId="9" hidden="1"/>
    <cellStyle name="Followed Hyperlink" xfId="18572" builtinId="9" hidden="1"/>
    <cellStyle name="Followed Hyperlink" xfId="18574" builtinId="9" hidden="1"/>
    <cellStyle name="Followed Hyperlink" xfId="18576" builtinId="9" hidden="1"/>
    <cellStyle name="Followed Hyperlink" xfId="18578" builtinId="9" hidden="1"/>
    <cellStyle name="Followed Hyperlink" xfId="18583" builtinId="9" hidden="1"/>
    <cellStyle name="Followed Hyperlink" xfId="18585" builtinId="9" hidden="1"/>
    <cellStyle name="Followed Hyperlink" xfId="18587" builtinId="9" hidden="1"/>
    <cellStyle name="Followed Hyperlink" xfId="18589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9" builtinId="9" hidden="1"/>
    <cellStyle name="Followed Hyperlink" xfId="18601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7" builtinId="9" hidden="1"/>
    <cellStyle name="Followed Hyperlink" xfId="18749" builtinId="9" hidden="1"/>
    <cellStyle name="Followed Hyperlink" xfId="18751" builtinId="9" hidden="1"/>
    <cellStyle name="Followed Hyperlink" xfId="18753" builtinId="9" hidden="1"/>
    <cellStyle name="Followed Hyperlink" xfId="18755" builtinId="9" hidden="1"/>
    <cellStyle name="Followed Hyperlink" xfId="18757" builtinId="9" hidden="1"/>
    <cellStyle name="Followed Hyperlink" xfId="18759" builtinId="9" hidden="1"/>
    <cellStyle name="Followed Hyperlink" xfId="18761" builtinId="9" hidden="1"/>
    <cellStyle name="Followed Hyperlink" xfId="18765" builtinId="9" hidden="1"/>
    <cellStyle name="Followed Hyperlink" xfId="18767" builtinId="9" hidden="1"/>
    <cellStyle name="Followed Hyperlink" xfId="18579" builtinId="9" hidden="1"/>
    <cellStyle name="Followed Hyperlink" xfId="18581" builtinId="9" hidden="1"/>
    <cellStyle name="Followed Hyperlink" xfId="18771" builtinId="9" hidden="1"/>
    <cellStyle name="Followed Hyperlink" xfId="18773" builtinId="9" hidden="1"/>
    <cellStyle name="Followed Hyperlink" xfId="18775" builtinId="9" hidden="1"/>
    <cellStyle name="Followed Hyperlink" xfId="18777" builtinId="9" hidden="1"/>
    <cellStyle name="Followed Hyperlink" xfId="18779" builtinId="9" hidden="1"/>
    <cellStyle name="Followed Hyperlink" xfId="18781" builtinId="9" hidden="1"/>
    <cellStyle name="Followed Hyperlink" xfId="18783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3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3" builtinId="9" hidden="1"/>
    <cellStyle name="Followed Hyperlink" xfId="18805" builtinId="9" hidden="1"/>
    <cellStyle name="Followed Hyperlink" xfId="18807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5" builtinId="9" hidden="1"/>
    <cellStyle name="Followed Hyperlink" xfId="18827" builtinId="9" hidden="1"/>
    <cellStyle name="Followed Hyperlink" xfId="18829" builtinId="9" hidden="1"/>
    <cellStyle name="Followed Hyperlink" xfId="18831" builtinId="9" hidden="1"/>
    <cellStyle name="Followed Hyperlink" xfId="18833" builtinId="9" hidden="1"/>
    <cellStyle name="Followed Hyperlink" xfId="18835" builtinId="9" hidden="1"/>
    <cellStyle name="Followed Hyperlink" xfId="18837" builtinId="9" hidden="1"/>
    <cellStyle name="Followed Hyperlink" xfId="18839" builtinId="9" hidden="1"/>
    <cellStyle name="Followed Hyperlink" xfId="18841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9" builtinId="9" hidden="1"/>
    <cellStyle name="Followed Hyperlink" xfId="18851" builtinId="9" hidden="1"/>
    <cellStyle name="Followed Hyperlink" xfId="18853" builtinId="9" hidden="1"/>
    <cellStyle name="Followed Hyperlink" xfId="18855" builtinId="9" hidden="1"/>
    <cellStyle name="Followed Hyperlink" xfId="18857" builtinId="9" hidden="1"/>
    <cellStyle name="Followed Hyperlink" xfId="18859" builtinId="9" hidden="1"/>
    <cellStyle name="Followed Hyperlink" xfId="18861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1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1" builtinId="9" hidden="1"/>
    <cellStyle name="Followed Hyperlink" xfId="18883" builtinId="9" hidden="1"/>
    <cellStyle name="Followed Hyperlink" xfId="18885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3" builtinId="9" hidden="1"/>
    <cellStyle name="Followed Hyperlink" xfId="18905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5" builtinId="9" hidden="1"/>
    <cellStyle name="Followed Hyperlink" xfId="18917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29" builtinId="9" hidden="1"/>
    <cellStyle name="Followed Hyperlink" xfId="18931" builtinId="9" hidden="1"/>
    <cellStyle name="Followed Hyperlink" xfId="18933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5" builtinId="9" hidden="1"/>
    <cellStyle name="Followed Hyperlink" xfId="18947" builtinId="9" hidden="1"/>
    <cellStyle name="Followed Hyperlink" xfId="18766" builtinId="9" hidden="1"/>
    <cellStyle name="Followed Hyperlink" xfId="18764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7" builtinId="9" hidden="1"/>
    <cellStyle name="Followed Hyperlink" xfId="18999" builtinId="9" hidden="1"/>
    <cellStyle name="Followed Hyperlink" xfId="19001" builtinId="9" hidden="1"/>
    <cellStyle name="Followed Hyperlink" xfId="19003" builtinId="9" hidden="1"/>
    <cellStyle name="Followed Hyperlink" xfId="19005" builtinId="9" hidden="1"/>
    <cellStyle name="Followed Hyperlink" xfId="19007" builtinId="9" hidden="1"/>
    <cellStyle name="Followed Hyperlink" xfId="19009" builtinId="9" hidden="1"/>
    <cellStyle name="Followed Hyperlink" xfId="19011" builtinId="9" hidden="1"/>
    <cellStyle name="Followed Hyperlink" xfId="19013" builtinId="9" hidden="1"/>
    <cellStyle name="Followed Hyperlink" xfId="19015" builtinId="9" hidden="1"/>
    <cellStyle name="Followed Hyperlink" xfId="19017" builtinId="9" hidden="1"/>
    <cellStyle name="Followed Hyperlink" xfId="19019" builtinId="9" hidden="1"/>
    <cellStyle name="Followed Hyperlink" xfId="19021" builtinId="9" hidden="1"/>
    <cellStyle name="Followed Hyperlink" xfId="19023" builtinId="9" hidden="1"/>
    <cellStyle name="Followed Hyperlink" xfId="19025" builtinId="9" hidden="1"/>
    <cellStyle name="Followed Hyperlink" xfId="19027" builtinId="9" hidden="1"/>
    <cellStyle name="Followed Hyperlink" xfId="19029" builtinId="9" hidden="1"/>
    <cellStyle name="Followed Hyperlink" xfId="19031" builtinId="9" hidden="1"/>
    <cellStyle name="Followed Hyperlink" xfId="19033" builtinId="9" hidden="1"/>
    <cellStyle name="Followed Hyperlink" xfId="19035" builtinId="9" hidden="1"/>
    <cellStyle name="Followed Hyperlink" xfId="19037" builtinId="9" hidden="1"/>
    <cellStyle name="Followed Hyperlink" xfId="19039" builtinId="9" hidden="1"/>
    <cellStyle name="Followed Hyperlink" xfId="19041" builtinId="9" hidden="1"/>
    <cellStyle name="Followed Hyperlink" xfId="19043" builtinId="9" hidden="1"/>
    <cellStyle name="Followed Hyperlink" xfId="19045" builtinId="9" hidden="1"/>
    <cellStyle name="Followed Hyperlink" xfId="19047" builtinId="9" hidden="1"/>
    <cellStyle name="Followed Hyperlink" xfId="19049" builtinId="9" hidden="1"/>
    <cellStyle name="Followed Hyperlink" xfId="19051" builtinId="9" hidden="1"/>
    <cellStyle name="Followed Hyperlink" xfId="19053" builtinId="9" hidden="1"/>
    <cellStyle name="Followed Hyperlink" xfId="19055" builtinId="9" hidden="1"/>
    <cellStyle name="Followed Hyperlink" xfId="19057" builtinId="9" hidden="1"/>
    <cellStyle name="Followed Hyperlink" xfId="19059" builtinId="9" hidden="1"/>
    <cellStyle name="Followed Hyperlink" xfId="19061" builtinId="9" hidden="1"/>
    <cellStyle name="Followed Hyperlink" xfId="19063" builtinId="9" hidden="1"/>
    <cellStyle name="Followed Hyperlink" xfId="19065" builtinId="9" hidden="1"/>
    <cellStyle name="Followed Hyperlink" xfId="19067" builtinId="9" hidden="1"/>
    <cellStyle name="Followed Hyperlink" xfId="19069" builtinId="9" hidden="1"/>
    <cellStyle name="Followed Hyperlink" xfId="19071" builtinId="9" hidden="1"/>
    <cellStyle name="Followed Hyperlink" xfId="19073" builtinId="9" hidden="1"/>
    <cellStyle name="Followed Hyperlink" xfId="19075" builtinId="9" hidden="1"/>
    <cellStyle name="Followed Hyperlink" xfId="19077" builtinId="9" hidden="1"/>
    <cellStyle name="Followed Hyperlink" xfId="19079" builtinId="9" hidden="1"/>
    <cellStyle name="Followed Hyperlink" xfId="19081" builtinId="9" hidden="1"/>
    <cellStyle name="Followed Hyperlink" xfId="19083" builtinId="9" hidden="1"/>
    <cellStyle name="Followed Hyperlink" xfId="19085" builtinId="9" hidden="1"/>
    <cellStyle name="Followed Hyperlink" xfId="19087" builtinId="9" hidden="1"/>
    <cellStyle name="Followed Hyperlink" xfId="19089" builtinId="9" hidden="1"/>
    <cellStyle name="Followed Hyperlink" xfId="19091" builtinId="9" hidden="1"/>
    <cellStyle name="Followed Hyperlink" xfId="19093" builtinId="9" hidden="1"/>
    <cellStyle name="Followed Hyperlink" xfId="19095" builtinId="9" hidden="1"/>
    <cellStyle name="Followed Hyperlink" xfId="19097" builtinId="9" hidden="1"/>
    <cellStyle name="Followed Hyperlink" xfId="19099" builtinId="9" hidden="1"/>
    <cellStyle name="Followed Hyperlink" xfId="19101" builtinId="9" hidden="1"/>
    <cellStyle name="Followed Hyperlink" xfId="19103" builtinId="9" hidden="1"/>
    <cellStyle name="Followed Hyperlink" xfId="19105" builtinId="9" hidden="1"/>
    <cellStyle name="Followed Hyperlink" xfId="19107" builtinId="9" hidden="1"/>
    <cellStyle name="Followed Hyperlink" xfId="19109" builtinId="9" hidden="1"/>
    <cellStyle name="Followed Hyperlink" xfId="19111" builtinId="9" hidden="1"/>
    <cellStyle name="Followed Hyperlink" xfId="19113" builtinId="9" hidden="1"/>
    <cellStyle name="Followed Hyperlink" xfId="19115" builtinId="9" hidden="1"/>
    <cellStyle name="Followed Hyperlink" xfId="19117" builtinId="9" hidden="1"/>
    <cellStyle name="Followed Hyperlink" xfId="19119" builtinId="9" hidden="1"/>
    <cellStyle name="Followed Hyperlink" xfId="19121" builtinId="9" hidden="1"/>
    <cellStyle name="Followed Hyperlink" xfId="19122" builtinId="9" hidden="1"/>
    <cellStyle name="Followed Hyperlink" xfId="18948" builtinId="9" hidden="1"/>
    <cellStyle name="Followed Hyperlink" xfId="19125" builtinId="9" hidden="1"/>
    <cellStyle name="Followed Hyperlink" xfId="19126" builtinId="9" hidden="1"/>
    <cellStyle name="Followed Hyperlink" xfId="19128" builtinId="9" hidden="1"/>
    <cellStyle name="Followed Hyperlink" xfId="19130" builtinId="9" hidden="1"/>
    <cellStyle name="Followed Hyperlink" xfId="19132" builtinId="9" hidden="1"/>
    <cellStyle name="Followed Hyperlink" xfId="19134" builtinId="9" hidden="1"/>
    <cellStyle name="Followed Hyperlink" xfId="19136" builtinId="9" hidden="1"/>
    <cellStyle name="Followed Hyperlink" xfId="19138" builtinId="9" hidden="1"/>
    <cellStyle name="Followed Hyperlink" xfId="19140" builtinId="9" hidden="1"/>
    <cellStyle name="Followed Hyperlink" xfId="19142" builtinId="9" hidden="1"/>
    <cellStyle name="Followed Hyperlink" xfId="19144" builtinId="9" hidden="1"/>
    <cellStyle name="Followed Hyperlink" xfId="19146" builtinId="9" hidden="1"/>
    <cellStyle name="Followed Hyperlink" xfId="19148" builtinId="9" hidden="1"/>
    <cellStyle name="Followed Hyperlink" xfId="19150" builtinId="9" hidden="1"/>
    <cellStyle name="Followed Hyperlink" xfId="19152" builtinId="9" hidden="1"/>
    <cellStyle name="Followed Hyperlink" xfId="19154" builtinId="9" hidden="1"/>
    <cellStyle name="Followed Hyperlink" xfId="19156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6" builtinId="9" hidden="1"/>
    <cellStyle name="Followed Hyperlink" xfId="19168" builtinId="9" hidden="1"/>
    <cellStyle name="Followed Hyperlink" xfId="19170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0" builtinId="9" hidden="1"/>
    <cellStyle name="Followed Hyperlink" xfId="19182" builtinId="9" hidden="1"/>
    <cellStyle name="Followed Hyperlink" xfId="19184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4" builtinId="9" hidden="1"/>
    <cellStyle name="Followed Hyperlink" xfId="19196" builtinId="9" hidden="1"/>
    <cellStyle name="Followed Hyperlink" xfId="19198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4" builtinId="9" hidden="1"/>
    <cellStyle name="Followed Hyperlink" xfId="19256" builtinId="9" hidden="1"/>
    <cellStyle name="Followed Hyperlink" xfId="19258" builtinId="9" hidden="1"/>
    <cellStyle name="Followed Hyperlink" xfId="19260" builtinId="9" hidden="1"/>
    <cellStyle name="Followed Hyperlink" xfId="19262" builtinId="9" hidden="1"/>
    <cellStyle name="Followed Hyperlink" xfId="19264" builtinId="9" hidden="1"/>
    <cellStyle name="Followed Hyperlink" xfId="19266" builtinId="9" hidden="1"/>
    <cellStyle name="Followed Hyperlink" xfId="19268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82" builtinId="9" hidden="1"/>
    <cellStyle name="Followed Hyperlink" xfId="19284" builtinId="9" hidden="1"/>
    <cellStyle name="Followed Hyperlink" xfId="19286" builtinId="9" hidden="1"/>
    <cellStyle name="Followed Hyperlink" xfId="19288" builtinId="9" hidden="1"/>
    <cellStyle name="Followed Hyperlink" xfId="19290" builtinId="9" hidden="1"/>
    <cellStyle name="Followed Hyperlink" xfId="19292" builtinId="9" hidden="1"/>
    <cellStyle name="Followed Hyperlink" xfId="19294" builtinId="9" hidden="1"/>
    <cellStyle name="Followed Hyperlink" xfId="19296" builtinId="9" hidden="1"/>
    <cellStyle name="Followed Hyperlink" xfId="19298" builtinId="9" hidden="1"/>
    <cellStyle name="Followed Hyperlink" xfId="19300" builtinId="9" hidden="1"/>
    <cellStyle name="Followed Hyperlink" xfId="19302" builtinId="9" hidden="1"/>
    <cellStyle name="Followed Hyperlink" xfId="19304" builtinId="9" hidden="1"/>
    <cellStyle name="Followed Hyperlink" xfId="19306" builtinId="9" hidden="1"/>
    <cellStyle name="Followed Hyperlink" xfId="19308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8" builtinId="9" hidden="1"/>
    <cellStyle name="Followed Hyperlink" xfId="19320" builtinId="9" hidden="1"/>
    <cellStyle name="Followed Hyperlink" xfId="19322" builtinId="9" hidden="1"/>
    <cellStyle name="Followed Hyperlink" xfId="19324" builtinId="9" hidden="1"/>
    <cellStyle name="Followed Hyperlink" xfId="19326" builtinId="9" hidden="1"/>
    <cellStyle name="Followed Hyperlink" xfId="19328" builtinId="9" hidden="1"/>
    <cellStyle name="Followed Hyperlink" xfId="19330" builtinId="9" hidden="1"/>
    <cellStyle name="Followed Hyperlink" xfId="19332" builtinId="9" hidden="1"/>
    <cellStyle name="Followed Hyperlink" xfId="19334" builtinId="9" hidden="1"/>
    <cellStyle name="Followed Hyperlink" xfId="19336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4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4" builtinId="9" hidden="1"/>
    <cellStyle name="Followed Hyperlink" xfId="19356" builtinId="9" hidden="1"/>
    <cellStyle name="Followed Hyperlink" xfId="19358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4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4" builtinId="9" hidden="1"/>
    <cellStyle name="Followed Hyperlink" xfId="19396" builtinId="9" hidden="1"/>
    <cellStyle name="Followed Hyperlink" xfId="19398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412" builtinId="9" hidden="1"/>
    <cellStyle name="Followed Hyperlink" xfId="19414" builtinId="9" hidden="1"/>
    <cellStyle name="Followed Hyperlink" xfId="19416" builtinId="9" hidden="1"/>
    <cellStyle name="Followed Hyperlink" xfId="19418" builtinId="9" hidden="1"/>
    <cellStyle name="Followed Hyperlink" xfId="19420" builtinId="9" hidden="1"/>
    <cellStyle name="Followed Hyperlink" xfId="19422" builtinId="9" hidden="1"/>
    <cellStyle name="Followed Hyperlink" xfId="19424" builtinId="9" hidden="1"/>
    <cellStyle name="Followed Hyperlink" xfId="19426" builtinId="9" hidden="1"/>
    <cellStyle name="Followed Hyperlink" xfId="19428" builtinId="9" hidden="1"/>
    <cellStyle name="Followed Hyperlink" xfId="19430" builtinId="9" hidden="1"/>
    <cellStyle name="Followed Hyperlink" xfId="19432" builtinId="9" hidden="1"/>
    <cellStyle name="Followed Hyperlink" xfId="19434" builtinId="9" hidden="1"/>
    <cellStyle name="Followed Hyperlink" xfId="19436" builtinId="9" hidden="1"/>
    <cellStyle name="Followed Hyperlink" xfId="19438" builtinId="9" hidden="1"/>
    <cellStyle name="Followed Hyperlink" xfId="19440" builtinId="9" hidden="1"/>
    <cellStyle name="Followed Hyperlink" xfId="19442" builtinId="9" hidden="1"/>
    <cellStyle name="Followed Hyperlink" xfId="19444" builtinId="9" hidden="1"/>
    <cellStyle name="Followed Hyperlink" xfId="19446" builtinId="9" hidden="1"/>
    <cellStyle name="Followed Hyperlink" xfId="19448" builtinId="9" hidden="1"/>
    <cellStyle name="Followed Hyperlink" xfId="19450" builtinId="9" hidden="1"/>
    <cellStyle name="Followed Hyperlink" xfId="19452" builtinId="9" hidden="1"/>
    <cellStyle name="Followed Hyperlink" xfId="19454" builtinId="9" hidden="1"/>
    <cellStyle name="Followed Hyperlink" xfId="19456" builtinId="9" hidden="1"/>
    <cellStyle name="Followed Hyperlink" xfId="19458" builtinId="9" hidden="1"/>
    <cellStyle name="Followed Hyperlink" xfId="19460" builtinId="9" hidden="1"/>
    <cellStyle name="Followed Hyperlink" xfId="19462" builtinId="9" hidden="1"/>
    <cellStyle name="Followed Hyperlink" xfId="19464" builtinId="9" hidden="1"/>
    <cellStyle name="Followed Hyperlink" xfId="19466" builtinId="9" hidden="1"/>
    <cellStyle name="Followed Hyperlink" xfId="19468" builtinId="9" hidden="1"/>
    <cellStyle name="Followed Hyperlink" xfId="19470" builtinId="9" hidden="1"/>
    <cellStyle name="Followed Hyperlink" xfId="19472" builtinId="9" hidden="1"/>
    <cellStyle name="Followed Hyperlink" xfId="19474" builtinId="9" hidden="1"/>
    <cellStyle name="Followed Hyperlink" xfId="19476" builtinId="9" hidden="1"/>
    <cellStyle name="Followed Hyperlink" xfId="19478" builtinId="9" hidden="1"/>
    <cellStyle name="Followed Hyperlink" xfId="17496" builtinId="9" hidden="1"/>
    <cellStyle name="Followed Hyperlink" xfId="19479" builtinId="9" hidden="1"/>
    <cellStyle name="Followed Hyperlink" xfId="19481" builtinId="9" hidden="1"/>
    <cellStyle name="Followed Hyperlink" xfId="19482" builtinId="9" hidden="1"/>
    <cellStyle name="Followed Hyperlink" xfId="19484" builtinId="9" hidden="1"/>
    <cellStyle name="Followed Hyperlink" xfId="19486" builtinId="9" hidden="1"/>
    <cellStyle name="Followed Hyperlink" xfId="19488" builtinId="9" hidden="1"/>
    <cellStyle name="Followed Hyperlink" xfId="19490" builtinId="9" hidden="1"/>
    <cellStyle name="Followed Hyperlink" xfId="19492" builtinId="9" hidden="1"/>
    <cellStyle name="Followed Hyperlink" xfId="19494" builtinId="9" hidden="1"/>
    <cellStyle name="Followed Hyperlink" xfId="19496" builtinId="9" hidden="1"/>
    <cellStyle name="Followed Hyperlink" xfId="19498" builtinId="9" hidden="1"/>
    <cellStyle name="Followed Hyperlink" xfId="19500" builtinId="9" hidden="1"/>
    <cellStyle name="Followed Hyperlink" xfId="19502" builtinId="9" hidden="1"/>
    <cellStyle name="Followed Hyperlink" xfId="19504" builtinId="9" hidden="1"/>
    <cellStyle name="Followed Hyperlink" xfId="19506" builtinId="9" hidden="1"/>
    <cellStyle name="Followed Hyperlink" xfId="19508" builtinId="9" hidden="1"/>
    <cellStyle name="Followed Hyperlink" xfId="19510" builtinId="9" hidden="1"/>
    <cellStyle name="Followed Hyperlink" xfId="19512" builtinId="9" hidden="1"/>
    <cellStyle name="Followed Hyperlink" xfId="19514" builtinId="9" hidden="1"/>
    <cellStyle name="Followed Hyperlink" xfId="19516" builtinId="9" hidden="1"/>
    <cellStyle name="Followed Hyperlink" xfId="19518" builtinId="9" hidden="1"/>
    <cellStyle name="Followed Hyperlink" xfId="19520" builtinId="9" hidden="1"/>
    <cellStyle name="Followed Hyperlink" xfId="19522" builtinId="9" hidden="1"/>
    <cellStyle name="Followed Hyperlink" xfId="19524" builtinId="9" hidden="1"/>
    <cellStyle name="Followed Hyperlink" xfId="19526" builtinId="9" hidden="1"/>
    <cellStyle name="Followed Hyperlink" xfId="19528" builtinId="9" hidden="1"/>
    <cellStyle name="Followed Hyperlink" xfId="19530" builtinId="9" hidden="1"/>
    <cellStyle name="Followed Hyperlink" xfId="19532" builtinId="9" hidden="1"/>
    <cellStyle name="Followed Hyperlink" xfId="19534" builtinId="9" hidden="1"/>
    <cellStyle name="Followed Hyperlink" xfId="19536" builtinId="9" hidden="1"/>
    <cellStyle name="Followed Hyperlink" xfId="19538" builtinId="9" hidden="1"/>
    <cellStyle name="Followed Hyperlink" xfId="19540" builtinId="9" hidden="1"/>
    <cellStyle name="Followed Hyperlink" xfId="19542" builtinId="9" hidden="1"/>
    <cellStyle name="Followed Hyperlink" xfId="19544" builtinId="9" hidden="1"/>
    <cellStyle name="Followed Hyperlink" xfId="19546" builtinId="9" hidden="1"/>
    <cellStyle name="Followed Hyperlink" xfId="19548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58" builtinId="9" hidden="1"/>
    <cellStyle name="Followed Hyperlink" xfId="19560" builtinId="9" hidden="1"/>
    <cellStyle name="Followed Hyperlink" xfId="19562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0" builtinId="9" hidden="1"/>
    <cellStyle name="Followed Hyperlink" xfId="19572" builtinId="9" hidden="1"/>
    <cellStyle name="Followed Hyperlink" xfId="19574" builtinId="9" hidden="1"/>
    <cellStyle name="Followed Hyperlink" xfId="19576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4" builtinId="9" hidden="1"/>
    <cellStyle name="Followed Hyperlink" xfId="19586" builtinId="9" hidden="1"/>
    <cellStyle name="Followed Hyperlink" xfId="19588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2" builtinId="9" hidden="1"/>
    <cellStyle name="Followed Hyperlink" xfId="19634" builtinId="9" hidden="1"/>
    <cellStyle name="Followed Hyperlink" xfId="19636" builtinId="9" hidden="1"/>
    <cellStyle name="Followed Hyperlink" xfId="19638" builtinId="9" hidden="1"/>
    <cellStyle name="Followed Hyperlink" xfId="19640" builtinId="9" hidden="1"/>
    <cellStyle name="Followed Hyperlink" xfId="19642" builtinId="9" hidden="1"/>
    <cellStyle name="Followed Hyperlink" xfId="19644" builtinId="9" hidden="1"/>
    <cellStyle name="Followed Hyperlink" xfId="19646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60" builtinId="9" hidden="1"/>
    <cellStyle name="Followed Hyperlink" xfId="19662" builtinId="9" hidden="1"/>
    <cellStyle name="Followed Hyperlink" xfId="19664" builtinId="9" hidden="1"/>
    <cellStyle name="Followed Hyperlink" xfId="19666" builtinId="9" hidden="1"/>
    <cellStyle name="Followed Hyperlink" xfId="19668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78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8" builtinId="9" hidden="1"/>
    <cellStyle name="Followed Hyperlink" xfId="19690" builtinId="9" hidden="1"/>
    <cellStyle name="Followed Hyperlink" xfId="19692" builtinId="9" hidden="1"/>
    <cellStyle name="Followed Hyperlink" xfId="19694" builtinId="9" hidden="1"/>
    <cellStyle name="Followed Hyperlink" xfId="19696" builtinId="9" hidden="1"/>
    <cellStyle name="Followed Hyperlink" xfId="19698" builtinId="9" hidden="1"/>
    <cellStyle name="Followed Hyperlink" xfId="19700" builtinId="9" hidden="1"/>
    <cellStyle name="Followed Hyperlink" xfId="19702" builtinId="9" hidden="1"/>
    <cellStyle name="Followed Hyperlink" xfId="19704" builtinId="9" hidden="1"/>
    <cellStyle name="Followed Hyperlink" xfId="19706" builtinId="9" hidden="1"/>
    <cellStyle name="Followed Hyperlink" xfId="19708" builtinId="9" hidden="1"/>
    <cellStyle name="Followed Hyperlink" xfId="19710" builtinId="9" hidden="1"/>
    <cellStyle name="Followed Hyperlink" xfId="19712" builtinId="9" hidden="1"/>
    <cellStyle name="Followed Hyperlink" xfId="19714" builtinId="9" hidden="1"/>
    <cellStyle name="Followed Hyperlink" xfId="19716" builtinId="9" hidden="1"/>
    <cellStyle name="Followed Hyperlink" xfId="19718" builtinId="9" hidden="1"/>
    <cellStyle name="Followed Hyperlink" xfId="19720" builtinId="9" hidden="1"/>
    <cellStyle name="Followed Hyperlink" xfId="19722" builtinId="9" hidden="1"/>
    <cellStyle name="Followed Hyperlink" xfId="19724" builtinId="9" hidden="1"/>
    <cellStyle name="Followed Hyperlink" xfId="19726" builtinId="9" hidden="1"/>
    <cellStyle name="Followed Hyperlink" xfId="19728" builtinId="9" hidden="1"/>
    <cellStyle name="Followed Hyperlink" xfId="19730" builtinId="9" hidden="1"/>
    <cellStyle name="Followed Hyperlink" xfId="19732" builtinId="9" hidden="1"/>
    <cellStyle name="Followed Hyperlink" xfId="19734" builtinId="9" hidden="1"/>
    <cellStyle name="Followed Hyperlink" xfId="19736" builtinId="9" hidden="1"/>
    <cellStyle name="Followed Hyperlink" xfId="19738" builtinId="9" hidden="1"/>
    <cellStyle name="Followed Hyperlink" xfId="19740" builtinId="9" hidden="1"/>
    <cellStyle name="Followed Hyperlink" xfId="19742" builtinId="9" hidden="1"/>
    <cellStyle name="Followed Hyperlink" xfId="19744" builtinId="9" hidden="1"/>
    <cellStyle name="Followed Hyperlink" xfId="19746" builtinId="9" hidden="1"/>
    <cellStyle name="Followed Hyperlink" xfId="19748" builtinId="9" hidden="1"/>
    <cellStyle name="Followed Hyperlink" xfId="19750" builtinId="9" hidden="1"/>
    <cellStyle name="Followed Hyperlink" xfId="19752" builtinId="9" hidden="1"/>
    <cellStyle name="Followed Hyperlink" xfId="19754" builtinId="9" hidden="1"/>
    <cellStyle name="Followed Hyperlink" xfId="19756" builtinId="9" hidden="1"/>
    <cellStyle name="Followed Hyperlink" xfId="19758" builtinId="9" hidden="1"/>
    <cellStyle name="Followed Hyperlink" xfId="19760" builtinId="9" hidden="1"/>
    <cellStyle name="Followed Hyperlink" xfId="19762" builtinId="9" hidden="1"/>
    <cellStyle name="Followed Hyperlink" xfId="19764" builtinId="9" hidden="1"/>
    <cellStyle name="Followed Hyperlink" xfId="19766" builtinId="9" hidden="1"/>
    <cellStyle name="Followed Hyperlink" xfId="19768" builtinId="9" hidden="1"/>
    <cellStyle name="Followed Hyperlink" xfId="19770" builtinId="9" hidden="1"/>
    <cellStyle name="Followed Hyperlink" xfId="19772" builtinId="9" hidden="1"/>
    <cellStyle name="Followed Hyperlink" xfId="19774" builtinId="9" hidden="1"/>
    <cellStyle name="Followed Hyperlink" xfId="19776" builtinId="9" hidden="1"/>
    <cellStyle name="Followed Hyperlink" xfId="19778" builtinId="9" hidden="1"/>
    <cellStyle name="Followed Hyperlink" xfId="19780" builtinId="9" hidden="1"/>
    <cellStyle name="Followed Hyperlink" xfId="19782" builtinId="9" hidden="1"/>
    <cellStyle name="Followed Hyperlink" xfId="19784" builtinId="9" hidden="1"/>
    <cellStyle name="Followed Hyperlink" xfId="19786" builtinId="9" hidden="1"/>
    <cellStyle name="Followed Hyperlink" xfId="19788" builtinId="9" hidden="1"/>
    <cellStyle name="Followed Hyperlink" xfId="19790" builtinId="9" hidden="1"/>
    <cellStyle name="Followed Hyperlink" xfId="19792" builtinId="9" hidden="1"/>
    <cellStyle name="Followed Hyperlink" xfId="19794" builtinId="9" hidden="1"/>
    <cellStyle name="Followed Hyperlink" xfId="19796" builtinId="9" hidden="1"/>
    <cellStyle name="Followed Hyperlink" xfId="19798" builtinId="9" hidden="1"/>
    <cellStyle name="Followed Hyperlink" xfId="19800" builtinId="9" hidden="1"/>
    <cellStyle name="Followed Hyperlink" xfId="19802" builtinId="9" hidden="1"/>
    <cellStyle name="Followed Hyperlink" xfId="19804" builtinId="9" hidden="1"/>
    <cellStyle name="Followed Hyperlink" xfId="19806" builtinId="9" hidden="1"/>
    <cellStyle name="Followed Hyperlink" xfId="19808" builtinId="9" hidden="1"/>
    <cellStyle name="Followed Hyperlink" xfId="19810" builtinId="9" hidden="1"/>
    <cellStyle name="Followed Hyperlink" xfId="19812" builtinId="9" hidden="1"/>
    <cellStyle name="Followed Hyperlink" xfId="19814" builtinId="9" hidden="1"/>
    <cellStyle name="Followed Hyperlink" xfId="19816" builtinId="9" hidden="1"/>
    <cellStyle name="Followed Hyperlink" xfId="19818" builtinId="9" hidden="1"/>
    <cellStyle name="Followed Hyperlink" xfId="19820" builtinId="9" hidden="1"/>
    <cellStyle name="Followed Hyperlink" xfId="19822" builtinId="9" hidden="1"/>
    <cellStyle name="Followed Hyperlink" xfId="19824" builtinId="9" hidden="1"/>
    <cellStyle name="Followed Hyperlink" xfId="19826" builtinId="9" hidden="1"/>
    <cellStyle name="Followed Hyperlink" xfId="19828" builtinId="9" hidden="1"/>
    <cellStyle name="Followed Hyperlink" xfId="19830" builtinId="9" hidden="1"/>
    <cellStyle name="Followed Hyperlink" xfId="19832" builtinId="9" hidden="1"/>
    <cellStyle name="Followed Hyperlink" xfId="19834" builtinId="9" hidden="1"/>
    <cellStyle name="Followed Hyperlink" xfId="19836" builtinId="9" hidden="1"/>
    <cellStyle name="Followed Hyperlink" xfId="19838" builtinId="9" hidden="1"/>
    <cellStyle name="Followed Hyperlink" xfId="19657" builtinId="9" hidden="1"/>
    <cellStyle name="Followed Hyperlink" xfId="19843" builtinId="9" hidden="1"/>
    <cellStyle name="Followed Hyperlink" xfId="19844" builtinId="9" hidden="1"/>
    <cellStyle name="Followed Hyperlink" xfId="19846" builtinId="9" hidden="1"/>
    <cellStyle name="Followed Hyperlink" xfId="19848" builtinId="9" hidden="1"/>
    <cellStyle name="Followed Hyperlink" xfId="19850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0" builtinId="9" hidden="1"/>
    <cellStyle name="Followed Hyperlink" xfId="19862" builtinId="9" hidden="1"/>
    <cellStyle name="Followed Hyperlink" xfId="19864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4" builtinId="9" hidden="1"/>
    <cellStyle name="Followed Hyperlink" xfId="19876" builtinId="9" hidden="1"/>
    <cellStyle name="Followed Hyperlink" xfId="19878" builtinId="9" hidden="1"/>
    <cellStyle name="Followed Hyperlink" xfId="19880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30" builtinId="9" hidden="1"/>
    <cellStyle name="Followed Hyperlink" xfId="19932" builtinId="9" hidden="1"/>
    <cellStyle name="Followed Hyperlink" xfId="19934" builtinId="9" hidden="1"/>
    <cellStyle name="Followed Hyperlink" xfId="19936" builtinId="9" hidden="1"/>
    <cellStyle name="Followed Hyperlink" xfId="19938" builtinId="9" hidden="1"/>
    <cellStyle name="Followed Hyperlink" xfId="19940" builtinId="9" hidden="1"/>
    <cellStyle name="Followed Hyperlink" xfId="19942" builtinId="9" hidden="1"/>
    <cellStyle name="Followed Hyperlink" xfId="19944" builtinId="9" hidden="1"/>
    <cellStyle name="Followed Hyperlink" xfId="19946" builtinId="9" hidden="1"/>
    <cellStyle name="Followed Hyperlink" xfId="19948" builtinId="9" hidden="1"/>
    <cellStyle name="Followed Hyperlink" xfId="19950" builtinId="9" hidden="1"/>
    <cellStyle name="Followed Hyperlink" xfId="19952" builtinId="9" hidden="1"/>
    <cellStyle name="Followed Hyperlink" xfId="19954" builtinId="9" hidden="1"/>
    <cellStyle name="Followed Hyperlink" xfId="19956" builtinId="9" hidden="1"/>
    <cellStyle name="Followed Hyperlink" xfId="19958" builtinId="9" hidden="1"/>
    <cellStyle name="Followed Hyperlink" xfId="19960" builtinId="9" hidden="1"/>
    <cellStyle name="Followed Hyperlink" xfId="19962" builtinId="9" hidden="1"/>
    <cellStyle name="Followed Hyperlink" xfId="19964" builtinId="9" hidden="1"/>
    <cellStyle name="Followed Hyperlink" xfId="19966" builtinId="9" hidden="1"/>
    <cellStyle name="Followed Hyperlink" xfId="19968" builtinId="9" hidden="1"/>
    <cellStyle name="Followed Hyperlink" xfId="19970" builtinId="9" hidden="1"/>
    <cellStyle name="Followed Hyperlink" xfId="19972" builtinId="9" hidden="1"/>
    <cellStyle name="Followed Hyperlink" xfId="19974" builtinId="9" hidden="1"/>
    <cellStyle name="Followed Hyperlink" xfId="19976" builtinId="9" hidden="1"/>
    <cellStyle name="Followed Hyperlink" xfId="19978" builtinId="9" hidden="1"/>
    <cellStyle name="Followed Hyperlink" xfId="19980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0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4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2" builtinId="9" hidden="1"/>
    <cellStyle name="Followed Hyperlink" xfId="20024" builtinId="9" hidden="1"/>
    <cellStyle name="Followed Hyperlink" xfId="19839" builtinId="9" hidden="1"/>
    <cellStyle name="Followed Hyperlink" xfId="19840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8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2" builtinId="9" hidden="1"/>
    <cellStyle name="Followed Hyperlink" xfId="20104" builtinId="9" hidden="1"/>
    <cellStyle name="Followed Hyperlink" xfId="20106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025" builtinId="9" hidden="1"/>
    <cellStyle name="Followed Hyperlink" xfId="20200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1" builtinId="9" hidden="1"/>
    <cellStyle name="Followed Hyperlink" xfId="20213" builtinId="9" hidden="1"/>
    <cellStyle name="Followed Hyperlink" xfId="20215" builtinId="9" hidden="1"/>
    <cellStyle name="Followed Hyperlink" xfId="20217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5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5" builtinId="9" hidden="1"/>
    <cellStyle name="Followed Hyperlink" xfId="20237" builtinId="9" hidden="1"/>
    <cellStyle name="Followed Hyperlink" xfId="20239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7" builtinId="9" hidden="1"/>
    <cellStyle name="Followed Hyperlink" xfId="20249" builtinId="9" hidden="1"/>
    <cellStyle name="Followed Hyperlink" xfId="20251" builtinId="9" hidden="1"/>
    <cellStyle name="Followed Hyperlink" xfId="20253" builtinId="9" hidden="1"/>
    <cellStyle name="Followed Hyperlink" xfId="20255" builtinId="9" hidden="1"/>
    <cellStyle name="Followed Hyperlink" xfId="20257" builtinId="9" hidden="1"/>
    <cellStyle name="Followed Hyperlink" xfId="20259" builtinId="9" hidden="1"/>
    <cellStyle name="Followed Hyperlink" xfId="20261" builtinId="9" hidden="1"/>
    <cellStyle name="Followed Hyperlink" xfId="20263" builtinId="9" hidden="1"/>
    <cellStyle name="Followed Hyperlink" xfId="20265" builtinId="9" hidden="1"/>
    <cellStyle name="Followed Hyperlink" xfId="20267" builtinId="9" hidden="1"/>
    <cellStyle name="Followed Hyperlink" xfId="20269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Followed Hyperlink" xfId="20287" builtinId="9" hidden="1"/>
    <cellStyle name="Followed Hyperlink" xfId="20289" builtinId="9" hidden="1"/>
    <cellStyle name="Followed Hyperlink" xfId="20291" builtinId="9" hidden="1"/>
    <cellStyle name="Followed Hyperlink" xfId="20293" builtinId="9" hidden="1"/>
    <cellStyle name="Followed Hyperlink" xfId="20295" builtinId="9" hidden="1"/>
    <cellStyle name="Followed Hyperlink" xfId="20297" builtinId="9" hidden="1"/>
    <cellStyle name="Followed Hyperlink" xfId="20299" builtinId="9" hidden="1"/>
    <cellStyle name="Followed Hyperlink" xfId="20301" builtinId="9" hidden="1"/>
    <cellStyle name="Followed Hyperlink" xfId="20303" builtinId="9" hidden="1"/>
    <cellStyle name="Followed Hyperlink" xfId="20305" builtinId="9" hidden="1"/>
    <cellStyle name="Followed Hyperlink" xfId="20307" builtinId="9" hidden="1"/>
    <cellStyle name="Followed Hyperlink" xfId="20309" builtinId="9" hidden="1"/>
    <cellStyle name="Followed Hyperlink" xfId="20311" builtinId="9" hidden="1"/>
    <cellStyle name="Followed Hyperlink" xfId="20313" builtinId="9" hidden="1"/>
    <cellStyle name="Followed Hyperlink" xfId="20315" builtinId="9" hidden="1"/>
    <cellStyle name="Followed Hyperlink" xfId="20317" builtinId="9" hidden="1"/>
    <cellStyle name="Followed Hyperlink" xfId="20319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9" builtinId="9" hidden="1"/>
    <cellStyle name="Followed Hyperlink" xfId="20331" builtinId="9" hidden="1"/>
    <cellStyle name="Followed Hyperlink" xfId="20333" builtinId="9" hidden="1"/>
    <cellStyle name="Followed Hyperlink" xfId="20335" builtinId="9" hidden="1"/>
    <cellStyle name="Followed Hyperlink" xfId="20337" builtinId="9" hidden="1"/>
    <cellStyle name="Followed Hyperlink" xfId="20339" builtinId="9" hidden="1"/>
    <cellStyle name="Followed Hyperlink" xfId="20341" builtinId="9" hidden="1"/>
    <cellStyle name="Followed Hyperlink" xfId="20343" builtinId="9" hidden="1"/>
    <cellStyle name="Followed Hyperlink" xfId="20345" builtinId="9" hidden="1"/>
    <cellStyle name="Followed Hyperlink" xfId="20347" builtinId="9" hidden="1"/>
    <cellStyle name="Followed Hyperlink" xfId="20349" builtinId="9" hidden="1"/>
    <cellStyle name="Followed Hyperlink" xfId="20351" builtinId="9" hidden="1"/>
    <cellStyle name="Followed Hyperlink" xfId="20353" builtinId="9" hidden="1"/>
    <cellStyle name="Followed Hyperlink" xfId="20355" builtinId="9" hidden="1"/>
    <cellStyle name="Followed Hyperlink" xfId="20357" builtinId="9" hidden="1"/>
    <cellStyle name="Followed Hyperlink" xfId="20359" builtinId="9" hidden="1"/>
    <cellStyle name="Followed Hyperlink" xfId="20361" builtinId="9" hidden="1"/>
    <cellStyle name="Followed Hyperlink" xfId="20363" builtinId="9" hidden="1"/>
    <cellStyle name="Followed Hyperlink" xfId="20365" builtinId="9" hidden="1"/>
    <cellStyle name="Followed Hyperlink" xfId="20367" builtinId="9" hidden="1"/>
    <cellStyle name="Followed Hyperlink" xfId="20369" builtinId="9" hidden="1"/>
    <cellStyle name="Followed Hyperlink" xfId="20371" builtinId="9" hidden="1"/>
    <cellStyle name="Followed Hyperlink" xfId="20373" builtinId="9" hidden="1"/>
    <cellStyle name="Followed Hyperlink" xfId="20375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0" builtinId="9" hidden="1"/>
    <cellStyle name="Followed Hyperlink" xfId="20392" builtinId="9" hidden="1"/>
    <cellStyle name="Followed Hyperlink" xfId="20394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4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8" builtinId="9" hidden="1"/>
    <cellStyle name="Followed Hyperlink" xfId="20470" builtinId="9" hidden="1"/>
    <cellStyle name="Followed Hyperlink" xfId="20472" builtinId="9" hidden="1"/>
    <cellStyle name="Followed Hyperlink" xfId="20474" builtinId="9" hidden="1"/>
    <cellStyle name="Followed Hyperlink" xfId="20476" builtinId="9" hidden="1"/>
    <cellStyle name="Followed Hyperlink" xfId="20478" builtinId="9" hidden="1"/>
    <cellStyle name="Followed Hyperlink" xfId="20480" builtinId="9" hidden="1"/>
    <cellStyle name="Followed Hyperlink" xfId="20482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2" builtinId="9" hidden="1"/>
    <cellStyle name="Followed Hyperlink" xfId="20494" builtinId="9" hidden="1"/>
    <cellStyle name="Followed Hyperlink" xfId="20496" builtinId="9" hidden="1"/>
    <cellStyle name="Followed Hyperlink" xfId="20498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0" builtinId="9" hidden="1"/>
    <cellStyle name="Followed Hyperlink" xfId="20552" builtinId="9" hidden="1"/>
    <cellStyle name="Followed Hyperlink" xfId="20554" builtinId="9" hidden="1"/>
    <cellStyle name="Followed Hyperlink" xfId="20556" builtinId="9" hidden="1"/>
    <cellStyle name="Followed Hyperlink" xfId="20558" builtinId="9" hidden="1"/>
    <cellStyle name="Followed Hyperlink" xfId="20561" builtinId="9" hidden="1"/>
    <cellStyle name="Followed Hyperlink" xfId="20562" builtinId="9" hidden="1"/>
    <cellStyle name="Followed Hyperlink" xfId="20376" builtinId="9" hidden="1"/>
    <cellStyle name="Followed Hyperlink" xfId="20378" builtinId="9" hidden="1"/>
    <cellStyle name="Followed Hyperlink" xfId="20565" builtinId="9" hidden="1"/>
    <cellStyle name="Followed Hyperlink" xfId="20567" builtinId="9" hidden="1"/>
    <cellStyle name="Followed Hyperlink" xfId="20569" builtinId="9" hidden="1"/>
    <cellStyle name="Followed Hyperlink" xfId="20571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3" builtinId="9" hidden="1"/>
    <cellStyle name="Followed Hyperlink" xfId="20665" builtinId="9" hidden="1"/>
    <cellStyle name="Followed Hyperlink" xfId="20667" builtinId="9" hidden="1"/>
    <cellStyle name="Followed Hyperlink" xfId="20669" builtinId="9" hidden="1"/>
    <cellStyle name="Followed Hyperlink" xfId="20671" builtinId="9" hidden="1"/>
    <cellStyle name="Followed Hyperlink" xfId="20673" builtinId="9" hidden="1"/>
    <cellStyle name="Followed Hyperlink" xfId="20675" builtinId="9" hidden="1"/>
    <cellStyle name="Followed Hyperlink" xfId="20677" builtinId="9" hidden="1"/>
    <cellStyle name="Followed Hyperlink" xfId="20679" builtinId="9" hidden="1"/>
    <cellStyle name="Followed Hyperlink" xfId="20681" builtinId="9" hidden="1"/>
    <cellStyle name="Followed Hyperlink" xfId="20683" builtinId="9" hidden="1"/>
    <cellStyle name="Followed Hyperlink" xfId="20685" builtinId="9" hidden="1"/>
    <cellStyle name="Followed Hyperlink" xfId="20687" builtinId="9" hidden="1"/>
    <cellStyle name="Followed Hyperlink" xfId="20689" builtinId="9" hidden="1"/>
    <cellStyle name="Followed Hyperlink" xfId="20691" builtinId="9" hidden="1"/>
    <cellStyle name="Followed Hyperlink" xfId="20693" builtinId="9" hidden="1"/>
    <cellStyle name="Followed Hyperlink" xfId="20695" builtinId="9" hidden="1"/>
    <cellStyle name="Followed Hyperlink" xfId="20697" builtinId="9" hidden="1"/>
    <cellStyle name="Followed Hyperlink" xfId="20699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09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9" builtinId="9" hidden="1"/>
    <cellStyle name="Followed Hyperlink" xfId="20721" builtinId="9" hidden="1"/>
    <cellStyle name="Followed Hyperlink" xfId="20723" builtinId="9" hidden="1"/>
    <cellStyle name="Followed Hyperlink" xfId="20725" builtinId="9" hidden="1"/>
    <cellStyle name="Followed Hyperlink" xfId="20727" builtinId="9" hidden="1"/>
    <cellStyle name="Followed Hyperlink" xfId="20729" builtinId="9" hidden="1"/>
    <cellStyle name="Followed Hyperlink" xfId="20731" builtinId="9" hidden="1"/>
    <cellStyle name="Followed Hyperlink" xfId="20733" builtinId="9" hidden="1"/>
    <cellStyle name="Followed Hyperlink" xfId="20735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48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8" builtinId="9" hidden="1"/>
    <cellStyle name="Followed Hyperlink" xfId="20760" builtinId="9" hidden="1"/>
    <cellStyle name="Followed Hyperlink" xfId="20762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80" builtinId="9" hidden="1"/>
    <cellStyle name="Followed Hyperlink" xfId="20782" builtinId="9" hidden="1"/>
    <cellStyle name="Followed Hyperlink" xfId="20784" builtinId="9" hidden="1"/>
    <cellStyle name="Followed Hyperlink" xfId="20786" builtinId="9" hidden="1"/>
    <cellStyle name="Followed Hyperlink" xfId="20788" builtinId="9" hidden="1"/>
    <cellStyle name="Followed Hyperlink" xfId="20790" builtinId="9" hidden="1"/>
    <cellStyle name="Followed Hyperlink" xfId="20792" builtinId="9" hidden="1"/>
    <cellStyle name="Followed Hyperlink" xfId="20794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4" builtinId="9" hidden="1"/>
    <cellStyle name="Followed Hyperlink" xfId="20806" builtinId="9" hidden="1"/>
    <cellStyle name="Followed Hyperlink" xfId="20808" builtinId="9" hidden="1"/>
    <cellStyle name="Followed Hyperlink" xfId="20810" builtinId="9" hidden="1"/>
    <cellStyle name="Followed Hyperlink" xfId="20812" builtinId="9" hidden="1"/>
    <cellStyle name="Followed Hyperlink" xfId="20814" builtinId="9" hidden="1"/>
    <cellStyle name="Followed Hyperlink" xfId="20816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6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4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4" builtinId="9" hidden="1"/>
    <cellStyle name="Followed Hyperlink" xfId="20916" builtinId="9" hidden="1"/>
    <cellStyle name="Followed Hyperlink" xfId="20918" builtinId="9" hidden="1"/>
    <cellStyle name="Followed Hyperlink" xfId="20922" builtinId="9" hidden="1"/>
    <cellStyle name="Followed Hyperlink" xfId="20924" builtinId="9" hidden="1"/>
    <cellStyle name="Followed Hyperlink" xfId="20736" builtinId="9" hidden="1"/>
    <cellStyle name="Followed Hyperlink" xfId="20738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4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4" builtinId="9" hidden="1"/>
    <cellStyle name="Followed Hyperlink" xfId="20956" builtinId="9" hidden="1"/>
    <cellStyle name="Followed Hyperlink" xfId="20958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20976" builtinId="9" hidden="1"/>
    <cellStyle name="Followed Hyperlink" xfId="20978" builtinId="9" hidden="1"/>
    <cellStyle name="Followed Hyperlink" xfId="20980" builtinId="9" hidden="1"/>
    <cellStyle name="Followed Hyperlink" xfId="20982" builtinId="9" hidden="1"/>
    <cellStyle name="Followed Hyperlink" xfId="20984" builtinId="9" hidden="1"/>
    <cellStyle name="Followed Hyperlink" xfId="20986" builtinId="9" hidden="1"/>
    <cellStyle name="Followed Hyperlink" xfId="20988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8" builtinId="9" hidden="1"/>
    <cellStyle name="Followed Hyperlink" xfId="21000" builtinId="9" hidden="1"/>
    <cellStyle name="Followed Hyperlink" xfId="21002" builtinId="9" hidden="1"/>
    <cellStyle name="Followed Hyperlink" xfId="21004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4" builtinId="9" hidden="1"/>
    <cellStyle name="Followed Hyperlink" xfId="21016" builtinId="9" hidden="1"/>
    <cellStyle name="Followed Hyperlink" xfId="21018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28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2" builtinId="9" hidden="1"/>
    <cellStyle name="Followed Hyperlink" xfId="21044" builtinId="9" hidden="1"/>
    <cellStyle name="Followed Hyperlink" xfId="21046" builtinId="9" hidden="1"/>
    <cellStyle name="Followed Hyperlink" xfId="21048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8" builtinId="9" hidden="1"/>
    <cellStyle name="Followed Hyperlink" xfId="21102" builtinId="9" hidden="1"/>
    <cellStyle name="Followed Hyperlink" xfId="21104" builtinId="9" hidden="1"/>
    <cellStyle name="Followed Hyperlink" xfId="20923" builtinId="9" hidden="1"/>
    <cellStyle name="Followed Hyperlink" xfId="20921" builtinId="9" hidden="1"/>
    <cellStyle name="Followed Hyperlink" xfId="21108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8" builtinId="9" hidden="1"/>
    <cellStyle name="Followed Hyperlink" xfId="21120" builtinId="9" hidden="1"/>
    <cellStyle name="Followed Hyperlink" xfId="21122" builtinId="9" hidden="1"/>
    <cellStyle name="Followed Hyperlink" xfId="21124" builtinId="9" hidden="1"/>
    <cellStyle name="Followed Hyperlink" xfId="21126" builtinId="9" hidden="1"/>
    <cellStyle name="Followed Hyperlink" xfId="21128" builtinId="9" hidden="1"/>
    <cellStyle name="Followed Hyperlink" xfId="21130" builtinId="9" hidden="1"/>
    <cellStyle name="Followed Hyperlink" xfId="21132" builtinId="9" hidden="1"/>
    <cellStyle name="Followed Hyperlink" xfId="21134" builtinId="9" hidden="1"/>
    <cellStyle name="Followed Hyperlink" xfId="21136" builtinId="9" hidden="1"/>
    <cellStyle name="Followed Hyperlink" xfId="21138" builtinId="9" hidden="1"/>
    <cellStyle name="Followed Hyperlink" xfId="21140" builtinId="9" hidden="1"/>
    <cellStyle name="Followed Hyperlink" xfId="21142" builtinId="9" hidden="1"/>
    <cellStyle name="Followed Hyperlink" xfId="21144" builtinId="9" hidden="1"/>
    <cellStyle name="Followed Hyperlink" xfId="21146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79" builtinId="9" hidden="1"/>
    <cellStyle name="Followed Hyperlink" xfId="21105" builtinId="9" hidden="1"/>
    <cellStyle name="Followed Hyperlink" xfId="21282" builtinId="9" hidden="1"/>
    <cellStyle name="Followed Hyperlink" xfId="21283" builtinId="9" hidden="1"/>
    <cellStyle name="Followed Hyperlink" xfId="21285" builtinId="9" hidden="1"/>
    <cellStyle name="Followed Hyperlink" xfId="21287" builtinId="9" hidden="1"/>
    <cellStyle name="Followed Hyperlink" xfId="21289" builtinId="9" hidden="1"/>
    <cellStyle name="Followed Hyperlink" xfId="21291" builtinId="9" hidden="1"/>
    <cellStyle name="Followed Hyperlink" xfId="21293" builtinId="9" hidden="1"/>
    <cellStyle name="Followed Hyperlink" xfId="21295" builtinId="9" hidden="1"/>
    <cellStyle name="Followed Hyperlink" xfId="21297" builtinId="9" hidden="1"/>
    <cellStyle name="Followed Hyperlink" xfId="21299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09" builtinId="9" hidden="1"/>
    <cellStyle name="Followed Hyperlink" xfId="21311" builtinId="9" hidden="1"/>
    <cellStyle name="Followed Hyperlink" xfId="21313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1" builtinId="9" hidden="1"/>
    <cellStyle name="Followed Hyperlink" xfId="21323" builtinId="9" hidden="1"/>
    <cellStyle name="Followed Hyperlink" xfId="21325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5" builtinId="9" hidden="1"/>
    <cellStyle name="Followed Hyperlink" xfId="21337" builtinId="9" hidden="1"/>
    <cellStyle name="Followed Hyperlink" xfId="21339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1" builtinId="9" hidden="1"/>
    <cellStyle name="Followed Hyperlink" xfId="21373" builtinId="9" hidden="1"/>
    <cellStyle name="Followed Hyperlink" xfId="21375" builtinId="9" hidden="1"/>
    <cellStyle name="Followed Hyperlink" xfId="21377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55" builtinId="9" hidden="1"/>
    <cellStyle name="Followed Hyperlink" xfId="21457" builtinId="9" hidden="1"/>
    <cellStyle name="Followed Hyperlink" xfId="21459" builtinId="9" hidden="1"/>
    <cellStyle name="Followed Hyperlink" xfId="21461" builtinId="9" hidden="1"/>
    <cellStyle name="Followed Hyperlink" xfId="21463" builtinId="9" hidden="1"/>
    <cellStyle name="Followed Hyperlink" xfId="21465" builtinId="9" hidden="1"/>
    <cellStyle name="Followed Hyperlink" xfId="21467" builtinId="9" hidden="1"/>
    <cellStyle name="Followed Hyperlink" xfId="21469" builtinId="9" hidden="1"/>
    <cellStyle name="Followed Hyperlink" xfId="21471" builtinId="9" hidden="1"/>
    <cellStyle name="Followed Hyperlink" xfId="21473" builtinId="9" hidden="1"/>
    <cellStyle name="Followed Hyperlink" xfId="21475" builtinId="9" hidden="1"/>
    <cellStyle name="Followed Hyperlink" xfId="21477" builtinId="9" hidden="1"/>
    <cellStyle name="Followed Hyperlink" xfId="21479" builtinId="9" hidden="1"/>
    <cellStyle name="Followed Hyperlink" xfId="21481" builtinId="9" hidden="1"/>
    <cellStyle name="Followed Hyperlink" xfId="21483" builtinId="9" hidden="1"/>
    <cellStyle name="Followed Hyperlink" xfId="21485" builtinId="9" hidden="1"/>
    <cellStyle name="Followed Hyperlink" xfId="21487" builtinId="9" hidden="1"/>
    <cellStyle name="Followed Hyperlink" xfId="21489" builtinId="9" hidden="1"/>
    <cellStyle name="Followed Hyperlink" xfId="21491" builtinId="9" hidden="1"/>
    <cellStyle name="Followed Hyperlink" xfId="2149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7" builtinId="8" hidden="1"/>
    <cellStyle name="Hyperlink" xfId="191" builtinId="8" hidden="1"/>
    <cellStyle name="Hyperlink" xfId="193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5" builtinId="8" hidden="1"/>
    <cellStyle name="Hyperlink" xfId="376" builtinId="8" hidden="1"/>
    <cellStyle name="Hyperlink" xfId="561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558" builtinId="8" hidden="1"/>
    <cellStyle name="Hyperlink" xfId="556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5" builtinId="8" hidden="1"/>
    <cellStyle name="Hyperlink" xfId="912" builtinId="8" hidden="1"/>
    <cellStyle name="Hyperlink" xfId="1098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5" builtinId="8" hidden="1"/>
    <cellStyle name="Hyperlink" xfId="1272" builtinId="8" hidden="1"/>
    <cellStyle name="Hyperlink" xfId="1461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5" builtinId="8" hidden="1"/>
    <cellStyle name="Hyperlink" xfId="1460" builtinId="8" hidden="1"/>
    <cellStyle name="Hyperlink" xfId="1641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5" builtinId="8" hidden="1"/>
    <cellStyle name="Hyperlink" xfId="1816" builtinId="8" hidden="1"/>
    <cellStyle name="Hyperlink" xfId="1638" builtinId="8" hidden="1"/>
    <cellStyle name="Hyperlink" xfId="1636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4" builtinId="8" hidden="1"/>
    <cellStyle name="Hyperlink" xfId="2358" builtinId="8" hidden="1"/>
    <cellStyle name="Hyperlink" xfId="2360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2" builtinId="8" hidden="1"/>
    <cellStyle name="Hyperlink" xfId="2543" builtinId="8" hidden="1"/>
    <cellStyle name="Hyperlink" xfId="2728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725" builtinId="8" hidden="1"/>
    <cellStyle name="Hyperlink" xfId="2723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2" builtinId="8" hidden="1"/>
    <cellStyle name="Hyperlink" xfId="3079" builtinId="8" hidden="1"/>
    <cellStyle name="Hyperlink" xfId="3265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2" builtinId="8" hidden="1"/>
    <cellStyle name="Hyperlink" xfId="3439" builtinId="8" hidden="1"/>
    <cellStyle name="Hyperlink" xfId="3628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2" builtinId="8" hidden="1"/>
    <cellStyle name="Hyperlink" xfId="3627" builtinId="8" hidden="1"/>
    <cellStyle name="Hyperlink" xfId="3808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2" builtinId="8" hidden="1"/>
    <cellStyle name="Hyperlink" xfId="3983" builtinId="8" hidden="1"/>
    <cellStyle name="Hyperlink" xfId="3805" builtinId="8" hidden="1"/>
    <cellStyle name="Hyperlink" xfId="3803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11" builtinId="8" hidden="1"/>
    <cellStyle name="Hyperlink" xfId="4525" builtinId="8" hidden="1"/>
    <cellStyle name="Hyperlink" xfId="4527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89" builtinId="8" hidden="1"/>
    <cellStyle name="Hyperlink" xfId="4710" builtinId="8" hidden="1"/>
    <cellStyle name="Hyperlink" xfId="4895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4892" builtinId="8" hidden="1"/>
    <cellStyle name="Hyperlink" xfId="4890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29" builtinId="8" hidden="1"/>
    <cellStyle name="Hyperlink" xfId="5246" builtinId="8" hidden="1"/>
    <cellStyle name="Hyperlink" xfId="5432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89" builtinId="8" hidden="1"/>
    <cellStyle name="Hyperlink" xfId="5606" builtinId="8" hidden="1"/>
    <cellStyle name="Hyperlink" xfId="5795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69" builtinId="8" hidden="1"/>
    <cellStyle name="Hyperlink" xfId="5794" builtinId="8" hidden="1"/>
    <cellStyle name="Hyperlink" xfId="5975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9" builtinId="8" hidden="1"/>
    <cellStyle name="Hyperlink" xfId="6150" builtinId="8" hidden="1"/>
    <cellStyle name="Hyperlink" xfId="5972" builtinId="8" hidden="1"/>
    <cellStyle name="Hyperlink" xfId="5970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4523" builtinId="8" hidden="1"/>
    <cellStyle name="Hyperlink" xfId="6505" builtinId="8" hidden="1"/>
    <cellStyle name="Hyperlink" xfId="6507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71" builtinId="8" hidden="1"/>
    <cellStyle name="Hyperlink" xfId="6685" builtinId="8" hidden="1"/>
    <cellStyle name="Hyperlink" xfId="6687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49" builtinId="8" hidden="1"/>
    <cellStyle name="Hyperlink" xfId="6870" builtinId="8" hidden="1"/>
    <cellStyle name="Hyperlink" xfId="7055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052" builtinId="8" hidden="1"/>
    <cellStyle name="Hyperlink" xfId="7050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89" builtinId="8" hidden="1"/>
    <cellStyle name="Hyperlink" xfId="7406" builtinId="8" hidden="1"/>
    <cellStyle name="Hyperlink" xfId="7592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49" builtinId="8" hidden="1"/>
    <cellStyle name="Hyperlink" xfId="7766" builtinId="8" hidden="1"/>
    <cellStyle name="Hyperlink" xfId="7955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8070" builtinId="8" hidden="1"/>
    <cellStyle name="Hyperlink" xfId="8072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0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4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29" builtinId="8" hidden="1"/>
    <cellStyle name="Hyperlink" xfId="7954" builtinId="8" hidden="1"/>
    <cellStyle name="Hyperlink" xfId="8135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9" builtinId="8" hidden="1"/>
    <cellStyle name="Hyperlink" xfId="8310" builtinId="8" hidden="1"/>
    <cellStyle name="Hyperlink" xfId="8132" builtinId="8" hidden="1"/>
    <cellStyle name="Hyperlink" xfId="8130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6" builtinId="8" hidden="1"/>
    <cellStyle name="Hyperlink" xfId="4520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4" builtinId="8" hidden="1"/>
    <cellStyle name="Hyperlink" xfId="8848" builtinId="8" hidden="1"/>
    <cellStyle name="Hyperlink" xfId="8850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2" builtinId="8" hidden="1"/>
    <cellStyle name="Hyperlink" xfId="9033" builtinId="8" hidden="1"/>
    <cellStyle name="Hyperlink" xfId="9218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215" builtinId="8" hidden="1"/>
    <cellStyle name="Hyperlink" xfId="9213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2" builtinId="8" hidden="1"/>
    <cellStyle name="Hyperlink" xfId="9569" builtinId="8" hidden="1"/>
    <cellStyle name="Hyperlink" xfId="9755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08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6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4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2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40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48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6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4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2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0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88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2" builtinId="8" hidden="1"/>
    <cellStyle name="Hyperlink" xfId="9929" builtinId="8" hidden="1"/>
    <cellStyle name="Hyperlink" xfId="10118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2" builtinId="8" hidden="1"/>
    <cellStyle name="Hyperlink" xfId="10117" builtinId="8" hidden="1"/>
    <cellStyle name="Hyperlink" xfId="10298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2" builtinId="8" hidden="1"/>
    <cellStyle name="Hyperlink" xfId="10473" builtinId="8" hidden="1"/>
    <cellStyle name="Hyperlink" xfId="10295" builtinId="8" hidden="1"/>
    <cellStyle name="Hyperlink" xfId="10293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9" builtinId="8" hidden="1"/>
    <cellStyle name="Hyperlink" xfId="8665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11110" builtinId="8" hidden="1"/>
    <cellStyle name="Hyperlink" xfId="11112" builtinId="8" hidden="1"/>
    <cellStyle name="Hyperlink" xfId="11114" builtinId="8" hidden="1"/>
    <cellStyle name="Hyperlink" xfId="11116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24" builtinId="8" hidden="1"/>
    <cellStyle name="Hyperlink" xfId="11126" builtinId="8" hidden="1"/>
    <cellStyle name="Hyperlink" xfId="11128" builtinId="8" hidden="1"/>
    <cellStyle name="Hyperlink" xfId="11130" builtinId="8" hidden="1"/>
    <cellStyle name="Hyperlink" xfId="11132" builtinId="8" hidden="1"/>
    <cellStyle name="Hyperlink" xfId="11134" builtinId="8" hidden="1"/>
    <cellStyle name="Hyperlink" xfId="11136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9" builtinId="8" hidden="1"/>
    <cellStyle name="Hyperlink" xfId="11013" builtinId="8" hidden="1"/>
    <cellStyle name="Hyperlink" xfId="11015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7" builtinId="8" hidden="1"/>
    <cellStyle name="Hyperlink" xfId="11198" builtinId="8" hidden="1"/>
    <cellStyle name="Hyperlink" xfId="11383" builtinId="8" hidden="1"/>
    <cellStyle name="Hyperlink" xfId="11384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8" builtinId="8" hidden="1"/>
    <cellStyle name="Hyperlink" xfId="11410" builtinId="8" hidden="1"/>
    <cellStyle name="Hyperlink" xfId="11412" builtinId="8" hidden="1"/>
    <cellStyle name="Hyperlink" xfId="11414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380" builtinId="8" hidden="1"/>
    <cellStyle name="Hyperlink" xfId="11378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742" builtinId="8" hidden="1"/>
    <cellStyle name="Hyperlink" xfId="11744" builtinId="8" hidden="1"/>
    <cellStyle name="Hyperlink" xfId="11746" builtinId="8" hidden="1"/>
    <cellStyle name="Hyperlink" xfId="11748" builtinId="8" hidden="1"/>
    <cellStyle name="Hyperlink" xfId="11750" builtinId="8" hidden="1"/>
    <cellStyle name="Hyperlink" xfId="11752" builtinId="8" hidden="1"/>
    <cellStyle name="Hyperlink" xfId="11754" builtinId="8" hidden="1"/>
    <cellStyle name="Hyperlink" xfId="11756" builtinId="8" hidden="1"/>
    <cellStyle name="Hyperlink" xfId="11758" builtinId="8" hidden="1"/>
    <cellStyle name="Hyperlink" xfId="11760" builtinId="8" hidden="1"/>
    <cellStyle name="Hyperlink" xfId="11762" builtinId="8" hidden="1"/>
    <cellStyle name="Hyperlink" xfId="11764" builtinId="8" hidden="1"/>
    <cellStyle name="Hyperlink" xfId="11766" builtinId="8" hidden="1"/>
    <cellStyle name="Hyperlink" xfId="11768" builtinId="8" hidden="1"/>
    <cellStyle name="Hyperlink" xfId="11770" builtinId="8" hidden="1"/>
    <cellStyle name="Hyperlink" xfId="11772" builtinId="8" hidden="1"/>
    <cellStyle name="Hyperlink" xfId="11774" builtinId="8" hidden="1"/>
    <cellStyle name="Hyperlink" xfId="11776" builtinId="8" hidden="1"/>
    <cellStyle name="Hyperlink" xfId="11778" builtinId="8" hidden="1"/>
    <cellStyle name="Hyperlink" xfId="11780" builtinId="8" hidden="1"/>
    <cellStyle name="Hyperlink" xfId="11782" builtinId="8" hidden="1"/>
    <cellStyle name="Hyperlink" xfId="11784" builtinId="8" hidden="1"/>
    <cellStyle name="Hyperlink" xfId="11786" builtinId="8" hidden="1"/>
    <cellStyle name="Hyperlink" xfId="11788" builtinId="8" hidden="1"/>
    <cellStyle name="Hyperlink" xfId="11790" builtinId="8" hidden="1"/>
    <cellStyle name="Hyperlink" xfId="11792" builtinId="8" hidden="1"/>
    <cellStyle name="Hyperlink" xfId="11794" builtinId="8" hidden="1"/>
    <cellStyle name="Hyperlink" xfId="11796" builtinId="8" hidden="1"/>
    <cellStyle name="Hyperlink" xfId="11798" builtinId="8" hidden="1"/>
    <cellStyle name="Hyperlink" xfId="11800" builtinId="8" hidden="1"/>
    <cellStyle name="Hyperlink" xfId="11802" builtinId="8" hidden="1"/>
    <cellStyle name="Hyperlink" xfId="11804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820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7" builtinId="8" hidden="1"/>
    <cellStyle name="Hyperlink" xfId="11734" builtinId="8" hidden="1"/>
    <cellStyle name="Hyperlink" xfId="11920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7" builtinId="8" hidden="1"/>
    <cellStyle name="Hyperlink" xfId="12094" builtinId="8" hidden="1"/>
    <cellStyle name="Hyperlink" xfId="12283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400" builtinId="8" hidden="1"/>
    <cellStyle name="Hyperlink" xfId="12402" builtinId="8" hidden="1"/>
    <cellStyle name="Hyperlink" xfId="12404" builtinId="8" hidden="1"/>
    <cellStyle name="Hyperlink" xfId="12406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414" builtinId="8" hidden="1"/>
    <cellStyle name="Hyperlink" xfId="12416" builtinId="8" hidden="1"/>
    <cellStyle name="Hyperlink" xfId="12418" builtinId="8" hidden="1"/>
    <cellStyle name="Hyperlink" xfId="12420" builtinId="8" hidden="1"/>
    <cellStyle name="Hyperlink" xfId="12422" builtinId="8" hidden="1"/>
    <cellStyle name="Hyperlink" xfId="12424" builtinId="8" hidden="1"/>
    <cellStyle name="Hyperlink" xfId="12426" builtinId="8" hidden="1"/>
    <cellStyle name="Hyperlink" xfId="1242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38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46" builtinId="8" hidden="1"/>
    <cellStyle name="Hyperlink" xfId="12448" builtinId="8" hidden="1"/>
    <cellStyle name="Hyperlink" xfId="12450" builtinId="8" hidden="1"/>
    <cellStyle name="Hyperlink" xfId="12452" builtinId="8" hidden="1"/>
    <cellStyle name="Hyperlink" xfId="12454" builtinId="8" hidden="1"/>
    <cellStyle name="Hyperlink" xfId="12456" builtinId="8" hidden="1"/>
    <cellStyle name="Hyperlink" xfId="12457" builtinId="8" hidden="1"/>
    <cellStyle name="Hyperlink" xfId="12282" builtinId="8" hidden="1"/>
    <cellStyle name="Hyperlink" xfId="12463" builtinId="8" hidden="1"/>
    <cellStyle name="Hyperlink" xfId="12464" builtinId="8" hidden="1"/>
    <cellStyle name="Hyperlink" xfId="12466" builtinId="8" hidden="1"/>
    <cellStyle name="Hyperlink" xfId="12468" builtinId="8" hidden="1"/>
    <cellStyle name="Hyperlink" xfId="12470" builtinId="8" hidden="1"/>
    <cellStyle name="Hyperlink" xfId="12472" builtinId="8" hidden="1"/>
    <cellStyle name="Hyperlink" xfId="12474" builtinId="8" hidden="1"/>
    <cellStyle name="Hyperlink" xfId="12476" builtinId="8" hidden="1"/>
    <cellStyle name="Hyperlink" xfId="12478" builtinId="8" hidden="1"/>
    <cellStyle name="Hyperlink" xfId="12480" builtinId="8" hidden="1"/>
    <cellStyle name="Hyperlink" xfId="12482" builtinId="8" hidden="1"/>
    <cellStyle name="Hyperlink" xfId="12484" builtinId="8" hidden="1"/>
    <cellStyle name="Hyperlink" xfId="12486" builtinId="8" hidden="1"/>
    <cellStyle name="Hyperlink" xfId="12488" builtinId="8" hidden="1"/>
    <cellStyle name="Hyperlink" xfId="12490" builtinId="8" hidden="1"/>
    <cellStyle name="Hyperlink" xfId="12492" builtinId="8" hidden="1"/>
    <cellStyle name="Hyperlink" xfId="12494" builtinId="8" hidden="1"/>
    <cellStyle name="Hyperlink" xfId="12496" builtinId="8" hidden="1"/>
    <cellStyle name="Hyperlink" xfId="12498" builtinId="8" hidden="1"/>
    <cellStyle name="Hyperlink" xfId="12500" builtinId="8" hidden="1"/>
    <cellStyle name="Hyperlink" xfId="12502" builtinId="8" hidden="1"/>
    <cellStyle name="Hyperlink" xfId="12504" builtinId="8" hidden="1"/>
    <cellStyle name="Hyperlink" xfId="12506" builtinId="8" hidden="1"/>
    <cellStyle name="Hyperlink" xfId="12508" builtinId="8" hidden="1"/>
    <cellStyle name="Hyperlink" xfId="12510" builtinId="8" hidden="1"/>
    <cellStyle name="Hyperlink" xfId="12512" builtinId="8" hidden="1"/>
    <cellStyle name="Hyperlink" xfId="12514" builtinId="8" hidden="1"/>
    <cellStyle name="Hyperlink" xfId="12516" builtinId="8" hidden="1"/>
    <cellStyle name="Hyperlink" xfId="12518" builtinId="8" hidden="1"/>
    <cellStyle name="Hyperlink" xfId="12520" builtinId="8" hidden="1"/>
    <cellStyle name="Hyperlink" xfId="12522" builtinId="8" hidden="1"/>
    <cellStyle name="Hyperlink" xfId="12524" builtinId="8" hidden="1"/>
    <cellStyle name="Hyperlink" xfId="12526" builtinId="8" hidden="1"/>
    <cellStyle name="Hyperlink" xfId="12528" builtinId="8" hidden="1"/>
    <cellStyle name="Hyperlink" xfId="12530" builtinId="8" hidden="1"/>
    <cellStyle name="Hyperlink" xfId="12532" builtinId="8" hidden="1"/>
    <cellStyle name="Hyperlink" xfId="12534" builtinId="8" hidden="1"/>
    <cellStyle name="Hyperlink" xfId="12536" builtinId="8" hidden="1"/>
    <cellStyle name="Hyperlink" xfId="12538" builtinId="8" hidden="1"/>
    <cellStyle name="Hyperlink" xfId="12540" builtinId="8" hidden="1"/>
    <cellStyle name="Hyperlink" xfId="12542" builtinId="8" hidden="1"/>
    <cellStyle name="Hyperlink" xfId="12544" builtinId="8" hidden="1"/>
    <cellStyle name="Hyperlink" xfId="12546" builtinId="8" hidden="1"/>
    <cellStyle name="Hyperlink" xfId="12548" builtinId="8" hidden="1"/>
    <cellStyle name="Hyperlink" xfId="12550" builtinId="8" hidden="1"/>
    <cellStyle name="Hyperlink" xfId="12552" builtinId="8" hidden="1"/>
    <cellStyle name="Hyperlink" xfId="12554" builtinId="8" hidden="1"/>
    <cellStyle name="Hyperlink" xfId="12556" builtinId="8" hidden="1"/>
    <cellStyle name="Hyperlink" xfId="12558" builtinId="8" hidden="1"/>
    <cellStyle name="Hyperlink" xfId="12560" builtinId="8" hidden="1"/>
    <cellStyle name="Hyperlink" xfId="12562" builtinId="8" hidden="1"/>
    <cellStyle name="Hyperlink" xfId="12564" builtinId="8" hidden="1"/>
    <cellStyle name="Hyperlink" xfId="12566" builtinId="8" hidden="1"/>
    <cellStyle name="Hyperlink" xfId="12568" builtinId="8" hidden="1"/>
    <cellStyle name="Hyperlink" xfId="12570" builtinId="8" hidden="1"/>
    <cellStyle name="Hyperlink" xfId="12572" builtinId="8" hidden="1"/>
    <cellStyle name="Hyperlink" xfId="12574" builtinId="8" hidden="1"/>
    <cellStyle name="Hyperlink" xfId="12576" builtinId="8" hidden="1"/>
    <cellStyle name="Hyperlink" xfId="12578" builtinId="8" hidden="1"/>
    <cellStyle name="Hyperlink" xfId="12580" builtinId="8" hidden="1"/>
    <cellStyle name="Hyperlink" xfId="12582" builtinId="8" hidden="1"/>
    <cellStyle name="Hyperlink" xfId="12584" builtinId="8" hidden="1"/>
    <cellStyle name="Hyperlink" xfId="12586" builtinId="8" hidden="1"/>
    <cellStyle name="Hyperlink" xfId="12588" builtinId="8" hidden="1"/>
    <cellStyle name="Hyperlink" xfId="12590" builtinId="8" hidden="1"/>
    <cellStyle name="Hyperlink" xfId="12592" builtinId="8" hidden="1"/>
    <cellStyle name="Hyperlink" xfId="12594" builtinId="8" hidden="1"/>
    <cellStyle name="Hyperlink" xfId="12596" builtinId="8" hidden="1"/>
    <cellStyle name="Hyperlink" xfId="12598" builtinId="8" hidden="1"/>
    <cellStyle name="Hyperlink" xfId="12600" builtinId="8" hidden="1"/>
    <cellStyle name="Hyperlink" xfId="12602" builtinId="8" hidden="1"/>
    <cellStyle name="Hyperlink" xfId="12604" builtinId="8" hidden="1"/>
    <cellStyle name="Hyperlink" xfId="12606" builtinId="8" hidden="1"/>
    <cellStyle name="Hyperlink" xfId="12608" builtinId="8" hidden="1"/>
    <cellStyle name="Hyperlink" xfId="12610" builtinId="8" hidden="1"/>
    <cellStyle name="Hyperlink" xfId="12612" builtinId="8" hidden="1"/>
    <cellStyle name="Hyperlink" xfId="12614" builtinId="8" hidden="1"/>
    <cellStyle name="Hyperlink" xfId="12616" builtinId="8" hidden="1"/>
    <cellStyle name="Hyperlink" xfId="12618" builtinId="8" hidden="1"/>
    <cellStyle name="Hyperlink" xfId="12620" builtinId="8" hidden="1"/>
    <cellStyle name="Hyperlink" xfId="12622" builtinId="8" hidden="1"/>
    <cellStyle name="Hyperlink" xfId="12624" builtinId="8" hidden="1"/>
    <cellStyle name="Hyperlink" xfId="12626" builtinId="8" hidden="1"/>
    <cellStyle name="Hyperlink" xfId="12628" builtinId="8" hidden="1"/>
    <cellStyle name="Hyperlink" xfId="12630" builtinId="8" hidden="1"/>
    <cellStyle name="Hyperlink" xfId="12632" builtinId="8" hidden="1"/>
    <cellStyle name="Hyperlink" xfId="12634" builtinId="8" hidden="1"/>
    <cellStyle name="Hyperlink" xfId="12637" builtinId="8" hidden="1"/>
    <cellStyle name="Hyperlink" xfId="12638" builtinId="8" hidden="1"/>
    <cellStyle name="Hyperlink" xfId="12460" builtinId="8" hidden="1"/>
    <cellStyle name="Hyperlink" xfId="12458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1011" builtinId="8" hidden="1"/>
    <cellStyle name="Hyperlink" xfId="12993" builtinId="8" hidden="1"/>
    <cellStyle name="Hyperlink" xfId="12995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2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62" builtinId="8" hidden="1"/>
    <cellStyle name="Hyperlink" xfId="13176" builtinId="8" hidden="1"/>
    <cellStyle name="Hyperlink" xfId="13178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0" builtinId="8" hidden="1"/>
    <cellStyle name="Hyperlink" xfId="13361" builtinId="8" hidden="1"/>
    <cellStyle name="Hyperlink" xfId="13546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543" builtinId="8" hidden="1"/>
    <cellStyle name="Hyperlink" xfId="13541" builtinId="8" hidden="1"/>
    <cellStyle name="Hyperlink" xfId="13722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48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56" builtinId="8" hidden="1"/>
    <cellStyle name="Hyperlink" xfId="13758" builtinId="8" hidden="1"/>
    <cellStyle name="Hyperlink" xfId="13760" builtinId="8" hidden="1"/>
    <cellStyle name="Hyperlink" xfId="13762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0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0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8" builtinId="8" hidden="1"/>
    <cellStyle name="Hyperlink" xfId="13800" builtinId="8" hidden="1"/>
    <cellStyle name="Hyperlink" xfId="13802" builtinId="8" hidden="1"/>
    <cellStyle name="Hyperlink" xfId="13804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28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36" builtinId="8" hidden="1"/>
    <cellStyle name="Hyperlink" xfId="13838" builtinId="8" hidden="1"/>
    <cellStyle name="Hyperlink" xfId="13840" builtinId="8" hidden="1"/>
    <cellStyle name="Hyperlink" xfId="13842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68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76" builtinId="8" hidden="1"/>
    <cellStyle name="Hyperlink" xfId="13878" builtinId="8" hidden="1"/>
    <cellStyle name="Hyperlink" xfId="13880" builtinId="8" hidden="1"/>
    <cellStyle name="Hyperlink" xfId="13882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0" builtinId="8" hidden="1"/>
    <cellStyle name="Hyperlink" xfId="13897" builtinId="8" hidden="1"/>
    <cellStyle name="Hyperlink" xfId="14083" builtinId="8" hidden="1"/>
    <cellStyle name="Hyperlink" xfId="14084" builtinId="8" hidden="1"/>
    <cellStyle name="Hyperlink" xfId="14086" builtinId="8" hidden="1"/>
    <cellStyle name="Hyperlink" xfId="14088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096" builtinId="8" hidden="1"/>
    <cellStyle name="Hyperlink" xfId="14098" builtinId="8" hidden="1"/>
    <cellStyle name="Hyperlink" xfId="14100" builtinId="8" hidden="1"/>
    <cellStyle name="Hyperlink" xfId="14102" builtinId="8" hidden="1"/>
    <cellStyle name="Hyperlink" xfId="14104" builtinId="8" hidden="1"/>
    <cellStyle name="Hyperlink" xfId="14106" builtinId="8" hidden="1"/>
    <cellStyle name="Hyperlink" xfId="14108" builtinId="8" hidden="1"/>
    <cellStyle name="Hyperlink" xfId="14110" builtinId="8" hidden="1"/>
    <cellStyle name="Hyperlink" xfId="14112" builtinId="8" hidden="1"/>
    <cellStyle name="Hyperlink" xfId="14114" builtinId="8" hidden="1"/>
    <cellStyle name="Hyperlink" xfId="14116" builtinId="8" hidden="1"/>
    <cellStyle name="Hyperlink" xfId="14118" builtinId="8" hidden="1"/>
    <cellStyle name="Hyperlink" xfId="14120" builtinId="8" hidden="1"/>
    <cellStyle name="Hyperlink" xfId="14122" builtinId="8" hidden="1"/>
    <cellStyle name="Hyperlink" xfId="14124" builtinId="8" hidden="1"/>
    <cellStyle name="Hyperlink" xfId="14126" builtinId="8" hidden="1"/>
    <cellStyle name="Hyperlink" xfId="14128" builtinId="8" hidden="1"/>
    <cellStyle name="Hyperlink" xfId="14130" builtinId="8" hidden="1"/>
    <cellStyle name="Hyperlink" xfId="14132" builtinId="8" hidden="1"/>
    <cellStyle name="Hyperlink" xfId="14134" builtinId="8" hidden="1"/>
    <cellStyle name="Hyperlink" xfId="14136" builtinId="8" hidden="1"/>
    <cellStyle name="Hyperlink" xfId="14138" builtinId="8" hidden="1"/>
    <cellStyle name="Hyperlink" xfId="14140" builtinId="8" hidden="1"/>
    <cellStyle name="Hyperlink" xfId="14142" builtinId="8" hidden="1"/>
    <cellStyle name="Hyperlink" xfId="14144" builtinId="8" hidden="1"/>
    <cellStyle name="Hyperlink" xfId="14146" builtinId="8" hidden="1"/>
    <cellStyle name="Hyperlink" xfId="14148" builtinId="8" hidden="1"/>
    <cellStyle name="Hyperlink" xfId="14150" builtinId="8" hidden="1"/>
    <cellStyle name="Hyperlink" xfId="14152" builtinId="8" hidden="1"/>
    <cellStyle name="Hyperlink" xfId="14154" builtinId="8" hidden="1"/>
    <cellStyle name="Hyperlink" xfId="14156" builtinId="8" hidden="1"/>
    <cellStyle name="Hyperlink" xfId="14158" builtinId="8" hidden="1"/>
    <cellStyle name="Hyperlink" xfId="14160" builtinId="8" hidden="1"/>
    <cellStyle name="Hyperlink" xfId="14162" builtinId="8" hidden="1"/>
    <cellStyle name="Hyperlink" xfId="14164" builtinId="8" hidden="1"/>
    <cellStyle name="Hyperlink" xfId="14166" builtinId="8" hidden="1"/>
    <cellStyle name="Hyperlink" xfId="14168" builtinId="8" hidden="1"/>
    <cellStyle name="Hyperlink" xfId="14170" builtinId="8" hidden="1"/>
    <cellStyle name="Hyperlink" xfId="14172" builtinId="8" hidden="1"/>
    <cellStyle name="Hyperlink" xfId="14174" builtinId="8" hidden="1"/>
    <cellStyle name="Hyperlink" xfId="14176" builtinId="8" hidden="1"/>
    <cellStyle name="Hyperlink" xfId="14178" builtinId="8" hidden="1"/>
    <cellStyle name="Hyperlink" xfId="14180" builtinId="8" hidden="1"/>
    <cellStyle name="Hyperlink" xfId="14182" builtinId="8" hidden="1"/>
    <cellStyle name="Hyperlink" xfId="14184" builtinId="8" hidden="1"/>
    <cellStyle name="Hyperlink" xfId="14186" builtinId="8" hidden="1"/>
    <cellStyle name="Hyperlink" xfId="14188" builtinId="8" hidden="1"/>
    <cellStyle name="Hyperlink" xfId="14190" builtinId="8" hidden="1"/>
    <cellStyle name="Hyperlink" xfId="14192" builtinId="8" hidden="1"/>
    <cellStyle name="Hyperlink" xfId="14194" builtinId="8" hidden="1"/>
    <cellStyle name="Hyperlink" xfId="14196" builtinId="8" hidden="1"/>
    <cellStyle name="Hyperlink" xfId="14198" builtinId="8" hidden="1"/>
    <cellStyle name="Hyperlink" xfId="14200" builtinId="8" hidden="1"/>
    <cellStyle name="Hyperlink" xfId="14202" builtinId="8" hidden="1"/>
    <cellStyle name="Hyperlink" xfId="14204" builtinId="8" hidden="1"/>
    <cellStyle name="Hyperlink" xfId="14206" builtinId="8" hidden="1"/>
    <cellStyle name="Hyperlink" xfId="14208" builtinId="8" hidden="1"/>
    <cellStyle name="Hyperlink" xfId="14210" builtinId="8" hidden="1"/>
    <cellStyle name="Hyperlink" xfId="14212" builtinId="8" hidden="1"/>
    <cellStyle name="Hyperlink" xfId="14214" builtinId="8" hidden="1"/>
    <cellStyle name="Hyperlink" xfId="14216" builtinId="8" hidden="1"/>
    <cellStyle name="Hyperlink" xfId="14218" builtinId="8" hidden="1"/>
    <cellStyle name="Hyperlink" xfId="14220" builtinId="8" hidden="1"/>
    <cellStyle name="Hyperlink" xfId="14222" builtinId="8" hidden="1"/>
    <cellStyle name="Hyperlink" xfId="14224" builtinId="8" hidden="1"/>
    <cellStyle name="Hyperlink" xfId="14226" builtinId="8" hidden="1"/>
    <cellStyle name="Hyperlink" xfId="14228" builtinId="8" hidden="1"/>
    <cellStyle name="Hyperlink" xfId="14230" builtinId="8" hidden="1"/>
    <cellStyle name="Hyperlink" xfId="14232" builtinId="8" hidden="1"/>
    <cellStyle name="Hyperlink" xfId="14234" builtinId="8" hidden="1"/>
    <cellStyle name="Hyperlink" xfId="14236" builtinId="8" hidden="1"/>
    <cellStyle name="Hyperlink" xfId="14238" builtinId="8" hidden="1"/>
    <cellStyle name="Hyperlink" xfId="14240" builtinId="8" hidden="1"/>
    <cellStyle name="Hyperlink" xfId="14242" builtinId="8" hidden="1"/>
    <cellStyle name="Hyperlink" xfId="14244" builtinId="8" hidden="1"/>
    <cellStyle name="Hyperlink" xfId="14246" builtinId="8" hidden="1"/>
    <cellStyle name="Hyperlink" xfId="14248" builtinId="8" hidden="1"/>
    <cellStyle name="Hyperlink" xfId="14250" builtinId="8" hidden="1"/>
    <cellStyle name="Hyperlink" xfId="14252" builtinId="8" hidden="1"/>
    <cellStyle name="Hyperlink" xfId="14254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0" builtinId="8" hidden="1"/>
    <cellStyle name="Hyperlink" xfId="14257" builtinId="8" hidden="1"/>
    <cellStyle name="Hyperlink" xfId="14446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0" builtinId="8" hidden="1"/>
    <cellStyle name="Hyperlink" xfId="14445" builtinId="8" hidden="1"/>
    <cellStyle name="Hyperlink" xfId="14626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800" builtinId="8" hidden="1"/>
    <cellStyle name="Hyperlink" xfId="14801" builtinId="8" hidden="1"/>
    <cellStyle name="Hyperlink" xfId="14623" builtinId="8" hidden="1"/>
    <cellStyle name="Hyperlink" xfId="14621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890" builtinId="8" hidden="1"/>
    <cellStyle name="Hyperlink" xfId="14892" builtinId="8" hidden="1"/>
    <cellStyle name="Hyperlink" xfId="14894" builtinId="8" hidden="1"/>
    <cellStyle name="Hyperlink" xfId="14896" builtinId="8" hidden="1"/>
    <cellStyle name="Hyperlink" xfId="14898" builtinId="8" hidden="1"/>
    <cellStyle name="Hyperlink" xfId="14900" builtinId="8" hidden="1"/>
    <cellStyle name="Hyperlink" xfId="14902" builtinId="8" hidden="1"/>
    <cellStyle name="Hyperlink" xfId="14904" builtinId="8" hidden="1"/>
    <cellStyle name="Hyperlink" xfId="14906" builtinId="8" hidden="1"/>
    <cellStyle name="Hyperlink" xfId="14908" builtinId="8" hidden="1"/>
    <cellStyle name="Hyperlink" xfId="14910" builtinId="8" hidden="1"/>
    <cellStyle name="Hyperlink" xfId="14912" builtinId="8" hidden="1"/>
    <cellStyle name="Hyperlink" xfId="14914" builtinId="8" hidden="1"/>
    <cellStyle name="Hyperlink" xfId="14916" builtinId="8" hidden="1"/>
    <cellStyle name="Hyperlink" xfId="14918" builtinId="8" hidden="1"/>
    <cellStyle name="Hyperlink" xfId="14920" builtinId="8" hidden="1"/>
    <cellStyle name="Hyperlink" xfId="14922" builtinId="8" hidden="1"/>
    <cellStyle name="Hyperlink" xfId="14924" builtinId="8" hidden="1"/>
    <cellStyle name="Hyperlink" xfId="14926" builtinId="8" hidden="1"/>
    <cellStyle name="Hyperlink" xfId="14928" builtinId="8" hidden="1"/>
    <cellStyle name="Hyperlink" xfId="14930" builtinId="8" hidden="1"/>
    <cellStyle name="Hyperlink" xfId="14932" builtinId="8" hidden="1"/>
    <cellStyle name="Hyperlink" xfId="14934" builtinId="8" hidden="1"/>
    <cellStyle name="Hyperlink" xfId="14936" builtinId="8" hidden="1"/>
    <cellStyle name="Hyperlink" xfId="14938" builtinId="8" hidden="1"/>
    <cellStyle name="Hyperlink" xfId="14940" builtinId="8" hidden="1"/>
    <cellStyle name="Hyperlink" xfId="14942" builtinId="8" hidden="1"/>
    <cellStyle name="Hyperlink" xfId="14944" builtinId="8" hidden="1"/>
    <cellStyle name="Hyperlink" xfId="14946" builtinId="8" hidden="1"/>
    <cellStyle name="Hyperlink" xfId="14948" builtinId="8" hidden="1"/>
    <cellStyle name="Hyperlink" xfId="14950" builtinId="8" hidden="1"/>
    <cellStyle name="Hyperlink" xfId="14952" builtinId="8" hidden="1"/>
    <cellStyle name="Hyperlink" xfId="14954" builtinId="8" hidden="1"/>
    <cellStyle name="Hyperlink" xfId="14956" builtinId="8" hidden="1"/>
    <cellStyle name="Hyperlink" xfId="14958" builtinId="8" hidden="1"/>
    <cellStyle name="Hyperlink" xfId="14960" builtinId="8" hidden="1"/>
    <cellStyle name="Hyperlink" xfId="14962" builtinId="8" hidden="1"/>
    <cellStyle name="Hyperlink" xfId="14964" builtinId="8" hidden="1"/>
    <cellStyle name="Hyperlink" xfId="14966" builtinId="8" hidden="1"/>
    <cellStyle name="Hyperlink" xfId="14968" builtinId="8" hidden="1"/>
    <cellStyle name="Hyperlink" xfId="14970" builtinId="8" hidden="1"/>
    <cellStyle name="Hyperlink" xfId="14972" builtinId="8" hidden="1"/>
    <cellStyle name="Hyperlink" xfId="14974" builtinId="8" hidden="1"/>
    <cellStyle name="Hyperlink" xfId="14976" builtinId="8" hidden="1"/>
    <cellStyle name="Hyperlink" xfId="14978" builtinId="8" hidden="1"/>
    <cellStyle name="Hyperlink" xfId="14980" builtinId="8" hidden="1"/>
    <cellStyle name="Hyperlink" xfId="14982" builtinId="8" hidden="1"/>
    <cellStyle name="Hyperlink" xfId="14984" builtinId="8" hidden="1"/>
    <cellStyle name="Hyperlink" xfId="14986" builtinId="8" hidden="1"/>
    <cellStyle name="Hyperlink" xfId="14988" builtinId="8" hidden="1"/>
    <cellStyle name="Hyperlink" xfId="14990" builtinId="8" hidden="1"/>
    <cellStyle name="Hyperlink" xfId="14992" builtinId="8" hidden="1"/>
    <cellStyle name="Hyperlink" xfId="14994" builtinId="8" hidden="1"/>
    <cellStyle name="Hyperlink" xfId="14996" builtinId="8" hidden="1"/>
    <cellStyle name="Hyperlink" xfId="14998" builtinId="8" hidden="1"/>
    <cellStyle name="Hyperlink" xfId="15000" builtinId="8" hidden="1"/>
    <cellStyle name="Hyperlink" xfId="15002" builtinId="8" hidden="1"/>
    <cellStyle name="Hyperlink" xfId="15004" builtinId="8" hidden="1"/>
    <cellStyle name="Hyperlink" xfId="15006" builtinId="8" hidden="1"/>
    <cellStyle name="Hyperlink" xfId="15008" builtinId="8" hidden="1"/>
    <cellStyle name="Hyperlink" xfId="15010" builtinId="8" hidden="1"/>
    <cellStyle name="Hyperlink" xfId="15012" builtinId="8" hidden="1"/>
    <cellStyle name="Hyperlink" xfId="15014" builtinId="8" hidden="1"/>
    <cellStyle name="Hyperlink" xfId="15016" builtinId="8" hidden="1"/>
    <cellStyle name="Hyperlink" xfId="15018" builtinId="8" hidden="1"/>
    <cellStyle name="Hyperlink" xfId="15020" builtinId="8" hidden="1"/>
    <cellStyle name="Hyperlink" xfId="15022" builtinId="8" hidden="1"/>
    <cellStyle name="Hyperlink" xfId="15024" builtinId="8" hidden="1"/>
    <cellStyle name="Hyperlink" xfId="15026" builtinId="8" hidden="1"/>
    <cellStyle name="Hyperlink" xfId="15028" builtinId="8" hidden="1"/>
    <cellStyle name="Hyperlink" xfId="15030" builtinId="8" hidden="1"/>
    <cellStyle name="Hyperlink" xfId="15032" builtinId="8" hidden="1"/>
    <cellStyle name="Hyperlink" xfId="15034" builtinId="8" hidden="1"/>
    <cellStyle name="Hyperlink" xfId="15036" builtinId="8" hidden="1"/>
    <cellStyle name="Hyperlink" xfId="15038" builtinId="8" hidden="1"/>
    <cellStyle name="Hyperlink" xfId="15040" builtinId="8" hidden="1"/>
    <cellStyle name="Hyperlink" xfId="15042" builtinId="8" hidden="1"/>
    <cellStyle name="Hyperlink" xfId="15044" builtinId="8" hidden="1"/>
    <cellStyle name="Hyperlink" xfId="15046" builtinId="8" hidden="1"/>
    <cellStyle name="Hyperlink" xfId="15048" builtinId="8" hidden="1"/>
    <cellStyle name="Hyperlink" xfId="15050" builtinId="8" hidden="1"/>
    <cellStyle name="Hyperlink" xfId="15052" builtinId="8" hidden="1"/>
    <cellStyle name="Hyperlink" xfId="15054" builtinId="8" hidden="1"/>
    <cellStyle name="Hyperlink" xfId="15056" builtinId="8" hidden="1"/>
    <cellStyle name="Hyperlink" xfId="15058" builtinId="8" hidden="1"/>
    <cellStyle name="Hyperlink" xfId="15060" builtinId="8" hidden="1"/>
    <cellStyle name="Hyperlink" xfId="15062" builtinId="8" hidden="1"/>
    <cellStyle name="Hyperlink" xfId="15064" builtinId="8" hidden="1"/>
    <cellStyle name="Hyperlink" xfId="15066" builtinId="8" hidden="1"/>
    <cellStyle name="Hyperlink" xfId="15068" builtinId="8" hidden="1"/>
    <cellStyle name="Hyperlink" xfId="15070" builtinId="8" hidden="1"/>
    <cellStyle name="Hyperlink" xfId="15072" builtinId="8" hidden="1"/>
    <cellStyle name="Hyperlink" xfId="15074" builtinId="8" hidden="1"/>
    <cellStyle name="Hyperlink" xfId="15076" builtinId="8" hidden="1"/>
    <cellStyle name="Hyperlink" xfId="15078" builtinId="8" hidden="1"/>
    <cellStyle name="Hyperlink" xfId="15080" builtinId="8" hidden="1"/>
    <cellStyle name="Hyperlink" xfId="15082" builtinId="8" hidden="1"/>
    <cellStyle name="Hyperlink" xfId="15084" builtinId="8" hidden="1"/>
    <cellStyle name="Hyperlink" xfId="15086" builtinId="8" hidden="1"/>
    <cellStyle name="Hyperlink" xfId="15088" builtinId="8" hidden="1"/>
    <cellStyle name="Hyperlink" xfId="15090" builtinId="8" hidden="1"/>
    <cellStyle name="Hyperlink" xfId="15092" builtinId="8" hidden="1"/>
    <cellStyle name="Hyperlink" xfId="15094" builtinId="8" hidden="1"/>
    <cellStyle name="Hyperlink" xfId="15096" builtinId="8" hidden="1"/>
    <cellStyle name="Hyperlink" xfId="15098" builtinId="8" hidden="1"/>
    <cellStyle name="Hyperlink" xfId="15100" builtinId="8" hidden="1"/>
    <cellStyle name="Hyperlink" xfId="15102" builtinId="8" hidden="1"/>
    <cellStyle name="Hyperlink" xfId="15104" builtinId="8" hidden="1"/>
    <cellStyle name="Hyperlink" xfId="15106" builtinId="8" hidden="1"/>
    <cellStyle name="Hyperlink" xfId="15108" builtinId="8" hidden="1"/>
    <cellStyle name="Hyperlink" xfId="15110" builtinId="8" hidden="1"/>
    <cellStyle name="Hyperlink" xfId="15112" builtinId="8" hidden="1"/>
    <cellStyle name="Hyperlink" xfId="15114" builtinId="8" hidden="1"/>
    <cellStyle name="Hyperlink" xfId="15116" builtinId="8" hidden="1"/>
    <cellStyle name="Hyperlink" xfId="15118" builtinId="8" hidden="1"/>
    <cellStyle name="Hyperlink" xfId="15120" builtinId="8" hidden="1"/>
    <cellStyle name="Hyperlink" xfId="15122" builtinId="8" hidden="1"/>
    <cellStyle name="Hyperlink" xfId="15124" builtinId="8" hidden="1"/>
    <cellStyle name="Hyperlink" xfId="15126" builtinId="8" hidden="1"/>
    <cellStyle name="Hyperlink" xfId="15128" builtinId="8" hidden="1"/>
    <cellStyle name="Hyperlink" xfId="15130" builtinId="8" hidden="1"/>
    <cellStyle name="Hyperlink" xfId="15132" builtinId="8" hidden="1"/>
    <cellStyle name="Hyperlink" xfId="15134" builtinId="8" hidden="1"/>
    <cellStyle name="Hyperlink" xfId="15136" builtinId="8" hidden="1"/>
    <cellStyle name="Hyperlink" xfId="15138" builtinId="8" hidden="1"/>
    <cellStyle name="Hyperlink" xfId="15140" builtinId="8" hidden="1"/>
    <cellStyle name="Hyperlink" xfId="15142" builtinId="8" hidden="1"/>
    <cellStyle name="Hyperlink" xfId="15144" builtinId="8" hidden="1"/>
    <cellStyle name="Hyperlink" xfId="15146" builtinId="8" hidden="1"/>
    <cellStyle name="Hyperlink" xfId="15148" builtinId="8" hidden="1"/>
    <cellStyle name="Hyperlink" xfId="15150" builtinId="8" hidden="1"/>
    <cellStyle name="Hyperlink" xfId="15152" builtinId="8" hidden="1"/>
    <cellStyle name="Hyperlink" xfId="15154" builtinId="8" hidden="1"/>
    <cellStyle name="Hyperlink" xfId="13170" builtinId="8" hidden="1"/>
    <cellStyle name="Hyperlink" xfId="13171" builtinId="8" hidden="1"/>
    <cellStyle name="Hyperlink" xfId="15157" builtinId="8" hidden="1"/>
    <cellStyle name="Hyperlink" xfId="11008" builtinId="8" hidden="1"/>
    <cellStyle name="Hyperlink" xfId="15160" builtinId="8" hidden="1"/>
    <cellStyle name="Hyperlink" xfId="15162" builtinId="8" hidden="1"/>
    <cellStyle name="Hyperlink" xfId="15164" builtinId="8" hidden="1"/>
    <cellStyle name="Hyperlink" xfId="15166" builtinId="8" hidden="1"/>
    <cellStyle name="Hyperlink" xfId="15168" builtinId="8" hidden="1"/>
    <cellStyle name="Hyperlink" xfId="15170" builtinId="8" hidden="1"/>
    <cellStyle name="Hyperlink" xfId="15172" builtinId="8" hidden="1"/>
    <cellStyle name="Hyperlink" xfId="15174" builtinId="8" hidden="1"/>
    <cellStyle name="Hyperlink" xfId="15176" builtinId="8" hidden="1"/>
    <cellStyle name="Hyperlink" xfId="15178" builtinId="8" hidden="1"/>
    <cellStyle name="Hyperlink" xfId="15180" builtinId="8" hidden="1"/>
    <cellStyle name="Hyperlink" xfId="15182" builtinId="8" hidden="1"/>
    <cellStyle name="Hyperlink" xfId="15184" builtinId="8" hidden="1"/>
    <cellStyle name="Hyperlink" xfId="15186" builtinId="8" hidden="1"/>
    <cellStyle name="Hyperlink" xfId="15188" builtinId="8" hidden="1"/>
    <cellStyle name="Hyperlink" xfId="15190" builtinId="8" hidden="1"/>
    <cellStyle name="Hyperlink" xfId="15192" builtinId="8" hidden="1"/>
    <cellStyle name="Hyperlink" xfId="15194" builtinId="8" hidden="1"/>
    <cellStyle name="Hyperlink" xfId="15196" builtinId="8" hidden="1"/>
    <cellStyle name="Hyperlink" xfId="15198" builtinId="8" hidden="1"/>
    <cellStyle name="Hyperlink" xfId="15200" builtinId="8" hidden="1"/>
    <cellStyle name="Hyperlink" xfId="15202" builtinId="8" hidden="1"/>
    <cellStyle name="Hyperlink" xfId="15204" builtinId="8" hidden="1"/>
    <cellStyle name="Hyperlink" xfId="15206" builtinId="8" hidden="1"/>
    <cellStyle name="Hyperlink" xfId="15208" builtinId="8" hidden="1"/>
    <cellStyle name="Hyperlink" xfId="15210" builtinId="8" hidden="1"/>
    <cellStyle name="Hyperlink" xfId="15212" builtinId="8" hidden="1"/>
    <cellStyle name="Hyperlink" xfId="15214" builtinId="8" hidden="1"/>
    <cellStyle name="Hyperlink" xfId="15216" builtinId="8" hidden="1"/>
    <cellStyle name="Hyperlink" xfId="15218" builtinId="8" hidden="1"/>
    <cellStyle name="Hyperlink" xfId="15220" builtinId="8" hidden="1"/>
    <cellStyle name="Hyperlink" xfId="15222" builtinId="8" hidden="1"/>
    <cellStyle name="Hyperlink" xfId="15224" builtinId="8" hidden="1"/>
    <cellStyle name="Hyperlink" xfId="15226" builtinId="8" hidden="1"/>
    <cellStyle name="Hyperlink" xfId="15228" builtinId="8" hidden="1"/>
    <cellStyle name="Hyperlink" xfId="15230" builtinId="8" hidden="1"/>
    <cellStyle name="Hyperlink" xfId="15232" builtinId="8" hidden="1"/>
    <cellStyle name="Hyperlink" xfId="15234" builtinId="8" hidden="1"/>
    <cellStyle name="Hyperlink" xfId="15236" builtinId="8" hidden="1"/>
    <cellStyle name="Hyperlink" xfId="15238" builtinId="8" hidden="1"/>
    <cellStyle name="Hyperlink" xfId="15240" builtinId="8" hidden="1"/>
    <cellStyle name="Hyperlink" xfId="15242" builtinId="8" hidden="1"/>
    <cellStyle name="Hyperlink" xfId="15244" builtinId="8" hidden="1"/>
    <cellStyle name="Hyperlink" xfId="15246" builtinId="8" hidden="1"/>
    <cellStyle name="Hyperlink" xfId="15248" builtinId="8" hidden="1"/>
    <cellStyle name="Hyperlink" xfId="15250" builtinId="8" hidden="1"/>
    <cellStyle name="Hyperlink" xfId="15252" builtinId="8" hidden="1"/>
    <cellStyle name="Hyperlink" xfId="15254" builtinId="8" hidden="1"/>
    <cellStyle name="Hyperlink" xfId="15256" builtinId="8" hidden="1"/>
    <cellStyle name="Hyperlink" xfId="15258" builtinId="8" hidden="1"/>
    <cellStyle name="Hyperlink" xfId="15260" builtinId="8" hidden="1"/>
    <cellStyle name="Hyperlink" xfId="15262" builtinId="8" hidden="1"/>
    <cellStyle name="Hyperlink" xfId="15264" builtinId="8" hidden="1"/>
    <cellStyle name="Hyperlink" xfId="15266" builtinId="8" hidden="1"/>
    <cellStyle name="Hyperlink" xfId="15268" builtinId="8" hidden="1"/>
    <cellStyle name="Hyperlink" xfId="15270" builtinId="8" hidden="1"/>
    <cellStyle name="Hyperlink" xfId="15272" builtinId="8" hidden="1"/>
    <cellStyle name="Hyperlink" xfId="15274" builtinId="8" hidden="1"/>
    <cellStyle name="Hyperlink" xfId="15276" builtinId="8" hidden="1"/>
    <cellStyle name="Hyperlink" xfId="15278" builtinId="8" hidden="1"/>
    <cellStyle name="Hyperlink" xfId="15280" builtinId="8" hidden="1"/>
    <cellStyle name="Hyperlink" xfId="15282" builtinId="8" hidden="1"/>
    <cellStyle name="Hyperlink" xfId="15284" builtinId="8" hidden="1"/>
    <cellStyle name="Hyperlink" xfId="15286" builtinId="8" hidden="1"/>
    <cellStyle name="Hyperlink" xfId="15288" builtinId="8" hidden="1"/>
    <cellStyle name="Hyperlink" xfId="15290" builtinId="8" hidden="1"/>
    <cellStyle name="Hyperlink" xfId="15292" builtinId="8" hidden="1"/>
    <cellStyle name="Hyperlink" xfId="15294" builtinId="8" hidden="1"/>
    <cellStyle name="Hyperlink" xfId="15296" builtinId="8" hidden="1"/>
    <cellStyle name="Hyperlink" xfId="15298" builtinId="8" hidden="1"/>
    <cellStyle name="Hyperlink" xfId="15300" builtinId="8" hidden="1"/>
    <cellStyle name="Hyperlink" xfId="15302" builtinId="8" hidden="1"/>
    <cellStyle name="Hyperlink" xfId="15304" builtinId="8" hidden="1"/>
    <cellStyle name="Hyperlink" xfId="15306" builtinId="8" hidden="1"/>
    <cellStyle name="Hyperlink" xfId="15308" builtinId="8" hidden="1"/>
    <cellStyle name="Hyperlink" xfId="15310" builtinId="8" hidden="1"/>
    <cellStyle name="Hyperlink" xfId="15312" builtinId="8" hidden="1"/>
    <cellStyle name="Hyperlink" xfId="15314" builtinId="8" hidden="1"/>
    <cellStyle name="Hyperlink" xfId="15316" builtinId="8" hidden="1"/>
    <cellStyle name="Hyperlink" xfId="15318" builtinId="8" hidden="1"/>
    <cellStyle name="Hyperlink" xfId="15320" builtinId="8" hidden="1"/>
    <cellStyle name="Hyperlink" xfId="15322" builtinId="8" hidden="1"/>
    <cellStyle name="Hyperlink" xfId="15324" builtinId="8" hidden="1"/>
    <cellStyle name="Hyperlink" xfId="15326" builtinId="8" hidden="1"/>
    <cellStyle name="Hyperlink" xfId="15328" builtinId="8" hidden="1"/>
    <cellStyle name="Hyperlink" xfId="15330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35" builtinId="8" hidden="1"/>
    <cellStyle name="Hyperlink" xfId="15437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22" builtinId="8" hidden="1"/>
    <cellStyle name="Hyperlink" xfId="15336" builtinId="8" hidden="1"/>
    <cellStyle name="Hyperlink" xfId="15338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5537" builtinId="8" hidden="1"/>
    <cellStyle name="Hyperlink" xfId="15539" builtinId="8" hidden="1"/>
    <cellStyle name="Hyperlink" xfId="15541" builtinId="8" hidden="1"/>
    <cellStyle name="Hyperlink" xfId="15543" builtinId="8" hidden="1"/>
    <cellStyle name="Hyperlink" xfId="15545" builtinId="8" hidden="1"/>
    <cellStyle name="Hyperlink" xfId="15547" builtinId="8" hidden="1"/>
    <cellStyle name="Hyperlink" xfId="15549" builtinId="8" hidden="1"/>
    <cellStyle name="Hyperlink" xfId="15551" builtinId="8" hidden="1"/>
    <cellStyle name="Hyperlink" xfId="15553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5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0" builtinId="8" hidden="1"/>
    <cellStyle name="Hyperlink" xfId="15521" builtinId="8" hidden="1"/>
    <cellStyle name="Hyperlink" xfId="15706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7" builtinId="8" hidden="1"/>
    <cellStyle name="Hyperlink" xfId="15789" builtinId="8" hidden="1"/>
    <cellStyle name="Hyperlink" xfId="15791" builtinId="8" hidden="1"/>
    <cellStyle name="Hyperlink" xfId="15793" builtinId="8" hidden="1"/>
    <cellStyle name="Hyperlink" xfId="15795" builtinId="8" hidden="1"/>
    <cellStyle name="Hyperlink" xfId="15797" builtinId="8" hidden="1"/>
    <cellStyle name="Hyperlink" xfId="15799" builtinId="8" hidden="1"/>
    <cellStyle name="Hyperlink" xfId="15801" builtinId="8" hidden="1"/>
    <cellStyle name="Hyperlink" xfId="15803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811" builtinId="8" hidden="1"/>
    <cellStyle name="Hyperlink" xfId="15813" builtinId="8" hidden="1"/>
    <cellStyle name="Hyperlink" xfId="15815" builtinId="8" hidden="1"/>
    <cellStyle name="Hyperlink" xfId="15817" builtinId="8" hidden="1"/>
    <cellStyle name="Hyperlink" xfId="15819" builtinId="8" hidden="1"/>
    <cellStyle name="Hyperlink" xfId="15821" builtinId="8" hidden="1"/>
    <cellStyle name="Hyperlink" xfId="15823" builtinId="8" hidden="1"/>
    <cellStyle name="Hyperlink" xfId="15825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33" builtinId="8" hidden="1"/>
    <cellStyle name="Hyperlink" xfId="15835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43" builtinId="8" hidden="1"/>
    <cellStyle name="Hyperlink" xfId="15845" builtinId="8" hidden="1"/>
    <cellStyle name="Hyperlink" xfId="15847" builtinId="8" hidden="1"/>
    <cellStyle name="Hyperlink" xfId="15849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865" builtinId="8" hidden="1"/>
    <cellStyle name="Hyperlink" xfId="15867" builtinId="8" hidden="1"/>
    <cellStyle name="Hyperlink" xfId="15869" builtinId="8" hidden="1"/>
    <cellStyle name="Hyperlink" xfId="15871" builtinId="8" hidden="1"/>
    <cellStyle name="Hyperlink" xfId="15873" builtinId="8" hidden="1"/>
    <cellStyle name="Hyperlink" xfId="15875" builtinId="8" hidden="1"/>
    <cellStyle name="Hyperlink" xfId="15877" builtinId="8" hidden="1"/>
    <cellStyle name="Hyperlink" xfId="15879" builtinId="8" hidden="1"/>
    <cellStyle name="Hyperlink" xfId="15703" builtinId="8" hidden="1"/>
    <cellStyle name="Hyperlink" xfId="15701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5888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6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904" builtinId="8" hidden="1"/>
    <cellStyle name="Hyperlink" xfId="15906" builtinId="8" hidden="1"/>
    <cellStyle name="Hyperlink" xfId="15908" builtinId="8" hidden="1"/>
    <cellStyle name="Hyperlink" xfId="15910" builtinId="8" hidden="1"/>
    <cellStyle name="Hyperlink" xfId="15912" builtinId="8" hidden="1"/>
    <cellStyle name="Hyperlink" xfId="15914" builtinId="8" hidden="1"/>
    <cellStyle name="Hyperlink" xfId="15916" builtinId="8" hidden="1"/>
    <cellStyle name="Hyperlink" xfId="15918" builtinId="8" hidden="1"/>
    <cellStyle name="Hyperlink" xfId="15920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28" builtinId="8" hidden="1"/>
    <cellStyle name="Hyperlink" xfId="15930" builtinId="8" hidden="1"/>
    <cellStyle name="Hyperlink" xfId="15932" builtinId="8" hidden="1"/>
    <cellStyle name="Hyperlink" xfId="15934" builtinId="8" hidden="1"/>
    <cellStyle name="Hyperlink" xfId="15936" builtinId="8" hidden="1"/>
    <cellStyle name="Hyperlink" xfId="15938" builtinId="8" hidden="1"/>
    <cellStyle name="Hyperlink" xfId="15940" builtinId="8" hidden="1"/>
    <cellStyle name="Hyperlink" xfId="15942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4" builtinId="8" hidden="1"/>
    <cellStyle name="Hyperlink" xfId="15966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5984" builtinId="8" hidden="1"/>
    <cellStyle name="Hyperlink" xfId="15986" builtinId="8" hidden="1"/>
    <cellStyle name="Hyperlink" xfId="15988" builtinId="8" hidden="1"/>
    <cellStyle name="Hyperlink" xfId="15990" builtinId="8" hidden="1"/>
    <cellStyle name="Hyperlink" xfId="15992" builtinId="8" hidden="1"/>
    <cellStyle name="Hyperlink" xfId="15994" builtinId="8" hidden="1"/>
    <cellStyle name="Hyperlink" xfId="15996" builtinId="8" hidden="1"/>
    <cellStyle name="Hyperlink" xfId="15998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6006" builtinId="8" hidden="1"/>
    <cellStyle name="Hyperlink" xfId="16008" builtinId="8" hidden="1"/>
    <cellStyle name="Hyperlink" xfId="16010" builtinId="8" hidden="1"/>
    <cellStyle name="Hyperlink" xfId="16012" builtinId="8" hidden="1"/>
    <cellStyle name="Hyperlink" xfId="16014" builtinId="8" hidden="1"/>
    <cellStyle name="Hyperlink" xfId="16016" builtinId="8" hidden="1"/>
    <cellStyle name="Hyperlink" xfId="16018" builtinId="8" hidden="1"/>
    <cellStyle name="Hyperlink" xfId="16020" builtinId="8" hidden="1"/>
    <cellStyle name="Hyperlink" xfId="16022" builtinId="8" hidden="1"/>
    <cellStyle name="Hyperlink" xfId="16024" builtinId="8" hidden="1"/>
    <cellStyle name="Hyperlink" xfId="16026" builtinId="8" hidden="1"/>
    <cellStyle name="Hyperlink" xfId="16028" builtinId="8" hidden="1"/>
    <cellStyle name="Hyperlink" xfId="16030" builtinId="8" hidden="1"/>
    <cellStyle name="Hyperlink" xfId="16032" builtinId="8" hidden="1"/>
    <cellStyle name="Hyperlink" xfId="16034" builtinId="8" hidden="1"/>
    <cellStyle name="Hyperlink" xfId="16036" builtinId="8" hidden="1"/>
    <cellStyle name="Hyperlink" xfId="16038" builtinId="8" hidden="1"/>
    <cellStyle name="Hyperlink" xfId="16040" builtinId="8" hidden="1"/>
    <cellStyle name="Hyperlink" xfId="16042" builtinId="8" hidden="1"/>
    <cellStyle name="Hyperlink" xfId="16044" builtinId="8" hidden="1"/>
    <cellStyle name="Hyperlink" xfId="16046" builtinId="8" hidden="1"/>
    <cellStyle name="Hyperlink" xfId="16048" builtinId="8" hidden="1"/>
    <cellStyle name="Hyperlink" xfId="16050" builtinId="8" hidden="1"/>
    <cellStyle name="Hyperlink" xfId="16052" builtinId="8" hidden="1"/>
    <cellStyle name="Hyperlink" xfId="16054" builtinId="8" hidden="1"/>
    <cellStyle name="Hyperlink" xfId="16059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6067" builtinId="8" hidden="1"/>
    <cellStyle name="Hyperlink" xfId="16069" builtinId="8" hidden="1"/>
    <cellStyle name="Hyperlink" xfId="16071" builtinId="8" hidden="1"/>
    <cellStyle name="Hyperlink" xfId="16073" builtinId="8" hidden="1"/>
    <cellStyle name="Hyperlink" xfId="16075" builtinId="8" hidden="1"/>
    <cellStyle name="Hyperlink" xfId="16077" builtinId="8" hidden="1"/>
    <cellStyle name="Hyperlink" xfId="16079" builtinId="8" hidden="1"/>
    <cellStyle name="Hyperlink" xfId="16081" builtinId="8" hidden="1"/>
    <cellStyle name="Hyperlink" xfId="16083" builtinId="8" hidden="1"/>
    <cellStyle name="Hyperlink" xfId="16085" builtinId="8" hidden="1"/>
    <cellStyle name="Hyperlink" xfId="16087" builtinId="8" hidden="1"/>
    <cellStyle name="Hyperlink" xfId="16089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6099" builtinId="8" hidden="1"/>
    <cellStyle name="Hyperlink" xfId="16101" builtinId="8" hidden="1"/>
    <cellStyle name="Hyperlink" xfId="16103" builtinId="8" hidden="1"/>
    <cellStyle name="Hyperlink" xfId="16105" builtinId="8" hidden="1"/>
    <cellStyle name="Hyperlink" xfId="16107" builtinId="8" hidden="1"/>
    <cellStyle name="Hyperlink" xfId="16109" builtinId="8" hidden="1"/>
    <cellStyle name="Hyperlink" xfId="16111" builtinId="8" hidden="1"/>
    <cellStyle name="Hyperlink" xfId="16113" builtinId="8" hidden="1"/>
    <cellStyle name="Hyperlink" xfId="16115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23" builtinId="8" hidden="1"/>
    <cellStyle name="Hyperlink" xfId="16125" builtinId="8" hidden="1"/>
    <cellStyle name="Hyperlink" xfId="16127" builtinId="8" hidden="1"/>
    <cellStyle name="Hyperlink" xfId="16129" builtinId="8" hidden="1"/>
    <cellStyle name="Hyperlink" xfId="16131" builtinId="8" hidden="1"/>
    <cellStyle name="Hyperlink" xfId="16133" builtinId="8" hidden="1"/>
    <cellStyle name="Hyperlink" xfId="16135" builtinId="8" hidden="1"/>
    <cellStyle name="Hyperlink" xfId="16137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7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55" builtinId="8" hidden="1"/>
    <cellStyle name="Hyperlink" xfId="16157" builtinId="8" hidden="1"/>
    <cellStyle name="Hyperlink" xfId="16159" builtinId="8" hidden="1"/>
    <cellStyle name="Hyperlink" xfId="16161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69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6177" builtinId="8" hidden="1"/>
    <cellStyle name="Hyperlink" xfId="16179" builtinId="8" hidden="1"/>
    <cellStyle name="Hyperlink" xfId="16181" builtinId="8" hidden="1"/>
    <cellStyle name="Hyperlink" xfId="16183" builtinId="8" hidden="1"/>
    <cellStyle name="Hyperlink" xfId="16185" builtinId="8" hidden="1"/>
    <cellStyle name="Hyperlink" xfId="16187" builtinId="8" hidden="1"/>
    <cellStyle name="Hyperlink" xfId="16189" builtinId="8" hidden="1"/>
    <cellStyle name="Hyperlink" xfId="16191" builtinId="8" hidden="1"/>
    <cellStyle name="Hyperlink" xfId="16193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201" builtinId="8" hidden="1"/>
    <cellStyle name="Hyperlink" xfId="16203" builtinId="8" hidden="1"/>
    <cellStyle name="Hyperlink" xfId="16205" builtinId="8" hidden="1"/>
    <cellStyle name="Hyperlink" xfId="16207" builtinId="8" hidden="1"/>
    <cellStyle name="Hyperlink" xfId="16209" builtinId="8" hidden="1"/>
    <cellStyle name="Hyperlink" xfId="16211" builtinId="8" hidden="1"/>
    <cellStyle name="Hyperlink" xfId="16213" builtinId="8" hidden="1"/>
    <cellStyle name="Hyperlink" xfId="16215" builtinId="8" hidden="1"/>
    <cellStyle name="Hyperlink" xfId="16217" builtinId="8" hidden="1"/>
    <cellStyle name="Hyperlink" xfId="16219" builtinId="8" hidden="1"/>
    <cellStyle name="Hyperlink" xfId="16221" builtinId="8" hidden="1"/>
    <cellStyle name="Hyperlink" xfId="16223" builtinId="8" hidden="1"/>
    <cellStyle name="Hyperlink" xfId="16225" builtinId="8" hidden="1"/>
    <cellStyle name="Hyperlink" xfId="16227" builtinId="8" hidden="1"/>
    <cellStyle name="Hyperlink" xfId="16229" builtinId="8" hidden="1"/>
    <cellStyle name="Hyperlink" xfId="16231" builtinId="8" hidden="1"/>
    <cellStyle name="Hyperlink" xfId="16233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40" builtinId="8" hidden="1"/>
    <cellStyle name="Hyperlink" xfId="16057" builtinId="8" hidden="1"/>
    <cellStyle name="Hyperlink" xfId="16243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6256" builtinId="8" hidden="1"/>
    <cellStyle name="Hyperlink" xfId="16258" builtinId="8" hidden="1"/>
    <cellStyle name="Hyperlink" xfId="16260" builtinId="8" hidden="1"/>
    <cellStyle name="Hyperlink" xfId="16262" builtinId="8" hidden="1"/>
    <cellStyle name="Hyperlink" xfId="16264" builtinId="8" hidden="1"/>
    <cellStyle name="Hyperlink" xfId="16266" builtinId="8" hidden="1"/>
    <cellStyle name="Hyperlink" xfId="16268" builtinId="8" hidden="1"/>
    <cellStyle name="Hyperlink" xfId="16270" builtinId="8" hidden="1"/>
    <cellStyle name="Hyperlink" xfId="16272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80" builtinId="8" hidden="1"/>
    <cellStyle name="Hyperlink" xfId="16282" builtinId="8" hidden="1"/>
    <cellStyle name="Hyperlink" xfId="16284" builtinId="8" hidden="1"/>
    <cellStyle name="Hyperlink" xfId="16286" builtinId="8" hidden="1"/>
    <cellStyle name="Hyperlink" xfId="16288" builtinId="8" hidden="1"/>
    <cellStyle name="Hyperlink" xfId="16290" builtinId="8" hidden="1"/>
    <cellStyle name="Hyperlink" xfId="16292" builtinId="8" hidden="1"/>
    <cellStyle name="Hyperlink" xfId="16294" builtinId="8" hidden="1"/>
    <cellStyle name="Hyperlink" xfId="16296" builtinId="8" hidden="1"/>
    <cellStyle name="Hyperlink" xfId="16298" builtinId="8" hidden="1"/>
    <cellStyle name="Hyperlink" xfId="16300" builtinId="8" hidden="1"/>
    <cellStyle name="Hyperlink" xfId="16302" builtinId="8" hidden="1"/>
    <cellStyle name="Hyperlink" xfId="16304" builtinId="8" hidden="1"/>
    <cellStyle name="Hyperlink" xfId="16306" builtinId="8" hidden="1"/>
    <cellStyle name="Hyperlink" xfId="16308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18" builtinId="8" hidden="1"/>
    <cellStyle name="Hyperlink" xfId="16320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8" builtinId="8" hidden="1"/>
    <cellStyle name="Hyperlink" xfId="16330" builtinId="8" hidden="1"/>
    <cellStyle name="Hyperlink" xfId="16332" builtinId="8" hidden="1"/>
    <cellStyle name="Hyperlink" xfId="16334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50" builtinId="8" hidden="1"/>
    <cellStyle name="Hyperlink" xfId="16352" builtinId="8" hidden="1"/>
    <cellStyle name="Hyperlink" xfId="16354" builtinId="8" hidden="1"/>
    <cellStyle name="Hyperlink" xfId="16356" builtinId="8" hidden="1"/>
    <cellStyle name="Hyperlink" xfId="16358" builtinId="8" hidden="1"/>
    <cellStyle name="Hyperlink" xfId="16360" builtinId="8" hidden="1"/>
    <cellStyle name="Hyperlink" xfId="16362" builtinId="8" hidden="1"/>
    <cellStyle name="Hyperlink" xfId="16364" builtinId="8" hidden="1"/>
    <cellStyle name="Hyperlink" xfId="16366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74" builtinId="8" hidden="1"/>
    <cellStyle name="Hyperlink" xfId="16376" builtinId="8" hidden="1"/>
    <cellStyle name="Hyperlink" xfId="16378" builtinId="8" hidden="1"/>
    <cellStyle name="Hyperlink" xfId="16380" builtinId="8" hidden="1"/>
    <cellStyle name="Hyperlink" xfId="16382" builtinId="8" hidden="1"/>
    <cellStyle name="Hyperlink" xfId="16384" builtinId="8" hidden="1"/>
    <cellStyle name="Hyperlink" xfId="16386" builtinId="8" hidden="1"/>
    <cellStyle name="Hyperlink" xfId="16388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398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406" builtinId="8" hidden="1"/>
    <cellStyle name="Hyperlink" xfId="16408" builtinId="8" hidden="1"/>
    <cellStyle name="Hyperlink" xfId="16410" builtinId="8" hidden="1"/>
    <cellStyle name="Hyperlink" xfId="16412" builtinId="8" hidden="1"/>
    <cellStyle name="Hyperlink" xfId="16414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5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23" builtinId="8" hidden="1"/>
    <cellStyle name="Hyperlink" xfId="16525" builtinId="8" hidden="1"/>
    <cellStyle name="Hyperlink" xfId="16527" builtinId="8" hidden="1"/>
    <cellStyle name="Hyperlink" xfId="16529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7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545" builtinId="8" hidden="1"/>
    <cellStyle name="Hyperlink" xfId="16547" builtinId="8" hidden="1"/>
    <cellStyle name="Hyperlink" xfId="16549" builtinId="8" hidden="1"/>
    <cellStyle name="Hyperlink" xfId="16551" builtinId="8" hidden="1"/>
    <cellStyle name="Hyperlink" xfId="16553" builtinId="8" hidden="1"/>
    <cellStyle name="Hyperlink" xfId="16555" builtinId="8" hidden="1"/>
    <cellStyle name="Hyperlink" xfId="16557" builtinId="8" hidden="1"/>
    <cellStyle name="Hyperlink" xfId="16559" builtinId="8" hidden="1"/>
    <cellStyle name="Hyperlink" xfId="1656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0" builtinId="8" hidden="1"/>
    <cellStyle name="Hyperlink" xfId="16417" builtinId="8" hidden="1"/>
    <cellStyle name="Hyperlink" xfId="16606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639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47" builtinId="8" hidden="1"/>
    <cellStyle name="Hyperlink" xfId="16649" builtinId="8" hidden="1"/>
    <cellStyle name="Hyperlink" xfId="16651" builtinId="8" hidden="1"/>
    <cellStyle name="Hyperlink" xfId="16653" builtinId="8" hidden="1"/>
    <cellStyle name="Hyperlink" xfId="16655" builtinId="8" hidden="1"/>
    <cellStyle name="Hyperlink" xfId="16657" builtinId="8" hidden="1"/>
    <cellStyle name="Hyperlink" xfId="16659" builtinId="8" hidden="1"/>
    <cellStyle name="Hyperlink" xfId="16661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1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9" builtinId="8" hidden="1"/>
    <cellStyle name="Hyperlink" xfId="16681" builtinId="8" hidden="1"/>
    <cellStyle name="Hyperlink" xfId="16683" builtinId="8" hidden="1"/>
    <cellStyle name="Hyperlink" xfId="16685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701" builtinId="8" hidden="1"/>
    <cellStyle name="Hyperlink" xfId="16703" builtinId="8" hidden="1"/>
    <cellStyle name="Hyperlink" xfId="16705" builtinId="8" hidden="1"/>
    <cellStyle name="Hyperlink" xfId="16707" builtinId="8" hidden="1"/>
    <cellStyle name="Hyperlink" xfId="16709" builtinId="8" hidden="1"/>
    <cellStyle name="Hyperlink" xfId="16711" builtinId="8" hidden="1"/>
    <cellStyle name="Hyperlink" xfId="16713" builtinId="8" hidden="1"/>
    <cellStyle name="Hyperlink" xfId="16715" builtinId="8" hidden="1"/>
    <cellStyle name="Hyperlink" xfId="16717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25" builtinId="8" hidden="1"/>
    <cellStyle name="Hyperlink" xfId="16727" builtinId="8" hidden="1"/>
    <cellStyle name="Hyperlink" xfId="16729" builtinId="8" hidden="1"/>
    <cellStyle name="Hyperlink" xfId="16731" builtinId="8" hidden="1"/>
    <cellStyle name="Hyperlink" xfId="16733" builtinId="8" hidden="1"/>
    <cellStyle name="Hyperlink" xfId="16735" builtinId="8" hidden="1"/>
    <cellStyle name="Hyperlink" xfId="16737" builtinId="8" hidden="1"/>
    <cellStyle name="Hyperlink" xfId="16739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49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57" builtinId="8" hidden="1"/>
    <cellStyle name="Hyperlink" xfId="16759" builtinId="8" hidden="1"/>
    <cellStyle name="Hyperlink" xfId="16761" builtinId="8" hidden="1"/>
    <cellStyle name="Hyperlink" xfId="16763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779" builtinId="8" hidden="1"/>
    <cellStyle name="Hyperlink" xfId="16780" builtinId="8" hidden="1"/>
    <cellStyle name="Hyperlink" xfId="16605" builtinId="8" hidden="1"/>
    <cellStyle name="Hyperlink" xfId="16786" builtinId="8" hidden="1"/>
    <cellStyle name="Hyperlink" xfId="16787" builtinId="8" hidden="1"/>
    <cellStyle name="Hyperlink" xfId="16789" builtinId="8" hidden="1"/>
    <cellStyle name="Hyperlink" xfId="16791" builtinId="8" hidden="1"/>
    <cellStyle name="Hyperlink" xfId="16793" builtinId="8" hidden="1"/>
    <cellStyle name="Hyperlink" xfId="16795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803" builtinId="8" hidden="1"/>
    <cellStyle name="Hyperlink" xfId="16805" builtinId="8" hidden="1"/>
    <cellStyle name="Hyperlink" xfId="16807" builtinId="8" hidden="1"/>
    <cellStyle name="Hyperlink" xfId="16809" builtinId="8" hidden="1"/>
    <cellStyle name="Hyperlink" xfId="16811" builtinId="8" hidden="1"/>
    <cellStyle name="Hyperlink" xfId="16813" builtinId="8" hidden="1"/>
    <cellStyle name="Hyperlink" xfId="16815" builtinId="8" hidden="1"/>
    <cellStyle name="Hyperlink" xfId="1681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7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35" builtinId="8" hidden="1"/>
    <cellStyle name="Hyperlink" xfId="16837" builtinId="8" hidden="1"/>
    <cellStyle name="Hyperlink" xfId="16839" builtinId="8" hidden="1"/>
    <cellStyle name="Hyperlink" xfId="16841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857" builtinId="8" hidden="1"/>
    <cellStyle name="Hyperlink" xfId="16859" builtinId="8" hidden="1"/>
    <cellStyle name="Hyperlink" xfId="16861" builtinId="8" hidden="1"/>
    <cellStyle name="Hyperlink" xfId="16863" builtinId="8" hidden="1"/>
    <cellStyle name="Hyperlink" xfId="16865" builtinId="8" hidden="1"/>
    <cellStyle name="Hyperlink" xfId="16867" builtinId="8" hidden="1"/>
    <cellStyle name="Hyperlink" xfId="16869" builtinId="8" hidden="1"/>
    <cellStyle name="Hyperlink" xfId="16871" builtinId="8" hidden="1"/>
    <cellStyle name="Hyperlink" xfId="16873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81" builtinId="8" hidden="1"/>
    <cellStyle name="Hyperlink" xfId="16883" builtinId="8" hidden="1"/>
    <cellStyle name="Hyperlink" xfId="16885" builtinId="8" hidden="1"/>
    <cellStyle name="Hyperlink" xfId="16887" builtinId="8" hidden="1"/>
    <cellStyle name="Hyperlink" xfId="16889" builtinId="8" hidden="1"/>
    <cellStyle name="Hyperlink" xfId="16891" builtinId="8" hidden="1"/>
    <cellStyle name="Hyperlink" xfId="16893" builtinId="8" hidden="1"/>
    <cellStyle name="Hyperlink" xfId="16895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5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13" builtinId="8" hidden="1"/>
    <cellStyle name="Hyperlink" xfId="16915" builtinId="8" hidden="1"/>
    <cellStyle name="Hyperlink" xfId="16917" builtinId="8" hidden="1"/>
    <cellStyle name="Hyperlink" xfId="16919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5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53" builtinId="8" hidden="1"/>
    <cellStyle name="Hyperlink" xfId="16955" builtinId="8" hidden="1"/>
    <cellStyle name="Hyperlink" xfId="16957" builtinId="8" hidden="1"/>
    <cellStyle name="Hyperlink" xfId="16960" builtinId="8" hidden="1"/>
    <cellStyle name="Hyperlink" xfId="16961" builtinId="8" hidden="1"/>
    <cellStyle name="Hyperlink" xfId="16783" builtinId="8" hidden="1"/>
    <cellStyle name="Hyperlink" xfId="16781" builtinId="8" hidden="1"/>
    <cellStyle name="Hyperlink" xfId="16964" builtinId="8" hidden="1"/>
    <cellStyle name="Hyperlink" xfId="16966" builtinId="8" hidden="1"/>
    <cellStyle name="Hyperlink" xfId="16968" builtinId="8" hidden="1"/>
    <cellStyle name="Hyperlink" xfId="16970" builtinId="8" hidden="1"/>
    <cellStyle name="Hyperlink" xfId="16972" builtinId="8" hidden="1"/>
    <cellStyle name="Hyperlink" xfId="16974" builtinId="8" hidden="1"/>
    <cellStyle name="Hyperlink" xfId="16976" builtinId="8" hidden="1"/>
    <cellStyle name="Hyperlink" xfId="16978" builtinId="8" hidden="1"/>
    <cellStyle name="Hyperlink" xfId="16980" builtinId="8" hidden="1"/>
    <cellStyle name="Hyperlink" xfId="16982" builtinId="8" hidden="1"/>
    <cellStyle name="Hyperlink" xfId="16984" builtinId="8" hidden="1"/>
    <cellStyle name="Hyperlink" xfId="16986" builtinId="8" hidden="1"/>
    <cellStyle name="Hyperlink" xfId="16988" builtinId="8" hidden="1"/>
    <cellStyle name="Hyperlink" xfId="16990" builtinId="8" hidden="1"/>
    <cellStyle name="Hyperlink" xfId="16992" builtinId="8" hidden="1"/>
    <cellStyle name="Hyperlink" xfId="16994" builtinId="8" hidden="1"/>
    <cellStyle name="Hyperlink" xfId="16996" builtinId="8" hidden="1"/>
    <cellStyle name="Hyperlink" xfId="16998" builtinId="8" hidden="1"/>
    <cellStyle name="Hyperlink" xfId="17000" builtinId="8" hidden="1"/>
    <cellStyle name="Hyperlink" xfId="17002" builtinId="8" hidden="1"/>
    <cellStyle name="Hyperlink" xfId="17004" builtinId="8" hidden="1"/>
    <cellStyle name="Hyperlink" xfId="17006" builtinId="8" hidden="1"/>
    <cellStyle name="Hyperlink" xfId="17008" builtinId="8" hidden="1"/>
    <cellStyle name="Hyperlink" xfId="17010" builtinId="8" hidden="1"/>
    <cellStyle name="Hyperlink" xfId="17012" builtinId="8" hidden="1"/>
    <cellStyle name="Hyperlink" xfId="17014" builtinId="8" hidden="1"/>
    <cellStyle name="Hyperlink" xfId="17016" builtinId="8" hidden="1"/>
    <cellStyle name="Hyperlink" xfId="17018" builtinId="8" hidden="1"/>
    <cellStyle name="Hyperlink" xfId="17020" builtinId="8" hidden="1"/>
    <cellStyle name="Hyperlink" xfId="17022" builtinId="8" hidden="1"/>
    <cellStyle name="Hyperlink" xfId="17024" builtinId="8" hidden="1"/>
    <cellStyle name="Hyperlink" xfId="17026" builtinId="8" hidden="1"/>
    <cellStyle name="Hyperlink" xfId="17028" builtinId="8" hidden="1"/>
    <cellStyle name="Hyperlink" xfId="17030" builtinId="8" hidden="1"/>
    <cellStyle name="Hyperlink" xfId="17032" builtinId="8" hidden="1"/>
    <cellStyle name="Hyperlink" xfId="17034" builtinId="8" hidden="1"/>
    <cellStyle name="Hyperlink" xfId="17036" builtinId="8" hidden="1"/>
    <cellStyle name="Hyperlink" xfId="17038" builtinId="8" hidden="1"/>
    <cellStyle name="Hyperlink" xfId="17040" builtinId="8" hidden="1"/>
    <cellStyle name="Hyperlink" xfId="17042" builtinId="8" hidden="1"/>
    <cellStyle name="Hyperlink" xfId="17044" builtinId="8" hidden="1"/>
    <cellStyle name="Hyperlink" xfId="17046" builtinId="8" hidden="1"/>
    <cellStyle name="Hyperlink" xfId="17048" builtinId="8" hidden="1"/>
    <cellStyle name="Hyperlink" xfId="17050" builtinId="8" hidden="1"/>
    <cellStyle name="Hyperlink" xfId="17052" builtinId="8" hidden="1"/>
    <cellStyle name="Hyperlink" xfId="17054" builtinId="8" hidden="1"/>
    <cellStyle name="Hyperlink" xfId="17056" builtinId="8" hidden="1"/>
    <cellStyle name="Hyperlink" xfId="17058" builtinId="8" hidden="1"/>
    <cellStyle name="Hyperlink" xfId="17060" builtinId="8" hidden="1"/>
    <cellStyle name="Hyperlink" xfId="17062" builtinId="8" hidden="1"/>
    <cellStyle name="Hyperlink" xfId="17064" builtinId="8" hidden="1"/>
    <cellStyle name="Hyperlink" xfId="17066" builtinId="8" hidden="1"/>
    <cellStyle name="Hyperlink" xfId="17068" builtinId="8" hidden="1"/>
    <cellStyle name="Hyperlink" xfId="17070" builtinId="8" hidden="1"/>
    <cellStyle name="Hyperlink" xfId="17072" builtinId="8" hidden="1"/>
    <cellStyle name="Hyperlink" xfId="17074" builtinId="8" hidden="1"/>
    <cellStyle name="Hyperlink" xfId="17076" builtinId="8" hidden="1"/>
    <cellStyle name="Hyperlink" xfId="17078" builtinId="8" hidden="1"/>
    <cellStyle name="Hyperlink" xfId="17080" builtinId="8" hidden="1"/>
    <cellStyle name="Hyperlink" xfId="17082" builtinId="8" hidden="1"/>
    <cellStyle name="Hyperlink" xfId="17084" builtinId="8" hidden="1"/>
    <cellStyle name="Hyperlink" xfId="17086" builtinId="8" hidden="1"/>
    <cellStyle name="Hyperlink" xfId="17088" builtinId="8" hidden="1"/>
    <cellStyle name="Hyperlink" xfId="17090" builtinId="8" hidden="1"/>
    <cellStyle name="Hyperlink" xfId="17092" builtinId="8" hidden="1"/>
    <cellStyle name="Hyperlink" xfId="17094" builtinId="8" hidden="1"/>
    <cellStyle name="Hyperlink" xfId="17096" builtinId="8" hidden="1"/>
    <cellStyle name="Hyperlink" xfId="17098" builtinId="8" hidden="1"/>
    <cellStyle name="Hyperlink" xfId="17100" builtinId="8" hidden="1"/>
    <cellStyle name="Hyperlink" xfId="17102" builtinId="8" hidden="1"/>
    <cellStyle name="Hyperlink" xfId="17104" builtinId="8" hidden="1"/>
    <cellStyle name="Hyperlink" xfId="17106" builtinId="8" hidden="1"/>
    <cellStyle name="Hyperlink" xfId="17108" builtinId="8" hidden="1"/>
    <cellStyle name="Hyperlink" xfId="17110" builtinId="8" hidden="1"/>
    <cellStyle name="Hyperlink" xfId="17112" builtinId="8" hidden="1"/>
    <cellStyle name="Hyperlink" xfId="17114" builtinId="8" hidden="1"/>
    <cellStyle name="Hyperlink" xfId="17116" builtinId="8" hidden="1"/>
    <cellStyle name="Hyperlink" xfId="17118" builtinId="8" hidden="1"/>
    <cellStyle name="Hyperlink" xfId="17120" builtinId="8" hidden="1"/>
    <cellStyle name="Hyperlink" xfId="17122" builtinId="8" hidden="1"/>
    <cellStyle name="Hyperlink" xfId="17124" builtinId="8" hidden="1"/>
    <cellStyle name="Hyperlink" xfId="17126" builtinId="8" hidden="1"/>
    <cellStyle name="Hyperlink" xfId="17128" builtinId="8" hidden="1"/>
    <cellStyle name="Hyperlink" xfId="17130" builtinId="8" hidden="1"/>
    <cellStyle name="Hyperlink" xfId="17132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148" builtinId="8" hidden="1"/>
    <cellStyle name="Hyperlink" xfId="17150" builtinId="8" hidden="1"/>
    <cellStyle name="Hyperlink" xfId="17152" builtinId="8" hidden="1"/>
    <cellStyle name="Hyperlink" xfId="17154" builtinId="8" hidden="1"/>
    <cellStyle name="Hyperlink" xfId="17156" builtinId="8" hidden="1"/>
    <cellStyle name="Hyperlink" xfId="17158" builtinId="8" hidden="1"/>
    <cellStyle name="Hyperlink" xfId="17160" builtinId="8" hidden="1"/>
    <cellStyle name="Hyperlink" xfId="17162" builtinId="8" hidden="1"/>
    <cellStyle name="Hyperlink" xfId="17164" builtinId="8" hidden="1"/>
    <cellStyle name="Hyperlink" xfId="17166" builtinId="8" hidden="1"/>
    <cellStyle name="Hyperlink" xfId="17168" builtinId="8" hidden="1"/>
    <cellStyle name="Hyperlink" xfId="17170" builtinId="8" hidden="1"/>
    <cellStyle name="Hyperlink" xfId="17172" builtinId="8" hidden="1"/>
    <cellStyle name="Hyperlink" xfId="17174" builtinId="8" hidden="1"/>
    <cellStyle name="Hyperlink" xfId="17176" builtinId="8" hidden="1"/>
    <cellStyle name="Hyperlink" xfId="17178" builtinId="8" hidden="1"/>
    <cellStyle name="Hyperlink" xfId="17180" builtinId="8" hidden="1"/>
    <cellStyle name="Hyperlink" xfId="17182" builtinId="8" hidden="1"/>
    <cellStyle name="Hyperlink" xfId="17184" builtinId="8" hidden="1"/>
    <cellStyle name="Hyperlink" xfId="17186" builtinId="8" hidden="1"/>
    <cellStyle name="Hyperlink" xfId="17188" builtinId="8" hidden="1"/>
    <cellStyle name="Hyperlink" xfId="17190" builtinId="8" hidden="1"/>
    <cellStyle name="Hyperlink" xfId="17192" builtinId="8" hidden="1"/>
    <cellStyle name="Hyperlink" xfId="17194" builtinId="8" hidden="1"/>
    <cellStyle name="Hyperlink" xfId="17196" builtinId="8" hidden="1"/>
    <cellStyle name="Hyperlink" xfId="17198" builtinId="8" hidden="1"/>
    <cellStyle name="Hyperlink" xfId="17200" builtinId="8" hidden="1"/>
    <cellStyle name="Hyperlink" xfId="17202" builtinId="8" hidden="1"/>
    <cellStyle name="Hyperlink" xfId="17204" builtinId="8" hidden="1"/>
    <cellStyle name="Hyperlink" xfId="17206" builtinId="8" hidden="1"/>
    <cellStyle name="Hyperlink" xfId="17208" builtinId="8" hidden="1"/>
    <cellStyle name="Hyperlink" xfId="17210" builtinId="8" hidden="1"/>
    <cellStyle name="Hyperlink" xfId="17212" builtinId="8" hidden="1"/>
    <cellStyle name="Hyperlink" xfId="17214" builtinId="8" hidden="1"/>
    <cellStyle name="Hyperlink" xfId="17216" builtinId="8" hidden="1"/>
    <cellStyle name="Hyperlink" xfId="17218" builtinId="8" hidden="1"/>
    <cellStyle name="Hyperlink" xfId="17220" builtinId="8" hidden="1"/>
    <cellStyle name="Hyperlink" xfId="17222" builtinId="8" hidden="1"/>
    <cellStyle name="Hyperlink" xfId="17224" builtinId="8" hidden="1"/>
    <cellStyle name="Hyperlink" xfId="17226" builtinId="8" hidden="1"/>
    <cellStyle name="Hyperlink" xfId="17228" builtinId="8" hidden="1"/>
    <cellStyle name="Hyperlink" xfId="17230" builtinId="8" hidden="1"/>
    <cellStyle name="Hyperlink" xfId="17232" builtinId="8" hidden="1"/>
    <cellStyle name="Hyperlink" xfId="17234" builtinId="8" hidden="1"/>
    <cellStyle name="Hyperlink" xfId="17236" builtinId="8" hidden="1"/>
    <cellStyle name="Hyperlink" xfId="17238" builtinId="8" hidden="1"/>
    <cellStyle name="Hyperlink" xfId="17240" builtinId="8" hidden="1"/>
    <cellStyle name="Hyperlink" xfId="17242" builtinId="8" hidden="1"/>
    <cellStyle name="Hyperlink" xfId="17244" builtinId="8" hidden="1"/>
    <cellStyle name="Hyperlink" xfId="17246" builtinId="8" hidden="1"/>
    <cellStyle name="Hyperlink" xfId="17248" builtinId="8" hidden="1"/>
    <cellStyle name="Hyperlink" xfId="17250" builtinId="8" hidden="1"/>
    <cellStyle name="Hyperlink" xfId="17252" builtinId="8" hidden="1"/>
    <cellStyle name="Hyperlink" xfId="17254" builtinId="8" hidden="1"/>
    <cellStyle name="Hyperlink" xfId="17256" builtinId="8" hidden="1"/>
    <cellStyle name="Hyperlink" xfId="17258" builtinId="8" hidden="1"/>
    <cellStyle name="Hyperlink" xfId="17260" builtinId="8" hidden="1"/>
    <cellStyle name="Hyperlink" xfId="17262" builtinId="8" hidden="1"/>
    <cellStyle name="Hyperlink" xfId="17264" builtinId="8" hidden="1"/>
    <cellStyle name="Hyperlink" xfId="17266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5333" builtinId="8" hidden="1"/>
    <cellStyle name="Hyperlink" xfId="17317" builtinId="8" hidden="1"/>
    <cellStyle name="Hyperlink" xfId="13172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7344" builtinId="8" hidden="1"/>
    <cellStyle name="Hyperlink" xfId="17346" builtinId="8" hidden="1"/>
    <cellStyle name="Hyperlink" xfId="17348" builtinId="8" hidden="1"/>
    <cellStyle name="Hyperlink" xfId="17350" builtinId="8" hidden="1"/>
    <cellStyle name="Hyperlink" xfId="17352" builtinId="8" hidden="1"/>
    <cellStyle name="Hyperlink" xfId="17354" builtinId="8" hidden="1"/>
    <cellStyle name="Hyperlink" xfId="17356" builtinId="8" hidden="1"/>
    <cellStyle name="Hyperlink" xfId="17358" builtinId="8" hidden="1"/>
    <cellStyle name="Hyperlink" xfId="17360" builtinId="8" hidden="1"/>
    <cellStyle name="Hyperlink" xfId="17362" builtinId="8" hidden="1"/>
    <cellStyle name="Hyperlink" xfId="17364" builtinId="8" hidden="1"/>
    <cellStyle name="Hyperlink" xfId="17366" builtinId="8" hidden="1"/>
    <cellStyle name="Hyperlink" xfId="17368" builtinId="8" hidden="1"/>
    <cellStyle name="Hyperlink" xfId="17370" builtinId="8" hidden="1"/>
    <cellStyle name="Hyperlink" xfId="17372" builtinId="8" hidden="1"/>
    <cellStyle name="Hyperlink" xfId="17374" builtinId="8" hidden="1"/>
    <cellStyle name="Hyperlink" xfId="17376" builtinId="8" hidden="1"/>
    <cellStyle name="Hyperlink" xfId="17378" builtinId="8" hidden="1"/>
    <cellStyle name="Hyperlink" xfId="17380" builtinId="8" hidden="1"/>
    <cellStyle name="Hyperlink" xfId="17382" builtinId="8" hidden="1"/>
    <cellStyle name="Hyperlink" xfId="17384" builtinId="8" hidden="1"/>
    <cellStyle name="Hyperlink" xfId="17386" builtinId="8" hidden="1"/>
    <cellStyle name="Hyperlink" xfId="17388" builtinId="8" hidden="1"/>
    <cellStyle name="Hyperlink" xfId="17390" builtinId="8" hidden="1"/>
    <cellStyle name="Hyperlink" xfId="17392" builtinId="8" hidden="1"/>
    <cellStyle name="Hyperlink" xfId="17394" builtinId="8" hidden="1"/>
    <cellStyle name="Hyperlink" xfId="17396" builtinId="8" hidden="1"/>
    <cellStyle name="Hyperlink" xfId="17398" builtinId="8" hidden="1"/>
    <cellStyle name="Hyperlink" xfId="17400" builtinId="8" hidden="1"/>
    <cellStyle name="Hyperlink" xfId="17402" builtinId="8" hidden="1"/>
    <cellStyle name="Hyperlink" xfId="17404" builtinId="8" hidden="1"/>
    <cellStyle name="Hyperlink" xfId="17406" builtinId="8" hidden="1"/>
    <cellStyle name="Hyperlink" xfId="17408" builtinId="8" hidden="1"/>
    <cellStyle name="Hyperlink" xfId="17410" builtinId="8" hidden="1"/>
    <cellStyle name="Hyperlink" xfId="17412" builtinId="8" hidden="1"/>
    <cellStyle name="Hyperlink" xfId="17414" builtinId="8" hidden="1"/>
    <cellStyle name="Hyperlink" xfId="17416" builtinId="8" hidden="1"/>
    <cellStyle name="Hyperlink" xfId="17418" builtinId="8" hidden="1"/>
    <cellStyle name="Hyperlink" xfId="17420" builtinId="8" hidden="1"/>
    <cellStyle name="Hyperlink" xfId="17422" builtinId="8" hidden="1"/>
    <cellStyle name="Hyperlink" xfId="17424" builtinId="8" hidden="1"/>
    <cellStyle name="Hyperlink" xfId="17426" builtinId="8" hidden="1"/>
    <cellStyle name="Hyperlink" xfId="17428" builtinId="8" hidden="1"/>
    <cellStyle name="Hyperlink" xfId="17430" builtinId="8" hidden="1"/>
    <cellStyle name="Hyperlink" xfId="17432" builtinId="8" hidden="1"/>
    <cellStyle name="Hyperlink" xfId="17434" builtinId="8" hidden="1"/>
    <cellStyle name="Hyperlink" xfId="17436" builtinId="8" hidden="1"/>
    <cellStyle name="Hyperlink" xfId="17438" builtinId="8" hidden="1"/>
    <cellStyle name="Hyperlink" xfId="17440" builtinId="8" hidden="1"/>
    <cellStyle name="Hyperlink" xfId="17442" builtinId="8" hidden="1"/>
    <cellStyle name="Hyperlink" xfId="17444" builtinId="8" hidden="1"/>
    <cellStyle name="Hyperlink" xfId="17446" builtinId="8" hidden="1"/>
    <cellStyle name="Hyperlink" xfId="17448" builtinId="8" hidden="1"/>
    <cellStyle name="Hyperlink" xfId="17450" builtinId="8" hidden="1"/>
    <cellStyle name="Hyperlink" xfId="17452" builtinId="8" hidden="1"/>
    <cellStyle name="Hyperlink" xfId="17454" builtinId="8" hidden="1"/>
    <cellStyle name="Hyperlink" xfId="17456" builtinId="8" hidden="1"/>
    <cellStyle name="Hyperlink" xfId="17458" builtinId="8" hidden="1"/>
    <cellStyle name="Hyperlink" xfId="17460" builtinId="8" hidden="1"/>
    <cellStyle name="Hyperlink" xfId="17462" builtinId="8" hidden="1"/>
    <cellStyle name="Hyperlink" xfId="17464" builtinId="8" hidden="1"/>
    <cellStyle name="Hyperlink" xfId="17466" builtinId="8" hidden="1"/>
    <cellStyle name="Hyperlink" xfId="17468" builtinId="8" hidden="1"/>
    <cellStyle name="Hyperlink" xfId="17470" builtinId="8" hidden="1"/>
    <cellStyle name="Hyperlink" xfId="17472" builtinId="8" hidden="1"/>
    <cellStyle name="Hyperlink" xfId="17474" builtinId="8" hidden="1"/>
    <cellStyle name="Hyperlink" xfId="17476" builtinId="8" hidden="1"/>
    <cellStyle name="Hyperlink" xfId="17478" builtinId="8" hidden="1"/>
    <cellStyle name="Hyperlink" xfId="17480" builtinId="8" hidden="1"/>
    <cellStyle name="Hyperlink" xfId="17482" builtinId="8" hidden="1"/>
    <cellStyle name="Hyperlink" xfId="17484" builtinId="8" hidden="1"/>
    <cellStyle name="Hyperlink" xfId="17486" builtinId="8" hidden="1"/>
    <cellStyle name="Hyperlink" xfId="17488" builtinId="8" hidden="1"/>
    <cellStyle name="Hyperlink" xfId="17490" builtinId="8" hidden="1"/>
    <cellStyle name="Hyperlink" xfId="17492" builtinId="8" hidden="1"/>
    <cellStyle name="Hyperlink" xfId="17502" builtinId="8" hidden="1"/>
    <cellStyle name="Hyperlink" xfId="17504" builtinId="8" hidden="1"/>
    <cellStyle name="Hyperlink" xfId="17506" builtinId="8" hidden="1"/>
    <cellStyle name="Hyperlink" xfId="17508" builtinId="8" hidden="1"/>
    <cellStyle name="Hyperlink" xfId="17510" builtinId="8" hidden="1"/>
    <cellStyle name="Hyperlink" xfId="17512" builtinId="8" hidden="1"/>
    <cellStyle name="Hyperlink" xfId="17514" builtinId="8" hidden="1"/>
    <cellStyle name="Hyperlink" xfId="17516" builtinId="8" hidden="1"/>
    <cellStyle name="Hyperlink" xfId="17518" builtinId="8" hidden="1"/>
    <cellStyle name="Hyperlink" xfId="17520" builtinId="8" hidden="1"/>
    <cellStyle name="Hyperlink" xfId="17522" builtinId="8" hidden="1"/>
    <cellStyle name="Hyperlink" xfId="17524" builtinId="8" hidden="1"/>
    <cellStyle name="Hyperlink" xfId="17526" builtinId="8" hidden="1"/>
    <cellStyle name="Hyperlink" xfId="17528" builtinId="8" hidden="1"/>
    <cellStyle name="Hyperlink" xfId="17530" builtinId="8" hidden="1"/>
    <cellStyle name="Hyperlink" xfId="17532" builtinId="8" hidden="1"/>
    <cellStyle name="Hyperlink" xfId="17534" builtinId="8" hidden="1"/>
    <cellStyle name="Hyperlink" xfId="17536" builtinId="8" hidden="1"/>
    <cellStyle name="Hyperlink" xfId="17538" builtinId="8" hidden="1"/>
    <cellStyle name="Hyperlink" xfId="17540" builtinId="8" hidden="1"/>
    <cellStyle name="Hyperlink" xfId="17542" builtinId="8" hidden="1"/>
    <cellStyle name="Hyperlink" xfId="17544" builtinId="8" hidden="1"/>
    <cellStyle name="Hyperlink" xfId="17546" builtinId="8" hidden="1"/>
    <cellStyle name="Hyperlink" xfId="17548" builtinId="8" hidden="1"/>
    <cellStyle name="Hyperlink" xfId="17550" builtinId="8" hidden="1"/>
    <cellStyle name="Hyperlink" xfId="17552" builtinId="8" hidden="1"/>
    <cellStyle name="Hyperlink" xfId="17554" builtinId="8" hidden="1"/>
    <cellStyle name="Hyperlink" xfId="17556" builtinId="8" hidden="1"/>
    <cellStyle name="Hyperlink" xfId="17558" builtinId="8" hidden="1"/>
    <cellStyle name="Hyperlink" xfId="17560" builtinId="8" hidden="1"/>
    <cellStyle name="Hyperlink" xfId="17562" builtinId="8" hidden="1"/>
    <cellStyle name="Hyperlink" xfId="17564" builtinId="8" hidden="1"/>
    <cellStyle name="Hyperlink" xfId="17566" builtinId="8" hidden="1"/>
    <cellStyle name="Hyperlink" xfId="17568" builtinId="8" hidden="1"/>
    <cellStyle name="Hyperlink" xfId="17570" builtinId="8" hidden="1"/>
    <cellStyle name="Hyperlink" xfId="17572" builtinId="8" hidden="1"/>
    <cellStyle name="Hyperlink" xfId="17574" builtinId="8" hidden="1"/>
    <cellStyle name="Hyperlink" xfId="17576" builtinId="8" hidden="1"/>
    <cellStyle name="Hyperlink" xfId="17578" builtinId="8" hidden="1"/>
    <cellStyle name="Hyperlink" xfId="17580" builtinId="8" hidden="1"/>
    <cellStyle name="Hyperlink" xfId="17582" builtinId="8" hidden="1"/>
    <cellStyle name="Hyperlink" xfId="17584" builtinId="8" hidden="1"/>
    <cellStyle name="Hyperlink" xfId="17586" builtinId="8" hidden="1"/>
    <cellStyle name="Hyperlink" xfId="17588" builtinId="8" hidden="1"/>
    <cellStyle name="Hyperlink" xfId="17590" builtinId="8" hidden="1"/>
    <cellStyle name="Hyperlink" xfId="17592" builtinId="8" hidden="1"/>
    <cellStyle name="Hyperlink" xfId="17594" builtinId="8" hidden="1"/>
    <cellStyle name="Hyperlink" xfId="17596" builtinId="8" hidden="1"/>
    <cellStyle name="Hyperlink" xfId="17598" builtinId="8" hidden="1"/>
    <cellStyle name="Hyperlink" xfId="17600" builtinId="8" hidden="1"/>
    <cellStyle name="Hyperlink" xfId="17602" builtinId="8" hidden="1"/>
    <cellStyle name="Hyperlink" xfId="17604" builtinId="8" hidden="1"/>
    <cellStyle name="Hyperlink" xfId="17606" builtinId="8" hidden="1"/>
    <cellStyle name="Hyperlink" xfId="17608" builtinId="8" hidden="1"/>
    <cellStyle name="Hyperlink" xfId="17610" builtinId="8" hidden="1"/>
    <cellStyle name="Hyperlink" xfId="17612" builtinId="8" hidden="1"/>
    <cellStyle name="Hyperlink" xfId="17614" builtinId="8" hidden="1"/>
    <cellStyle name="Hyperlink" xfId="17616" builtinId="8" hidden="1"/>
    <cellStyle name="Hyperlink" xfId="17618" builtinId="8" hidden="1"/>
    <cellStyle name="Hyperlink" xfId="17620" builtinId="8" hidden="1"/>
    <cellStyle name="Hyperlink" xfId="17622" builtinId="8" hidden="1"/>
    <cellStyle name="Hyperlink" xfId="17624" builtinId="8" hidden="1"/>
    <cellStyle name="Hyperlink" xfId="17626" builtinId="8" hidden="1"/>
    <cellStyle name="Hyperlink" xfId="17628" builtinId="8" hidden="1"/>
    <cellStyle name="Hyperlink" xfId="17630" builtinId="8" hidden="1"/>
    <cellStyle name="Hyperlink" xfId="17632" builtinId="8" hidden="1"/>
    <cellStyle name="Hyperlink" xfId="17634" builtinId="8" hidden="1"/>
    <cellStyle name="Hyperlink" xfId="17636" builtinId="8" hidden="1"/>
    <cellStyle name="Hyperlink" xfId="17638" builtinId="8" hidden="1"/>
    <cellStyle name="Hyperlink" xfId="17640" builtinId="8" hidden="1"/>
    <cellStyle name="Hyperlink" xfId="17642" builtinId="8" hidden="1"/>
    <cellStyle name="Hyperlink" xfId="17644" builtinId="8" hidden="1"/>
    <cellStyle name="Hyperlink" xfId="17646" builtinId="8" hidden="1"/>
    <cellStyle name="Hyperlink" xfId="17648" builtinId="8" hidden="1"/>
    <cellStyle name="Hyperlink" xfId="17650" builtinId="8" hidden="1"/>
    <cellStyle name="Hyperlink" xfId="17652" builtinId="8" hidden="1"/>
    <cellStyle name="Hyperlink" xfId="17654" builtinId="8" hidden="1"/>
    <cellStyle name="Hyperlink" xfId="17656" builtinId="8" hidden="1"/>
    <cellStyle name="Hyperlink" xfId="17658" builtinId="8" hidden="1"/>
    <cellStyle name="Hyperlink" xfId="17660" builtinId="8" hidden="1"/>
    <cellStyle name="Hyperlink" xfId="17662" builtinId="8" hidden="1"/>
    <cellStyle name="Hyperlink" xfId="17664" builtinId="8" hidden="1"/>
    <cellStyle name="Hyperlink" xfId="17666" builtinId="8" hidden="1"/>
    <cellStyle name="Hyperlink" xfId="17668" builtinId="8" hidden="1"/>
    <cellStyle name="Hyperlink" xfId="17670" builtinId="8" hidden="1"/>
    <cellStyle name="Hyperlink" xfId="17672" builtinId="8" hidden="1"/>
    <cellStyle name="Hyperlink" xfId="17674" builtinId="8" hidden="1"/>
    <cellStyle name="Hyperlink" xfId="17676" builtinId="8" hidden="1"/>
    <cellStyle name="Hyperlink" xfId="17678" builtinId="8" hidden="1"/>
    <cellStyle name="Hyperlink" xfId="17680" builtinId="8" hidden="1"/>
    <cellStyle name="Hyperlink" xfId="17685" builtinId="8" hidden="1"/>
    <cellStyle name="Hyperlink" xfId="17499" builtinId="8" hidden="1"/>
    <cellStyle name="Hyperlink" xfId="17501" builtinId="8" hidden="1"/>
    <cellStyle name="Hyperlink" xfId="17688" builtinId="8" hidden="1"/>
    <cellStyle name="Hyperlink" xfId="17690" builtinId="8" hidden="1"/>
    <cellStyle name="Hyperlink" xfId="17692" builtinId="8" hidden="1"/>
    <cellStyle name="Hyperlink" xfId="17694" builtinId="8" hidden="1"/>
    <cellStyle name="Hyperlink" xfId="17696" builtinId="8" hidden="1"/>
    <cellStyle name="Hyperlink" xfId="17698" builtinId="8" hidden="1"/>
    <cellStyle name="Hyperlink" xfId="17700" builtinId="8" hidden="1"/>
    <cellStyle name="Hyperlink" xfId="17702" builtinId="8" hidden="1"/>
    <cellStyle name="Hyperlink" xfId="17704" builtinId="8" hidden="1"/>
    <cellStyle name="Hyperlink" xfId="17706" builtinId="8" hidden="1"/>
    <cellStyle name="Hyperlink" xfId="17708" builtinId="8" hidden="1"/>
    <cellStyle name="Hyperlink" xfId="17710" builtinId="8" hidden="1"/>
    <cellStyle name="Hyperlink" xfId="17712" builtinId="8" hidden="1"/>
    <cellStyle name="Hyperlink" xfId="17714" builtinId="8" hidden="1"/>
    <cellStyle name="Hyperlink" xfId="17716" builtinId="8" hidden="1"/>
    <cellStyle name="Hyperlink" xfId="17718" builtinId="8" hidden="1"/>
    <cellStyle name="Hyperlink" xfId="17720" builtinId="8" hidden="1"/>
    <cellStyle name="Hyperlink" xfId="17722" builtinId="8" hidden="1"/>
    <cellStyle name="Hyperlink" xfId="17724" builtinId="8" hidden="1"/>
    <cellStyle name="Hyperlink" xfId="17726" builtinId="8" hidden="1"/>
    <cellStyle name="Hyperlink" xfId="17728" builtinId="8" hidden="1"/>
    <cellStyle name="Hyperlink" xfId="17730" builtinId="8" hidden="1"/>
    <cellStyle name="Hyperlink" xfId="17732" builtinId="8" hidden="1"/>
    <cellStyle name="Hyperlink" xfId="17734" builtinId="8" hidden="1"/>
    <cellStyle name="Hyperlink" xfId="17736" builtinId="8" hidden="1"/>
    <cellStyle name="Hyperlink" xfId="17738" builtinId="8" hidden="1"/>
    <cellStyle name="Hyperlink" xfId="17740" builtinId="8" hidden="1"/>
    <cellStyle name="Hyperlink" xfId="17742" builtinId="8" hidden="1"/>
    <cellStyle name="Hyperlink" xfId="17744" builtinId="8" hidden="1"/>
    <cellStyle name="Hyperlink" xfId="17746" builtinId="8" hidden="1"/>
    <cellStyle name="Hyperlink" xfId="17748" builtinId="8" hidden="1"/>
    <cellStyle name="Hyperlink" xfId="17750" builtinId="8" hidden="1"/>
    <cellStyle name="Hyperlink" xfId="17752" builtinId="8" hidden="1"/>
    <cellStyle name="Hyperlink" xfId="17754" builtinId="8" hidden="1"/>
    <cellStyle name="Hyperlink" xfId="17756" builtinId="8" hidden="1"/>
    <cellStyle name="Hyperlink" xfId="17758" builtinId="8" hidden="1"/>
    <cellStyle name="Hyperlink" xfId="17760" builtinId="8" hidden="1"/>
    <cellStyle name="Hyperlink" xfId="17762" builtinId="8" hidden="1"/>
    <cellStyle name="Hyperlink" xfId="17764" builtinId="8" hidden="1"/>
    <cellStyle name="Hyperlink" xfId="17766" builtinId="8" hidden="1"/>
    <cellStyle name="Hyperlink" xfId="17768" builtinId="8" hidden="1"/>
    <cellStyle name="Hyperlink" xfId="17770" builtinId="8" hidden="1"/>
    <cellStyle name="Hyperlink" xfId="17772" builtinId="8" hidden="1"/>
    <cellStyle name="Hyperlink" xfId="17774" builtinId="8" hidden="1"/>
    <cellStyle name="Hyperlink" xfId="17776" builtinId="8" hidden="1"/>
    <cellStyle name="Hyperlink" xfId="17778" builtinId="8" hidden="1"/>
    <cellStyle name="Hyperlink" xfId="17780" builtinId="8" hidden="1"/>
    <cellStyle name="Hyperlink" xfId="17782" builtinId="8" hidden="1"/>
    <cellStyle name="Hyperlink" xfId="17784" builtinId="8" hidden="1"/>
    <cellStyle name="Hyperlink" xfId="17786" builtinId="8" hidden="1"/>
    <cellStyle name="Hyperlink" xfId="17788" builtinId="8" hidden="1"/>
    <cellStyle name="Hyperlink" xfId="17790" builtinId="8" hidden="1"/>
    <cellStyle name="Hyperlink" xfId="17792" builtinId="8" hidden="1"/>
    <cellStyle name="Hyperlink" xfId="17794" builtinId="8" hidden="1"/>
    <cellStyle name="Hyperlink" xfId="17796" builtinId="8" hidden="1"/>
    <cellStyle name="Hyperlink" xfId="17798" builtinId="8" hidden="1"/>
    <cellStyle name="Hyperlink" xfId="17800" builtinId="8" hidden="1"/>
    <cellStyle name="Hyperlink" xfId="17802" builtinId="8" hidden="1"/>
    <cellStyle name="Hyperlink" xfId="17804" builtinId="8" hidden="1"/>
    <cellStyle name="Hyperlink" xfId="17806" builtinId="8" hidden="1"/>
    <cellStyle name="Hyperlink" xfId="17808" builtinId="8" hidden="1"/>
    <cellStyle name="Hyperlink" xfId="17810" builtinId="8" hidden="1"/>
    <cellStyle name="Hyperlink" xfId="17812" builtinId="8" hidden="1"/>
    <cellStyle name="Hyperlink" xfId="17814" builtinId="8" hidden="1"/>
    <cellStyle name="Hyperlink" xfId="17816" builtinId="8" hidden="1"/>
    <cellStyle name="Hyperlink" xfId="17818" builtinId="8" hidden="1"/>
    <cellStyle name="Hyperlink" xfId="17820" builtinId="8" hidden="1"/>
    <cellStyle name="Hyperlink" xfId="17822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30" builtinId="8" hidden="1"/>
    <cellStyle name="Hyperlink" xfId="17832" builtinId="8" hidden="1"/>
    <cellStyle name="Hyperlink" xfId="17834" builtinId="8" hidden="1"/>
    <cellStyle name="Hyperlink" xfId="17836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2" builtinId="8" hidden="1"/>
    <cellStyle name="Hyperlink" xfId="17863" builtinId="8" hidden="1"/>
    <cellStyle name="Hyperlink" xfId="17684" builtinId="8" hidden="1"/>
    <cellStyle name="Hyperlink" xfId="17869" builtinId="8" hidden="1"/>
    <cellStyle name="Hyperlink" xfId="17870" builtinId="8" hidden="1"/>
    <cellStyle name="Hyperlink" xfId="17872" builtinId="8" hidden="1"/>
    <cellStyle name="Hyperlink" xfId="17874" builtinId="8" hidden="1"/>
    <cellStyle name="Hyperlink" xfId="17876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2" builtinId="8" hidden="1"/>
    <cellStyle name="Hyperlink" xfId="17894" builtinId="8" hidden="1"/>
    <cellStyle name="Hyperlink" xfId="17896" builtinId="8" hidden="1"/>
    <cellStyle name="Hyperlink" xfId="17898" builtinId="8" hidden="1"/>
    <cellStyle name="Hyperlink" xfId="17900" builtinId="8" hidden="1"/>
    <cellStyle name="Hyperlink" xfId="17902" builtinId="8" hidden="1"/>
    <cellStyle name="Hyperlink" xfId="17904" builtinId="8" hidden="1"/>
    <cellStyle name="Hyperlink" xfId="17906" builtinId="8" hidden="1"/>
    <cellStyle name="Hyperlink" xfId="17908" builtinId="8" hidden="1"/>
    <cellStyle name="Hyperlink" xfId="17910" builtinId="8" hidden="1"/>
    <cellStyle name="Hyperlink" xfId="17912" builtinId="8" hidden="1"/>
    <cellStyle name="Hyperlink" xfId="17914" builtinId="8" hidden="1"/>
    <cellStyle name="Hyperlink" xfId="17916" builtinId="8" hidden="1"/>
    <cellStyle name="Hyperlink" xfId="17918" builtinId="8" hidden="1"/>
    <cellStyle name="Hyperlink" xfId="17920" builtinId="8" hidden="1"/>
    <cellStyle name="Hyperlink" xfId="17922" builtinId="8" hidden="1"/>
    <cellStyle name="Hyperlink" xfId="17924" builtinId="8" hidden="1"/>
    <cellStyle name="Hyperlink" xfId="17926" builtinId="8" hidden="1"/>
    <cellStyle name="Hyperlink" xfId="17928" builtinId="8" hidden="1"/>
    <cellStyle name="Hyperlink" xfId="17930" builtinId="8" hidden="1"/>
    <cellStyle name="Hyperlink" xfId="17932" builtinId="8" hidden="1"/>
    <cellStyle name="Hyperlink" xfId="17934" builtinId="8" hidden="1"/>
    <cellStyle name="Hyperlink" xfId="17936" builtinId="8" hidden="1"/>
    <cellStyle name="Hyperlink" xfId="17938" builtinId="8" hidden="1"/>
    <cellStyle name="Hyperlink" xfId="17940" builtinId="8" hidden="1"/>
    <cellStyle name="Hyperlink" xfId="17942" builtinId="8" hidden="1"/>
    <cellStyle name="Hyperlink" xfId="17944" builtinId="8" hidden="1"/>
    <cellStyle name="Hyperlink" xfId="17946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58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66" builtinId="8" hidden="1"/>
    <cellStyle name="Hyperlink" xfId="17968" builtinId="8" hidden="1"/>
    <cellStyle name="Hyperlink" xfId="17970" builtinId="8" hidden="1"/>
    <cellStyle name="Hyperlink" xfId="17972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88" builtinId="8" hidden="1"/>
    <cellStyle name="Hyperlink" xfId="17990" builtinId="8" hidden="1"/>
    <cellStyle name="Hyperlink" xfId="17992" builtinId="8" hidden="1"/>
    <cellStyle name="Hyperlink" xfId="17994" builtinId="8" hidden="1"/>
    <cellStyle name="Hyperlink" xfId="17996" builtinId="8" hidden="1"/>
    <cellStyle name="Hyperlink" xfId="17998" builtinId="8" hidden="1"/>
    <cellStyle name="Hyperlink" xfId="18000" builtinId="8" hidden="1"/>
    <cellStyle name="Hyperlink" xfId="18002" builtinId="8" hidden="1"/>
    <cellStyle name="Hyperlink" xfId="18004" builtinId="8" hidden="1"/>
    <cellStyle name="Hyperlink" xfId="18006" builtinId="8" hidden="1"/>
    <cellStyle name="Hyperlink" xfId="18008" builtinId="8" hidden="1"/>
    <cellStyle name="Hyperlink" xfId="18010" builtinId="8" hidden="1"/>
    <cellStyle name="Hyperlink" xfId="18012" builtinId="8" hidden="1"/>
    <cellStyle name="Hyperlink" xfId="18014" builtinId="8" hidden="1"/>
    <cellStyle name="Hyperlink" xfId="18016" builtinId="8" hidden="1"/>
    <cellStyle name="Hyperlink" xfId="18018" builtinId="8" hidden="1"/>
    <cellStyle name="Hyperlink" xfId="18020" builtinId="8" hidden="1"/>
    <cellStyle name="Hyperlink" xfId="18022" builtinId="8" hidden="1"/>
    <cellStyle name="Hyperlink" xfId="18024" builtinId="8" hidden="1"/>
    <cellStyle name="Hyperlink" xfId="18026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6" builtinId="8" hidden="1"/>
    <cellStyle name="Hyperlink" xfId="18038" builtinId="8" hidden="1"/>
    <cellStyle name="Hyperlink" xfId="18040" builtinId="8" hidden="1"/>
    <cellStyle name="Hyperlink" xfId="18042" builtinId="8" hidden="1"/>
    <cellStyle name="Hyperlink" xfId="17866" builtinId="8" hidden="1"/>
    <cellStyle name="Hyperlink" xfId="17864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22" builtinId="8" hidden="1"/>
    <cellStyle name="Hyperlink" xfId="18224" builtinId="8" hidden="1"/>
    <cellStyle name="Hyperlink" xfId="18226" builtinId="8" hidden="1"/>
    <cellStyle name="Hyperlink" xfId="18228" builtinId="8" hidden="1"/>
    <cellStyle name="Hyperlink" xfId="18230" builtinId="8" hidden="1"/>
    <cellStyle name="Hyperlink" xfId="18232" builtinId="8" hidden="1"/>
    <cellStyle name="Hyperlink" xfId="18234" builtinId="8" hidden="1"/>
    <cellStyle name="Hyperlink" xfId="18236" builtinId="8" hidden="1"/>
    <cellStyle name="Hyperlink" xfId="18238" builtinId="8" hidden="1"/>
    <cellStyle name="Hyperlink" xfId="18240" builtinId="8" hidden="1"/>
    <cellStyle name="Hyperlink" xfId="18242" builtinId="8" hidden="1"/>
    <cellStyle name="Hyperlink" xfId="18244" builtinId="8" hidden="1"/>
    <cellStyle name="Hyperlink" xfId="18246" builtinId="8" hidden="1"/>
    <cellStyle name="Hyperlink" xfId="18248" builtinId="8" hidden="1"/>
    <cellStyle name="Hyperlink" xfId="18250" builtinId="8" hidden="1"/>
    <cellStyle name="Hyperlink" xfId="18252" builtinId="8" hidden="1"/>
    <cellStyle name="Hyperlink" xfId="18254" builtinId="8" hidden="1"/>
    <cellStyle name="Hyperlink" xfId="18256" builtinId="8" hidden="1"/>
    <cellStyle name="Hyperlink" xfId="18258" builtinId="8" hidden="1"/>
    <cellStyle name="Hyperlink" xfId="18260" builtinId="8" hidden="1"/>
    <cellStyle name="Hyperlink" xfId="18262" builtinId="8" hidden="1"/>
    <cellStyle name="Hyperlink" xfId="18264" builtinId="8" hidden="1"/>
    <cellStyle name="Hyperlink" xfId="18266" builtinId="8" hidden="1"/>
    <cellStyle name="Hyperlink" xfId="18268" builtinId="8" hidden="1"/>
    <cellStyle name="Hyperlink" xfId="18270" builtinId="8" hidden="1"/>
    <cellStyle name="Hyperlink" xfId="18272" builtinId="8" hidden="1"/>
    <cellStyle name="Hyperlink" xfId="18274" builtinId="8" hidden="1"/>
    <cellStyle name="Hyperlink" xfId="18276" builtinId="8" hidden="1"/>
    <cellStyle name="Hyperlink" xfId="18278" builtinId="8" hidden="1"/>
    <cellStyle name="Hyperlink" xfId="18280" builtinId="8" hidden="1"/>
    <cellStyle name="Hyperlink" xfId="18282" builtinId="8" hidden="1"/>
    <cellStyle name="Hyperlink" xfId="18284" builtinId="8" hidden="1"/>
    <cellStyle name="Hyperlink" xfId="18286" builtinId="8" hidden="1"/>
    <cellStyle name="Hyperlink" xfId="18288" builtinId="8" hidden="1"/>
    <cellStyle name="Hyperlink" xfId="18290" builtinId="8" hidden="1"/>
    <cellStyle name="Hyperlink" xfId="18292" builtinId="8" hidden="1"/>
    <cellStyle name="Hyperlink" xfId="18294" builtinId="8" hidden="1"/>
    <cellStyle name="Hyperlink" xfId="18296" builtinId="8" hidden="1"/>
    <cellStyle name="Hyperlink" xfId="18298" builtinId="8" hidden="1"/>
    <cellStyle name="Hyperlink" xfId="18300" builtinId="8" hidden="1"/>
    <cellStyle name="Hyperlink" xfId="18302" builtinId="8" hidden="1"/>
    <cellStyle name="Hyperlink" xfId="18304" builtinId="8" hidden="1"/>
    <cellStyle name="Hyperlink" xfId="18306" builtinId="8" hidden="1"/>
    <cellStyle name="Hyperlink" xfId="18308" builtinId="8" hidden="1"/>
    <cellStyle name="Hyperlink" xfId="18310" builtinId="8" hidden="1"/>
    <cellStyle name="Hyperlink" xfId="18312" builtinId="8" hidden="1"/>
    <cellStyle name="Hyperlink" xfId="18314" builtinId="8" hidden="1"/>
    <cellStyle name="Hyperlink" xfId="18316" builtinId="8" hidden="1"/>
    <cellStyle name="Hyperlink" xfId="18318" builtinId="8" hidden="1"/>
    <cellStyle name="Hyperlink" xfId="18320" builtinId="8" hidden="1"/>
    <cellStyle name="Hyperlink" xfId="18322" builtinId="8" hidden="1"/>
    <cellStyle name="Hyperlink" xfId="18324" builtinId="8" hidden="1"/>
    <cellStyle name="Hyperlink" xfId="18326" builtinId="8" hidden="1"/>
    <cellStyle name="Hyperlink" xfId="18328" builtinId="8" hidden="1"/>
    <cellStyle name="Hyperlink" xfId="18330" builtinId="8" hidden="1"/>
    <cellStyle name="Hyperlink" xfId="18332" builtinId="8" hidden="1"/>
    <cellStyle name="Hyperlink" xfId="18334" builtinId="8" hidden="1"/>
    <cellStyle name="Hyperlink" xfId="18336" builtinId="8" hidden="1"/>
    <cellStyle name="Hyperlink" xfId="18338" builtinId="8" hidden="1"/>
    <cellStyle name="Hyperlink" xfId="18340" builtinId="8" hidden="1"/>
    <cellStyle name="Hyperlink" xfId="18342" builtinId="8" hidden="1"/>
    <cellStyle name="Hyperlink" xfId="18344" builtinId="8" hidden="1"/>
    <cellStyle name="Hyperlink" xfId="18346" builtinId="8" hidden="1"/>
    <cellStyle name="Hyperlink" xfId="18348" builtinId="8" hidden="1"/>
    <cellStyle name="Hyperlink" xfId="18350" builtinId="8" hidden="1"/>
    <cellStyle name="Hyperlink" xfId="18352" builtinId="8" hidden="1"/>
    <cellStyle name="Hyperlink" xfId="18354" builtinId="8" hidden="1"/>
    <cellStyle name="Hyperlink" xfId="18356" builtinId="8" hidden="1"/>
    <cellStyle name="Hyperlink" xfId="18358" builtinId="8" hidden="1"/>
    <cellStyle name="Hyperlink" xfId="18360" builtinId="8" hidden="1"/>
    <cellStyle name="Hyperlink" xfId="18362" builtinId="8" hidden="1"/>
    <cellStyle name="Hyperlink" xfId="18364" builtinId="8" hidden="1"/>
    <cellStyle name="Hyperlink" xfId="18366" builtinId="8" hidden="1"/>
    <cellStyle name="Hyperlink" xfId="18368" builtinId="8" hidden="1"/>
    <cellStyle name="Hyperlink" xfId="18370" builtinId="8" hidden="1"/>
    <cellStyle name="Hyperlink" xfId="18372" builtinId="8" hidden="1"/>
    <cellStyle name="Hyperlink" xfId="18374" builtinId="8" hidden="1"/>
    <cellStyle name="Hyperlink" xfId="18376" builtinId="8" hidden="1"/>
    <cellStyle name="Hyperlink" xfId="18378" builtinId="8" hidden="1"/>
    <cellStyle name="Hyperlink" xfId="18380" builtinId="8" hidden="1"/>
    <cellStyle name="Hyperlink" xfId="18382" builtinId="8" hidden="1"/>
    <cellStyle name="Hyperlink" xfId="18384" builtinId="8" hidden="1"/>
    <cellStyle name="Hyperlink" xfId="18386" builtinId="8" hidden="1"/>
    <cellStyle name="Hyperlink" xfId="18388" builtinId="8" hidden="1"/>
    <cellStyle name="Hyperlink" xfId="18390" builtinId="8" hidden="1"/>
    <cellStyle name="Hyperlink" xfId="18392" builtinId="8" hidden="1"/>
    <cellStyle name="Hyperlink" xfId="18394" builtinId="8" hidden="1"/>
    <cellStyle name="Hyperlink" xfId="18396" builtinId="8" hidden="1"/>
    <cellStyle name="Hyperlink" xfId="18398" builtinId="8" hidden="1"/>
    <cellStyle name="Hyperlink" xfId="18400" builtinId="8" hidden="1"/>
    <cellStyle name="Hyperlink" xfId="18402" builtinId="8" hidden="1"/>
    <cellStyle name="Hyperlink" xfId="18403" builtinId="8" hidden="1"/>
    <cellStyle name="Hyperlink" xfId="18220" builtinId="8" hidden="1"/>
    <cellStyle name="Hyperlink" xfId="18406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41" builtinId="8" hidden="1"/>
    <cellStyle name="Hyperlink" xfId="18543" builtinId="8" hidden="1"/>
    <cellStyle name="Hyperlink" xfId="18545" builtinId="8" hidden="1"/>
    <cellStyle name="Hyperlink" xfId="18547" builtinId="8" hidden="1"/>
    <cellStyle name="Hyperlink" xfId="18549" builtinId="8" hidden="1"/>
    <cellStyle name="Hyperlink" xfId="18551" builtinId="8" hidden="1"/>
    <cellStyle name="Hyperlink" xfId="18553" builtinId="8" hidden="1"/>
    <cellStyle name="Hyperlink" xfId="18555" builtinId="8" hidden="1"/>
    <cellStyle name="Hyperlink" xfId="18557" builtinId="8" hidden="1"/>
    <cellStyle name="Hyperlink" xfId="18559" builtinId="8" hidden="1"/>
    <cellStyle name="Hyperlink" xfId="18561" builtinId="8" hidden="1"/>
    <cellStyle name="Hyperlink" xfId="18563" builtinId="8" hidden="1"/>
    <cellStyle name="Hyperlink" xfId="18565" builtinId="8" hidden="1"/>
    <cellStyle name="Hyperlink" xfId="18567" builtinId="8" hidden="1"/>
    <cellStyle name="Hyperlink" xfId="18569" builtinId="8" hidden="1"/>
    <cellStyle name="Hyperlink" xfId="18571" builtinId="8" hidden="1"/>
    <cellStyle name="Hyperlink" xfId="18573" builtinId="8" hidden="1"/>
    <cellStyle name="Hyperlink" xfId="18575" builtinId="8" hidden="1"/>
    <cellStyle name="Hyperlink" xfId="18577" builtinId="8" hidden="1"/>
    <cellStyle name="Hyperlink" xfId="18582" builtinId="8" hidden="1"/>
    <cellStyle name="Hyperlink" xfId="18584" builtinId="8" hidden="1"/>
    <cellStyle name="Hyperlink" xfId="18586" builtinId="8" hidden="1"/>
    <cellStyle name="Hyperlink" xfId="18588" builtinId="8" hidden="1"/>
    <cellStyle name="Hyperlink" xfId="18590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98" builtinId="8" hidden="1"/>
    <cellStyle name="Hyperlink" xfId="18600" builtinId="8" hidden="1"/>
    <cellStyle name="Hyperlink" xfId="18602" builtinId="8" hidden="1"/>
    <cellStyle name="Hyperlink" xfId="18604" builtinId="8" hidden="1"/>
    <cellStyle name="Hyperlink" xfId="18606" builtinId="8" hidden="1"/>
    <cellStyle name="Hyperlink" xfId="18608" builtinId="8" hidden="1"/>
    <cellStyle name="Hyperlink" xfId="18610" builtinId="8" hidden="1"/>
    <cellStyle name="Hyperlink" xfId="18612" builtinId="8" hidden="1"/>
    <cellStyle name="Hyperlink" xfId="18614" builtinId="8" hidden="1"/>
    <cellStyle name="Hyperlink" xfId="18616" builtinId="8" hidden="1"/>
    <cellStyle name="Hyperlink" xfId="18618" builtinId="8" hidden="1"/>
    <cellStyle name="Hyperlink" xfId="18620" builtinId="8" hidden="1"/>
    <cellStyle name="Hyperlink" xfId="18622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30" builtinId="8" hidden="1"/>
    <cellStyle name="Hyperlink" xfId="18632" builtinId="8" hidden="1"/>
    <cellStyle name="Hyperlink" xfId="18634" builtinId="8" hidden="1"/>
    <cellStyle name="Hyperlink" xfId="18636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746" builtinId="8" hidden="1"/>
    <cellStyle name="Hyperlink" xfId="18748" builtinId="8" hidden="1"/>
    <cellStyle name="Hyperlink" xfId="18750" builtinId="8" hidden="1"/>
    <cellStyle name="Hyperlink" xfId="18752" builtinId="8" hidden="1"/>
    <cellStyle name="Hyperlink" xfId="18754" builtinId="8" hidden="1"/>
    <cellStyle name="Hyperlink" xfId="18756" builtinId="8" hidden="1"/>
    <cellStyle name="Hyperlink" xfId="18758" builtinId="8" hidden="1"/>
    <cellStyle name="Hyperlink" xfId="18760" builtinId="8" hidden="1"/>
    <cellStyle name="Hyperlink" xfId="18762" builtinId="8" hidden="1"/>
    <cellStyle name="Hyperlink" xfId="18763" builtinId="8" hidden="1"/>
    <cellStyle name="Hyperlink" xfId="18580" builtinId="8" hidden="1"/>
    <cellStyle name="Hyperlink" xfId="18769" builtinId="8" hidden="1"/>
    <cellStyle name="Hyperlink" xfId="18770" builtinId="8" hidden="1"/>
    <cellStyle name="Hyperlink" xfId="18772" builtinId="8" hidden="1"/>
    <cellStyle name="Hyperlink" xfId="18774" builtinId="8" hidden="1"/>
    <cellStyle name="Hyperlink" xfId="18776" builtinId="8" hidden="1"/>
    <cellStyle name="Hyperlink" xfId="18778" builtinId="8" hidden="1"/>
    <cellStyle name="Hyperlink" xfId="18780" builtinId="8" hidden="1"/>
    <cellStyle name="Hyperlink" xfId="18782" builtinId="8" hidden="1"/>
    <cellStyle name="Hyperlink" xfId="1878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4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802" builtinId="8" hidden="1"/>
    <cellStyle name="Hyperlink" xfId="18804" builtinId="8" hidden="1"/>
    <cellStyle name="Hyperlink" xfId="18806" builtinId="8" hidden="1"/>
    <cellStyle name="Hyperlink" xfId="18808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824" builtinId="8" hidden="1"/>
    <cellStyle name="Hyperlink" xfId="18826" builtinId="8" hidden="1"/>
    <cellStyle name="Hyperlink" xfId="18828" builtinId="8" hidden="1"/>
    <cellStyle name="Hyperlink" xfId="18830" builtinId="8" hidden="1"/>
    <cellStyle name="Hyperlink" xfId="18832" builtinId="8" hidden="1"/>
    <cellStyle name="Hyperlink" xfId="18834" builtinId="8" hidden="1"/>
    <cellStyle name="Hyperlink" xfId="18836" builtinId="8" hidden="1"/>
    <cellStyle name="Hyperlink" xfId="18838" builtinId="8" hidden="1"/>
    <cellStyle name="Hyperlink" xfId="18840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48" builtinId="8" hidden="1"/>
    <cellStyle name="Hyperlink" xfId="18850" builtinId="8" hidden="1"/>
    <cellStyle name="Hyperlink" xfId="18852" builtinId="8" hidden="1"/>
    <cellStyle name="Hyperlink" xfId="18854" builtinId="8" hidden="1"/>
    <cellStyle name="Hyperlink" xfId="18856" builtinId="8" hidden="1"/>
    <cellStyle name="Hyperlink" xfId="18858" builtinId="8" hidden="1"/>
    <cellStyle name="Hyperlink" xfId="18860" builtinId="8" hidden="1"/>
    <cellStyle name="Hyperlink" xfId="18862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2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80" builtinId="8" hidden="1"/>
    <cellStyle name="Hyperlink" xfId="18882" builtinId="8" hidden="1"/>
    <cellStyle name="Hyperlink" xfId="18884" builtinId="8" hidden="1"/>
    <cellStyle name="Hyperlink" xfId="18886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902" builtinId="8" hidden="1"/>
    <cellStyle name="Hyperlink" xfId="18904" builtinId="8" hidden="1"/>
    <cellStyle name="Hyperlink" xfId="18906" builtinId="8" hidden="1"/>
    <cellStyle name="Hyperlink" xfId="18908" builtinId="8" hidden="1"/>
    <cellStyle name="Hyperlink" xfId="18910" builtinId="8" hidden="1"/>
    <cellStyle name="Hyperlink" xfId="18912" builtinId="8" hidden="1"/>
    <cellStyle name="Hyperlink" xfId="18914" builtinId="8" hidden="1"/>
    <cellStyle name="Hyperlink" xfId="18916" builtinId="8" hidden="1"/>
    <cellStyle name="Hyperlink" xfId="18918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26" builtinId="8" hidden="1"/>
    <cellStyle name="Hyperlink" xfId="18928" builtinId="8" hidden="1"/>
    <cellStyle name="Hyperlink" xfId="18930" builtinId="8" hidden="1"/>
    <cellStyle name="Hyperlink" xfId="18932" builtinId="8" hidden="1"/>
    <cellStyle name="Hyperlink" xfId="18934" builtinId="8" hidden="1"/>
    <cellStyle name="Hyperlink" xfId="18936" builtinId="8" hidden="1"/>
    <cellStyle name="Hyperlink" xfId="18938" builtinId="8" hidden="1"/>
    <cellStyle name="Hyperlink" xfId="18940" builtinId="8" hidden="1"/>
    <cellStyle name="Hyperlink" xfId="18942" builtinId="8" hidden="1"/>
    <cellStyle name="Hyperlink" xfId="18943" builtinId="8" hidden="1"/>
    <cellStyle name="Hyperlink" xfId="18768" builtinId="8" hidden="1"/>
    <cellStyle name="Hyperlink" xfId="18949" builtinId="8" hidden="1"/>
    <cellStyle name="Hyperlink" xfId="18950" builtinId="8" hidden="1"/>
    <cellStyle name="Hyperlink" xfId="18952" builtinId="8" hidden="1"/>
    <cellStyle name="Hyperlink" xfId="18954" builtinId="8" hidden="1"/>
    <cellStyle name="Hyperlink" xfId="18956" builtinId="8" hidden="1"/>
    <cellStyle name="Hyperlink" xfId="18958" builtinId="8" hidden="1"/>
    <cellStyle name="Hyperlink" xfId="18960" builtinId="8" hidden="1"/>
    <cellStyle name="Hyperlink" xfId="18962" builtinId="8" hidden="1"/>
    <cellStyle name="Hyperlink" xfId="18964" builtinId="8" hidden="1"/>
    <cellStyle name="Hyperlink" xfId="18966" builtinId="8" hidden="1"/>
    <cellStyle name="Hyperlink" xfId="18968" builtinId="8" hidden="1"/>
    <cellStyle name="Hyperlink" xfId="18970" builtinId="8" hidden="1"/>
    <cellStyle name="Hyperlink" xfId="18972" builtinId="8" hidden="1"/>
    <cellStyle name="Hyperlink" xfId="18974" builtinId="8" hidden="1"/>
    <cellStyle name="Hyperlink" xfId="18976" builtinId="8" hidden="1"/>
    <cellStyle name="Hyperlink" xfId="18978" builtinId="8" hidden="1"/>
    <cellStyle name="Hyperlink" xfId="18980" builtinId="8" hidden="1"/>
    <cellStyle name="Hyperlink" xfId="18982" builtinId="8" hidden="1"/>
    <cellStyle name="Hyperlink" xfId="18984" builtinId="8" hidden="1"/>
    <cellStyle name="Hyperlink" xfId="18986" builtinId="8" hidden="1"/>
    <cellStyle name="Hyperlink" xfId="18988" builtinId="8" hidden="1"/>
    <cellStyle name="Hyperlink" xfId="18990" builtinId="8" hidden="1"/>
    <cellStyle name="Hyperlink" xfId="18992" builtinId="8" hidden="1"/>
    <cellStyle name="Hyperlink" xfId="18994" builtinId="8" hidden="1"/>
    <cellStyle name="Hyperlink" xfId="18996" builtinId="8" hidden="1"/>
    <cellStyle name="Hyperlink" xfId="18998" builtinId="8" hidden="1"/>
    <cellStyle name="Hyperlink" xfId="19000" builtinId="8" hidden="1"/>
    <cellStyle name="Hyperlink" xfId="19002" builtinId="8" hidden="1"/>
    <cellStyle name="Hyperlink" xfId="19004" builtinId="8" hidden="1"/>
    <cellStyle name="Hyperlink" xfId="19006" builtinId="8" hidden="1"/>
    <cellStyle name="Hyperlink" xfId="19008" builtinId="8" hidden="1"/>
    <cellStyle name="Hyperlink" xfId="19010" builtinId="8" hidden="1"/>
    <cellStyle name="Hyperlink" xfId="19012" builtinId="8" hidden="1"/>
    <cellStyle name="Hyperlink" xfId="19014" builtinId="8" hidden="1"/>
    <cellStyle name="Hyperlink" xfId="19016" builtinId="8" hidden="1"/>
    <cellStyle name="Hyperlink" xfId="19018" builtinId="8" hidden="1"/>
    <cellStyle name="Hyperlink" xfId="19020" builtinId="8" hidden="1"/>
    <cellStyle name="Hyperlink" xfId="19022" builtinId="8" hidden="1"/>
    <cellStyle name="Hyperlink" xfId="19024" builtinId="8" hidden="1"/>
    <cellStyle name="Hyperlink" xfId="19026" builtinId="8" hidden="1"/>
    <cellStyle name="Hyperlink" xfId="19028" builtinId="8" hidden="1"/>
    <cellStyle name="Hyperlink" xfId="19030" builtinId="8" hidden="1"/>
    <cellStyle name="Hyperlink" xfId="19032" builtinId="8" hidden="1"/>
    <cellStyle name="Hyperlink" xfId="19034" builtinId="8" hidden="1"/>
    <cellStyle name="Hyperlink" xfId="19036" builtinId="8" hidden="1"/>
    <cellStyle name="Hyperlink" xfId="19038" builtinId="8" hidden="1"/>
    <cellStyle name="Hyperlink" xfId="19040" builtinId="8" hidden="1"/>
    <cellStyle name="Hyperlink" xfId="19042" builtinId="8" hidden="1"/>
    <cellStyle name="Hyperlink" xfId="19044" builtinId="8" hidden="1"/>
    <cellStyle name="Hyperlink" xfId="19046" builtinId="8" hidden="1"/>
    <cellStyle name="Hyperlink" xfId="19048" builtinId="8" hidden="1"/>
    <cellStyle name="Hyperlink" xfId="19050" builtinId="8" hidden="1"/>
    <cellStyle name="Hyperlink" xfId="19052" builtinId="8" hidden="1"/>
    <cellStyle name="Hyperlink" xfId="19054" builtinId="8" hidden="1"/>
    <cellStyle name="Hyperlink" xfId="19056" builtinId="8" hidden="1"/>
    <cellStyle name="Hyperlink" xfId="19058" builtinId="8" hidden="1"/>
    <cellStyle name="Hyperlink" xfId="19060" builtinId="8" hidden="1"/>
    <cellStyle name="Hyperlink" xfId="19062" builtinId="8" hidden="1"/>
    <cellStyle name="Hyperlink" xfId="19064" builtinId="8" hidden="1"/>
    <cellStyle name="Hyperlink" xfId="19066" builtinId="8" hidden="1"/>
    <cellStyle name="Hyperlink" xfId="19068" builtinId="8" hidden="1"/>
    <cellStyle name="Hyperlink" xfId="19070" builtinId="8" hidden="1"/>
    <cellStyle name="Hyperlink" xfId="19072" builtinId="8" hidden="1"/>
    <cellStyle name="Hyperlink" xfId="19074" builtinId="8" hidden="1"/>
    <cellStyle name="Hyperlink" xfId="19076" builtinId="8" hidden="1"/>
    <cellStyle name="Hyperlink" xfId="19078" builtinId="8" hidden="1"/>
    <cellStyle name="Hyperlink" xfId="19080" builtinId="8" hidden="1"/>
    <cellStyle name="Hyperlink" xfId="19082" builtinId="8" hidden="1"/>
    <cellStyle name="Hyperlink" xfId="19084" builtinId="8" hidden="1"/>
    <cellStyle name="Hyperlink" xfId="19086" builtinId="8" hidden="1"/>
    <cellStyle name="Hyperlink" xfId="19088" builtinId="8" hidden="1"/>
    <cellStyle name="Hyperlink" xfId="19090" builtinId="8" hidden="1"/>
    <cellStyle name="Hyperlink" xfId="19092" builtinId="8" hidden="1"/>
    <cellStyle name="Hyperlink" xfId="19094" builtinId="8" hidden="1"/>
    <cellStyle name="Hyperlink" xfId="19096" builtinId="8" hidden="1"/>
    <cellStyle name="Hyperlink" xfId="19098" builtinId="8" hidden="1"/>
    <cellStyle name="Hyperlink" xfId="19100" builtinId="8" hidden="1"/>
    <cellStyle name="Hyperlink" xfId="19102" builtinId="8" hidden="1"/>
    <cellStyle name="Hyperlink" xfId="19104" builtinId="8" hidden="1"/>
    <cellStyle name="Hyperlink" xfId="19106" builtinId="8" hidden="1"/>
    <cellStyle name="Hyperlink" xfId="19108" builtinId="8" hidden="1"/>
    <cellStyle name="Hyperlink" xfId="19110" builtinId="8" hidden="1"/>
    <cellStyle name="Hyperlink" xfId="19112" builtinId="8" hidden="1"/>
    <cellStyle name="Hyperlink" xfId="19114" builtinId="8" hidden="1"/>
    <cellStyle name="Hyperlink" xfId="19116" builtinId="8" hidden="1"/>
    <cellStyle name="Hyperlink" xfId="19118" builtinId="8" hidden="1"/>
    <cellStyle name="Hyperlink" xfId="19120" builtinId="8" hidden="1"/>
    <cellStyle name="Hyperlink" xfId="19123" builtinId="8" hidden="1"/>
    <cellStyle name="Hyperlink" xfId="19124" builtinId="8" hidden="1"/>
    <cellStyle name="Hyperlink" xfId="18946" builtinId="8" hidden="1"/>
    <cellStyle name="Hyperlink" xfId="18944" builtinId="8" hidden="1"/>
    <cellStyle name="Hyperlink" xfId="19127" builtinId="8" hidden="1"/>
    <cellStyle name="Hyperlink" xfId="19129" builtinId="8" hidden="1"/>
    <cellStyle name="Hyperlink" xfId="19131" builtinId="8" hidden="1"/>
    <cellStyle name="Hyperlink" xfId="19133" builtinId="8" hidden="1"/>
    <cellStyle name="Hyperlink" xfId="19135" builtinId="8" hidden="1"/>
    <cellStyle name="Hyperlink" xfId="19137" builtinId="8" hidden="1"/>
    <cellStyle name="Hyperlink" xfId="19139" builtinId="8" hidden="1"/>
    <cellStyle name="Hyperlink" xfId="19141" builtinId="8" hidden="1"/>
    <cellStyle name="Hyperlink" xfId="19143" builtinId="8" hidden="1"/>
    <cellStyle name="Hyperlink" xfId="19145" builtinId="8" hidden="1"/>
    <cellStyle name="Hyperlink" xfId="19147" builtinId="8" hidden="1"/>
    <cellStyle name="Hyperlink" xfId="19149" builtinId="8" hidden="1"/>
    <cellStyle name="Hyperlink" xfId="19151" builtinId="8" hidden="1"/>
    <cellStyle name="Hyperlink" xfId="19153" builtinId="8" hidden="1"/>
    <cellStyle name="Hyperlink" xfId="19155" builtinId="8" hidden="1"/>
    <cellStyle name="Hyperlink" xfId="19157" builtinId="8" hidden="1"/>
    <cellStyle name="Hyperlink" xfId="19159" builtinId="8" hidden="1"/>
    <cellStyle name="Hyperlink" xfId="19161" builtinId="8" hidden="1"/>
    <cellStyle name="Hyperlink" xfId="19163" builtinId="8" hidden="1"/>
    <cellStyle name="Hyperlink" xfId="19165" builtinId="8" hidden="1"/>
    <cellStyle name="Hyperlink" xfId="19167" builtinId="8" hidden="1"/>
    <cellStyle name="Hyperlink" xfId="19169" builtinId="8" hidden="1"/>
    <cellStyle name="Hyperlink" xfId="19171" builtinId="8" hidden="1"/>
    <cellStyle name="Hyperlink" xfId="19173" builtinId="8" hidden="1"/>
    <cellStyle name="Hyperlink" xfId="19175" builtinId="8" hidden="1"/>
    <cellStyle name="Hyperlink" xfId="19177" builtinId="8" hidden="1"/>
    <cellStyle name="Hyperlink" xfId="19179" builtinId="8" hidden="1"/>
    <cellStyle name="Hyperlink" xfId="19181" builtinId="8" hidden="1"/>
    <cellStyle name="Hyperlink" xfId="19183" builtinId="8" hidden="1"/>
    <cellStyle name="Hyperlink" xfId="19185" builtinId="8" hidden="1"/>
    <cellStyle name="Hyperlink" xfId="19187" builtinId="8" hidden="1"/>
    <cellStyle name="Hyperlink" xfId="19189" builtinId="8" hidden="1"/>
    <cellStyle name="Hyperlink" xfId="19191" builtinId="8" hidden="1"/>
    <cellStyle name="Hyperlink" xfId="19193" builtinId="8" hidden="1"/>
    <cellStyle name="Hyperlink" xfId="19195" builtinId="8" hidden="1"/>
    <cellStyle name="Hyperlink" xfId="19197" builtinId="8" hidden="1"/>
    <cellStyle name="Hyperlink" xfId="19199" builtinId="8" hidden="1"/>
    <cellStyle name="Hyperlink" xfId="19201" builtinId="8" hidden="1"/>
    <cellStyle name="Hyperlink" xfId="19203" builtinId="8" hidden="1"/>
    <cellStyle name="Hyperlink" xfId="19205" builtinId="8" hidden="1"/>
    <cellStyle name="Hyperlink" xfId="19207" builtinId="8" hidden="1"/>
    <cellStyle name="Hyperlink" xfId="19209" builtinId="8" hidden="1"/>
    <cellStyle name="Hyperlink" xfId="19211" builtinId="8" hidden="1"/>
    <cellStyle name="Hyperlink" xfId="19213" builtinId="8" hidden="1"/>
    <cellStyle name="Hyperlink" xfId="19215" builtinId="8" hidden="1"/>
    <cellStyle name="Hyperlink" xfId="19217" builtinId="8" hidden="1"/>
    <cellStyle name="Hyperlink" xfId="19219" builtinId="8" hidden="1"/>
    <cellStyle name="Hyperlink" xfId="19221" builtinId="8" hidden="1"/>
    <cellStyle name="Hyperlink" xfId="19223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31" builtinId="8" hidden="1"/>
    <cellStyle name="Hyperlink" xfId="19233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9253" builtinId="8" hidden="1"/>
    <cellStyle name="Hyperlink" xfId="19255" builtinId="8" hidden="1"/>
    <cellStyle name="Hyperlink" xfId="19257" builtinId="8" hidden="1"/>
    <cellStyle name="Hyperlink" xfId="19259" builtinId="8" hidden="1"/>
    <cellStyle name="Hyperlink" xfId="19261" builtinId="8" hidden="1"/>
    <cellStyle name="Hyperlink" xfId="19263" builtinId="8" hidden="1"/>
    <cellStyle name="Hyperlink" xfId="19265" builtinId="8" hidden="1"/>
    <cellStyle name="Hyperlink" xfId="19267" builtinId="8" hidden="1"/>
    <cellStyle name="Hyperlink" xfId="19269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281" builtinId="8" hidden="1"/>
    <cellStyle name="Hyperlink" xfId="19283" builtinId="8" hidden="1"/>
    <cellStyle name="Hyperlink" xfId="19285" builtinId="8" hidden="1"/>
    <cellStyle name="Hyperlink" xfId="19287" builtinId="8" hidden="1"/>
    <cellStyle name="Hyperlink" xfId="19289" builtinId="8" hidden="1"/>
    <cellStyle name="Hyperlink" xfId="19291" builtinId="8" hidden="1"/>
    <cellStyle name="Hyperlink" xfId="19293" builtinId="8" hidden="1"/>
    <cellStyle name="Hyperlink" xfId="19295" builtinId="8" hidden="1"/>
    <cellStyle name="Hyperlink" xfId="19297" builtinId="8" hidden="1"/>
    <cellStyle name="Hyperlink" xfId="19299" builtinId="8" hidden="1"/>
    <cellStyle name="Hyperlink" xfId="19301" builtinId="8" hidden="1"/>
    <cellStyle name="Hyperlink" xfId="19303" builtinId="8" hidden="1"/>
    <cellStyle name="Hyperlink" xfId="19305" builtinId="8" hidden="1"/>
    <cellStyle name="Hyperlink" xfId="19307" builtinId="8" hidden="1"/>
    <cellStyle name="Hyperlink" xfId="19309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17" builtinId="8" hidden="1"/>
    <cellStyle name="Hyperlink" xfId="19319" builtinId="8" hidden="1"/>
    <cellStyle name="Hyperlink" xfId="19321" builtinId="8" hidden="1"/>
    <cellStyle name="Hyperlink" xfId="19323" builtinId="8" hidden="1"/>
    <cellStyle name="Hyperlink" xfId="19325" builtinId="8" hidden="1"/>
    <cellStyle name="Hyperlink" xfId="19327" builtinId="8" hidden="1"/>
    <cellStyle name="Hyperlink" xfId="19329" builtinId="8" hidden="1"/>
    <cellStyle name="Hyperlink" xfId="19331" builtinId="8" hidden="1"/>
    <cellStyle name="Hyperlink" xfId="19333" builtinId="8" hidden="1"/>
    <cellStyle name="Hyperlink" xfId="19335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5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53" builtinId="8" hidden="1"/>
    <cellStyle name="Hyperlink" xfId="19355" builtinId="8" hidden="1"/>
    <cellStyle name="Hyperlink" xfId="19357" builtinId="8" hidden="1"/>
    <cellStyle name="Hyperlink" xfId="19359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5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93" builtinId="8" hidden="1"/>
    <cellStyle name="Hyperlink" xfId="19395" builtinId="8" hidden="1"/>
    <cellStyle name="Hyperlink" xfId="19397" builtinId="8" hidden="1"/>
    <cellStyle name="Hyperlink" xfId="19399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411" builtinId="8" hidden="1"/>
    <cellStyle name="Hyperlink" xfId="19413" builtinId="8" hidden="1"/>
    <cellStyle name="Hyperlink" xfId="19415" builtinId="8" hidden="1"/>
    <cellStyle name="Hyperlink" xfId="19417" builtinId="8" hidden="1"/>
    <cellStyle name="Hyperlink" xfId="19419" builtinId="8" hidden="1"/>
    <cellStyle name="Hyperlink" xfId="19421" builtinId="8" hidden="1"/>
    <cellStyle name="Hyperlink" xfId="19423" builtinId="8" hidden="1"/>
    <cellStyle name="Hyperlink" xfId="19425" builtinId="8" hidden="1"/>
    <cellStyle name="Hyperlink" xfId="19427" builtinId="8" hidden="1"/>
    <cellStyle name="Hyperlink" xfId="19429" builtinId="8" hidden="1"/>
    <cellStyle name="Hyperlink" xfId="19431" builtinId="8" hidden="1"/>
    <cellStyle name="Hyperlink" xfId="19433" builtinId="8" hidden="1"/>
    <cellStyle name="Hyperlink" xfId="19435" builtinId="8" hidden="1"/>
    <cellStyle name="Hyperlink" xfId="19437" builtinId="8" hidden="1"/>
    <cellStyle name="Hyperlink" xfId="19439" builtinId="8" hidden="1"/>
    <cellStyle name="Hyperlink" xfId="19441" builtinId="8" hidden="1"/>
    <cellStyle name="Hyperlink" xfId="19443" builtinId="8" hidden="1"/>
    <cellStyle name="Hyperlink" xfId="19445" builtinId="8" hidden="1"/>
    <cellStyle name="Hyperlink" xfId="19447" builtinId="8" hidden="1"/>
    <cellStyle name="Hyperlink" xfId="19449" builtinId="8" hidden="1"/>
    <cellStyle name="Hyperlink" xfId="19451" builtinId="8" hidden="1"/>
    <cellStyle name="Hyperlink" xfId="19453" builtinId="8" hidden="1"/>
    <cellStyle name="Hyperlink" xfId="19455" builtinId="8" hidden="1"/>
    <cellStyle name="Hyperlink" xfId="19457" builtinId="8" hidden="1"/>
    <cellStyle name="Hyperlink" xfId="19459" builtinId="8" hidden="1"/>
    <cellStyle name="Hyperlink" xfId="19461" builtinId="8" hidden="1"/>
    <cellStyle name="Hyperlink" xfId="19463" builtinId="8" hidden="1"/>
    <cellStyle name="Hyperlink" xfId="19465" builtinId="8" hidden="1"/>
    <cellStyle name="Hyperlink" xfId="19467" builtinId="8" hidden="1"/>
    <cellStyle name="Hyperlink" xfId="19469" builtinId="8" hidden="1"/>
    <cellStyle name="Hyperlink" xfId="19471" builtinId="8" hidden="1"/>
    <cellStyle name="Hyperlink" xfId="19473" builtinId="8" hidden="1"/>
    <cellStyle name="Hyperlink" xfId="19475" builtinId="8" hidden="1"/>
    <cellStyle name="Hyperlink" xfId="19477" builtinId="8" hidden="1"/>
    <cellStyle name="Hyperlink" xfId="17494" builtinId="8" hidden="1"/>
    <cellStyle name="Hyperlink" xfId="17495" builtinId="8" hidden="1"/>
    <cellStyle name="Hyperlink" xfId="19480" builtinId="8" hidden="1"/>
    <cellStyle name="Hyperlink" xfId="15334" builtinId="8" hidden="1"/>
    <cellStyle name="Hyperlink" xfId="19483" builtinId="8" hidden="1"/>
    <cellStyle name="Hyperlink" xfId="19485" builtinId="8" hidden="1"/>
    <cellStyle name="Hyperlink" xfId="19487" builtinId="8" hidden="1"/>
    <cellStyle name="Hyperlink" xfId="19489" builtinId="8" hidden="1"/>
    <cellStyle name="Hyperlink" xfId="19491" builtinId="8" hidden="1"/>
    <cellStyle name="Hyperlink" xfId="19493" builtinId="8" hidden="1"/>
    <cellStyle name="Hyperlink" xfId="19495" builtinId="8" hidden="1"/>
    <cellStyle name="Hyperlink" xfId="19497" builtinId="8" hidden="1"/>
    <cellStyle name="Hyperlink" xfId="19499" builtinId="8" hidden="1"/>
    <cellStyle name="Hyperlink" xfId="19501" builtinId="8" hidden="1"/>
    <cellStyle name="Hyperlink" xfId="19503" builtinId="8" hidden="1"/>
    <cellStyle name="Hyperlink" xfId="19505" builtinId="8" hidden="1"/>
    <cellStyle name="Hyperlink" xfId="19507" builtinId="8" hidden="1"/>
    <cellStyle name="Hyperlink" xfId="19509" builtinId="8" hidden="1"/>
    <cellStyle name="Hyperlink" xfId="19511" builtinId="8" hidden="1"/>
    <cellStyle name="Hyperlink" xfId="19513" builtinId="8" hidden="1"/>
    <cellStyle name="Hyperlink" xfId="19515" builtinId="8" hidden="1"/>
    <cellStyle name="Hyperlink" xfId="19517" builtinId="8" hidden="1"/>
    <cellStyle name="Hyperlink" xfId="19519" builtinId="8" hidden="1"/>
    <cellStyle name="Hyperlink" xfId="19521" builtinId="8" hidden="1"/>
    <cellStyle name="Hyperlink" xfId="19523" builtinId="8" hidden="1"/>
    <cellStyle name="Hyperlink" xfId="19525" builtinId="8" hidden="1"/>
    <cellStyle name="Hyperlink" xfId="19527" builtinId="8" hidden="1"/>
    <cellStyle name="Hyperlink" xfId="19529" builtinId="8" hidden="1"/>
    <cellStyle name="Hyperlink" xfId="19531" builtinId="8" hidden="1"/>
    <cellStyle name="Hyperlink" xfId="19533" builtinId="8" hidden="1"/>
    <cellStyle name="Hyperlink" xfId="19535" builtinId="8" hidden="1"/>
    <cellStyle name="Hyperlink" xfId="19537" builtinId="8" hidden="1"/>
    <cellStyle name="Hyperlink" xfId="19539" builtinId="8" hidden="1"/>
    <cellStyle name="Hyperlink" xfId="19541" builtinId="8" hidden="1"/>
    <cellStyle name="Hyperlink" xfId="19543" builtinId="8" hidden="1"/>
    <cellStyle name="Hyperlink" xfId="19545" builtinId="8" hidden="1"/>
    <cellStyle name="Hyperlink" xfId="19547" builtinId="8" hidden="1"/>
    <cellStyle name="Hyperlink" xfId="19549" builtinId="8" hidden="1"/>
    <cellStyle name="Hyperlink" xfId="19551" builtinId="8" hidden="1"/>
    <cellStyle name="Hyperlink" xfId="19553" builtinId="8" hidden="1"/>
    <cellStyle name="Hyperlink" xfId="19555" builtinId="8" hidden="1"/>
    <cellStyle name="Hyperlink" xfId="19557" builtinId="8" hidden="1"/>
    <cellStyle name="Hyperlink" xfId="19559" builtinId="8" hidden="1"/>
    <cellStyle name="Hyperlink" xfId="19561" builtinId="8" hidden="1"/>
    <cellStyle name="Hyperlink" xfId="19563" builtinId="8" hidden="1"/>
    <cellStyle name="Hyperlink" xfId="19565" builtinId="8" hidden="1"/>
    <cellStyle name="Hyperlink" xfId="19567" builtinId="8" hidden="1"/>
    <cellStyle name="Hyperlink" xfId="19569" builtinId="8" hidden="1"/>
    <cellStyle name="Hyperlink" xfId="19571" builtinId="8" hidden="1"/>
    <cellStyle name="Hyperlink" xfId="19573" builtinId="8" hidden="1"/>
    <cellStyle name="Hyperlink" xfId="19575" builtinId="8" hidden="1"/>
    <cellStyle name="Hyperlink" xfId="19577" builtinId="8" hidden="1"/>
    <cellStyle name="Hyperlink" xfId="19579" builtinId="8" hidden="1"/>
    <cellStyle name="Hyperlink" xfId="19581" builtinId="8" hidden="1"/>
    <cellStyle name="Hyperlink" xfId="19583" builtinId="8" hidden="1"/>
    <cellStyle name="Hyperlink" xfId="19585" builtinId="8" hidden="1"/>
    <cellStyle name="Hyperlink" xfId="19587" builtinId="8" hidden="1"/>
    <cellStyle name="Hyperlink" xfId="19589" builtinId="8" hidden="1"/>
    <cellStyle name="Hyperlink" xfId="19591" builtinId="8" hidden="1"/>
    <cellStyle name="Hyperlink" xfId="19593" builtinId="8" hidden="1"/>
    <cellStyle name="Hyperlink" xfId="19595" builtinId="8" hidden="1"/>
    <cellStyle name="Hyperlink" xfId="19597" builtinId="8" hidden="1"/>
    <cellStyle name="Hyperlink" xfId="19599" builtinId="8" hidden="1"/>
    <cellStyle name="Hyperlink" xfId="19601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9" builtinId="8" hidden="1"/>
    <cellStyle name="Hyperlink" xfId="19611" builtinId="8" hidden="1"/>
    <cellStyle name="Hyperlink" xfId="19613" builtinId="8" hidden="1"/>
    <cellStyle name="Hyperlink" xfId="19615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631" builtinId="8" hidden="1"/>
    <cellStyle name="Hyperlink" xfId="19633" builtinId="8" hidden="1"/>
    <cellStyle name="Hyperlink" xfId="19635" builtinId="8" hidden="1"/>
    <cellStyle name="Hyperlink" xfId="19637" builtinId="8" hidden="1"/>
    <cellStyle name="Hyperlink" xfId="19639" builtinId="8" hidden="1"/>
    <cellStyle name="Hyperlink" xfId="19641" builtinId="8" hidden="1"/>
    <cellStyle name="Hyperlink" xfId="19643" builtinId="8" hidden="1"/>
    <cellStyle name="Hyperlink" xfId="19645" builtinId="8" hidden="1"/>
    <cellStyle name="Hyperlink" xfId="19647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59" builtinId="8" hidden="1"/>
    <cellStyle name="Hyperlink" xfId="19661" builtinId="8" hidden="1"/>
    <cellStyle name="Hyperlink" xfId="19663" builtinId="8" hidden="1"/>
    <cellStyle name="Hyperlink" xfId="19665" builtinId="8" hidden="1"/>
    <cellStyle name="Hyperlink" xfId="19667" builtinId="8" hidden="1"/>
    <cellStyle name="Hyperlink" xfId="19669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79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87" builtinId="8" hidden="1"/>
    <cellStyle name="Hyperlink" xfId="19689" builtinId="8" hidden="1"/>
    <cellStyle name="Hyperlink" xfId="19691" builtinId="8" hidden="1"/>
    <cellStyle name="Hyperlink" xfId="19693" builtinId="8" hidden="1"/>
    <cellStyle name="Hyperlink" xfId="19695" builtinId="8" hidden="1"/>
    <cellStyle name="Hyperlink" xfId="19697" builtinId="8" hidden="1"/>
    <cellStyle name="Hyperlink" xfId="19699" builtinId="8" hidden="1"/>
    <cellStyle name="Hyperlink" xfId="19701" builtinId="8" hidden="1"/>
    <cellStyle name="Hyperlink" xfId="19703" builtinId="8" hidden="1"/>
    <cellStyle name="Hyperlink" xfId="19705" builtinId="8" hidden="1"/>
    <cellStyle name="Hyperlink" xfId="19707" builtinId="8" hidden="1"/>
    <cellStyle name="Hyperlink" xfId="19709" builtinId="8" hidden="1"/>
    <cellStyle name="Hyperlink" xfId="19711" builtinId="8" hidden="1"/>
    <cellStyle name="Hyperlink" xfId="19713" builtinId="8" hidden="1"/>
    <cellStyle name="Hyperlink" xfId="19715" builtinId="8" hidden="1"/>
    <cellStyle name="Hyperlink" xfId="19717" builtinId="8" hidden="1"/>
    <cellStyle name="Hyperlink" xfId="19719" builtinId="8" hidden="1"/>
    <cellStyle name="Hyperlink" xfId="19721" builtinId="8" hidden="1"/>
    <cellStyle name="Hyperlink" xfId="19723" builtinId="8" hidden="1"/>
    <cellStyle name="Hyperlink" xfId="19725" builtinId="8" hidden="1"/>
    <cellStyle name="Hyperlink" xfId="19727" builtinId="8" hidden="1"/>
    <cellStyle name="Hyperlink" xfId="19729" builtinId="8" hidden="1"/>
    <cellStyle name="Hyperlink" xfId="19731" builtinId="8" hidden="1"/>
    <cellStyle name="Hyperlink" xfId="19733" builtinId="8" hidden="1"/>
    <cellStyle name="Hyperlink" xfId="19735" builtinId="8" hidden="1"/>
    <cellStyle name="Hyperlink" xfId="19737" builtinId="8" hidden="1"/>
    <cellStyle name="Hyperlink" xfId="19739" builtinId="8" hidden="1"/>
    <cellStyle name="Hyperlink" xfId="19741" builtinId="8" hidden="1"/>
    <cellStyle name="Hyperlink" xfId="19743" builtinId="8" hidden="1"/>
    <cellStyle name="Hyperlink" xfId="19745" builtinId="8" hidden="1"/>
    <cellStyle name="Hyperlink" xfId="19747" builtinId="8" hidden="1"/>
    <cellStyle name="Hyperlink" xfId="19749" builtinId="8" hidden="1"/>
    <cellStyle name="Hyperlink" xfId="19751" builtinId="8" hidden="1"/>
    <cellStyle name="Hyperlink" xfId="19753" builtinId="8" hidden="1"/>
    <cellStyle name="Hyperlink" xfId="19755" builtinId="8" hidden="1"/>
    <cellStyle name="Hyperlink" xfId="19757" builtinId="8" hidden="1"/>
    <cellStyle name="Hyperlink" xfId="19759" builtinId="8" hidden="1"/>
    <cellStyle name="Hyperlink" xfId="19761" builtinId="8" hidden="1"/>
    <cellStyle name="Hyperlink" xfId="19763" builtinId="8" hidden="1"/>
    <cellStyle name="Hyperlink" xfId="19765" builtinId="8" hidden="1"/>
    <cellStyle name="Hyperlink" xfId="19767" builtinId="8" hidden="1"/>
    <cellStyle name="Hyperlink" xfId="19769" builtinId="8" hidden="1"/>
    <cellStyle name="Hyperlink" xfId="19771" builtinId="8" hidden="1"/>
    <cellStyle name="Hyperlink" xfId="19773" builtinId="8" hidden="1"/>
    <cellStyle name="Hyperlink" xfId="19775" builtinId="8" hidden="1"/>
    <cellStyle name="Hyperlink" xfId="19777" builtinId="8" hidden="1"/>
    <cellStyle name="Hyperlink" xfId="19779" builtinId="8" hidden="1"/>
    <cellStyle name="Hyperlink" xfId="19781" builtinId="8" hidden="1"/>
    <cellStyle name="Hyperlink" xfId="19783" builtinId="8" hidden="1"/>
    <cellStyle name="Hyperlink" xfId="19785" builtinId="8" hidden="1"/>
    <cellStyle name="Hyperlink" xfId="19787" builtinId="8" hidden="1"/>
    <cellStyle name="Hyperlink" xfId="19789" builtinId="8" hidden="1"/>
    <cellStyle name="Hyperlink" xfId="19791" builtinId="8" hidden="1"/>
    <cellStyle name="Hyperlink" xfId="19793" builtinId="8" hidden="1"/>
    <cellStyle name="Hyperlink" xfId="19795" builtinId="8" hidden="1"/>
    <cellStyle name="Hyperlink" xfId="19797" builtinId="8" hidden="1"/>
    <cellStyle name="Hyperlink" xfId="19799" builtinId="8" hidden="1"/>
    <cellStyle name="Hyperlink" xfId="19801" builtinId="8" hidden="1"/>
    <cellStyle name="Hyperlink" xfId="19803" builtinId="8" hidden="1"/>
    <cellStyle name="Hyperlink" xfId="19805" builtinId="8" hidden="1"/>
    <cellStyle name="Hyperlink" xfId="19807" builtinId="8" hidden="1"/>
    <cellStyle name="Hyperlink" xfId="19809" builtinId="8" hidden="1"/>
    <cellStyle name="Hyperlink" xfId="19811" builtinId="8" hidden="1"/>
    <cellStyle name="Hyperlink" xfId="19813" builtinId="8" hidden="1"/>
    <cellStyle name="Hyperlink" xfId="19815" builtinId="8" hidden="1"/>
    <cellStyle name="Hyperlink" xfId="19817" builtinId="8" hidden="1"/>
    <cellStyle name="Hyperlink" xfId="19819" builtinId="8" hidden="1"/>
    <cellStyle name="Hyperlink" xfId="19821" builtinId="8" hidden="1"/>
    <cellStyle name="Hyperlink" xfId="19823" builtinId="8" hidden="1"/>
    <cellStyle name="Hyperlink" xfId="19825" builtinId="8" hidden="1"/>
    <cellStyle name="Hyperlink" xfId="19827" builtinId="8" hidden="1"/>
    <cellStyle name="Hyperlink" xfId="19829" builtinId="8" hidden="1"/>
    <cellStyle name="Hyperlink" xfId="19831" builtinId="8" hidden="1"/>
    <cellStyle name="Hyperlink" xfId="19833" builtinId="8" hidden="1"/>
    <cellStyle name="Hyperlink" xfId="19835" builtinId="8" hidden="1"/>
    <cellStyle name="Hyperlink" xfId="19837" builtinId="8" hidden="1"/>
    <cellStyle name="Hyperlink" xfId="19842" builtinId="8" hidden="1"/>
    <cellStyle name="Hyperlink" xfId="19656" builtinId="8" hidden="1"/>
    <cellStyle name="Hyperlink" xfId="19658" builtinId="8" hidden="1"/>
    <cellStyle name="Hyperlink" xfId="19845" builtinId="8" hidden="1"/>
    <cellStyle name="Hyperlink" xfId="19847" builtinId="8" hidden="1"/>
    <cellStyle name="Hyperlink" xfId="19849" builtinId="8" hidden="1"/>
    <cellStyle name="Hyperlink" xfId="19851" builtinId="8" hidden="1"/>
    <cellStyle name="Hyperlink" xfId="19853" builtinId="8" hidden="1"/>
    <cellStyle name="Hyperlink" xfId="19855" builtinId="8" hidden="1"/>
    <cellStyle name="Hyperlink" xfId="19857" builtinId="8" hidden="1"/>
    <cellStyle name="Hyperlink" xfId="19859" builtinId="8" hidden="1"/>
    <cellStyle name="Hyperlink" xfId="19861" builtinId="8" hidden="1"/>
    <cellStyle name="Hyperlink" xfId="19863" builtinId="8" hidden="1"/>
    <cellStyle name="Hyperlink" xfId="19865" builtinId="8" hidden="1"/>
    <cellStyle name="Hyperlink" xfId="19867" builtinId="8" hidden="1"/>
    <cellStyle name="Hyperlink" xfId="19869" builtinId="8" hidden="1"/>
    <cellStyle name="Hyperlink" xfId="19871" builtinId="8" hidden="1"/>
    <cellStyle name="Hyperlink" xfId="19873" builtinId="8" hidden="1"/>
    <cellStyle name="Hyperlink" xfId="19875" builtinId="8" hidden="1"/>
    <cellStyle name="Hyperlink" xfId="19877" builtinId="8" hidden="1"/>
    <cellStyle name="Hyperlink" xfId="19879" builtinId="8" hidden="1"/>
    <cellStyle name="Hyperlink" xfId="19881" builtinId="8" hidden="1"/>
    <cellStyle name="Hyperlink" xfId="19883" builtinId="8" hidden="1"/>
    <cellStyle name="Hyperlink" xfId="19885" builtinId="8" hidden="1"/>
    <cellStyle name="Hyperlink" xfId="19887" builtinId="8" hidden="1"/>
    <cellStyle name="Hyperlink" xfId="19889" builtinId="8" hidden="1"/>
    <cellStyle name="Hyperlink" xfId="19891" builtinId="8" hidden="1"/>
    <cellStyle name="Hyperlink" xfId="19893" builtinId="8" hidden="1"/>
    <cellStyle name="Hyperlink" xfId="19895" builtinId="8" hidden="1"/>
    <cellStyle name="Hyperlink" xfId="19897" builtinId="8" hidden="1"/>
    <cellStyle name="Hyperlink" xfId="19899" builtinId="8" hidden="1"/>
    <cellStyle name="Hyperlink" xfId="19901" builtinId="8" hidden="1"/>
    <cellStyle name="Hyperlink" xfId="19903" builtinId="8" hidden="1"/>
    <cellStyle name="Hyperlink" xfId="19905" builtinId="8" hidden="1"/>
    <cellStyle name="Hyperlink" xfId="19907" builtinId="8" hidden="1"/>
    <cellStyle name="Hyperlink" xfId="19909" builtinId="8" hidden="1"/>
    <cellStyle name="Hyperlink" xfId="19911" builtinId="8" hidden="1"/>
    <cellStyle name="Hyperlink" xfId="19913" builtinId="8" hidden="1"/>
    <cellStyle name="Hyperlink" xfId="19915" builtinId="8" hidden="1"/>
    <cellStyle name="Hyperlink" xfId="19917" builtinId="8" hidden="1"/>
    <cellStyle name="Hyperlink" xfId="19919" builtinId="8" hidden="1"/>
    <cellStyle name="Hyperlink" xfId="19921" builtinId="8" hidden="1"/>
    <cellStyle name="Hyperlink" xfId="19923" builtinId="8" hidden="1"/>
    <cellStyle name="Hyperlink" xfId="19925" builtinId="8" hidden="1"/>
    <cellStyle name="Hyperlink" xfId="19927" builtinId="8" hidden="1"/>
    <cellStyle name="Hyperlink" xfId="19929" builtinId="8" hidden="1"/>
    <cellStyle name="Hyperlink" xfId="19931" builtinId="8" hidden="1"/>
    <cellStyle name="Hyperlink" xfId="19933" builtinId="8" hidden="1"/>
    <cellStyle name="Hyperlink" xfId="19935" builtinId="8" hidden="1"/>
    <cellStyle name="Hyperlink" xfId="19937" builtinId="8" hidden="1"/>
    <cellStyle name="Hyperlink" xfId="19939" builtinId="8" hidden="1"/>
    <cellStyle name="Hyperlink" xfId="19941" builtinId="8" hidden="1"/>
    <cellStyle name="Hyperlink" xfId="19943" builtinId="8" hidden="1"/>
    <cellStyle name="Hyperlink" xfId="19945" builtinId="8" hidden="1"/>
    <cellStyle name="Hyperlink" xfId="19947" builtinId="8" hidden="1"/>
    <cellStyle name="Hyperlink" xfId="19949" builtinId="8" hidden="1"/>
    <cellStyle name="Hyperlink" xfId="19951" builtinId="8" hidden="1"/>
    <cellStyle name="Hyperlink" xfId="19953" builtinId="8" hidden="1"/>
    <cellStyle name="Hyperlink" xfId="19955" builtinId="8" hidden="1"/>
    <cellStyle name="Hyperlink" xfId="19957" builtinId="8" hidden="1"/>
    <cellStyle name="Hyperlink" xfId="19959" builtinId="8" hidden="1"/>
    <cellStyle name="Hyperlink" xfId="19961" builtinId="8" hidden="1"/>
    <cellStyle name="Hyperlink" xfId="19963" builtinId="8" hidden="1"/>
    <cellStyle name="Hyperlink" xfId="19965" builtinId="8" hidden="1"/>
    <cellStyle name="Hyperlink" xfId="19967" builtinId="8" hidden="1"/>
    <cellStyle name="Hyperlink" xfId="19969" builtinId="8" hidden="1"/>
    <cellStyle name="Hyperlink" xfId="19971" builtinId="8" hidden="1"/>
    <cellStyle name="Hyperlink" xfId="19973" builtinId="8" hidden="1"/>
    <cellStyle name="Hyperlink" xfId="19975" builtinId="8" hidden="1"/>
    <cellStyle name="Hyperlink" xfId="19977" builtinId="8" hidden="1"/>
    <cellStyle name="Hyperlink" xfId="19979" builtinId="8" hidden="1"/>
    <cellStyle name="Hyperlink" xfId="199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1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9" builtinId="8" hidden="1"/>
    <cellStyle name="Hyperlink" xfId="20001" builtinId="8" hidden="1"/>
    <cellStyle name="Hyperlink" xfId="20003" builtinId="8" hidden="1"/>
    <cellStyle name="Hyperlink" xfId="20005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0" builtinId="8" hidden="1"/>
    <cellStyle name="Hyperlink" xfId="19841" builtinId="8" hidden="1"/>
    <cellStyle name="Hyperlink" xfId="20026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69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77" builtinId="8" hidden="1"/>
    <cellStyle name="Hyperlink" xfId="20079" builtinId="8" hidden="1"/>
    <cellStyle name="Hyperlink" xfId="20081" builtinId="8" hidden="1"/>
    <cellStyle name="Hyperlink" xfId="20083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20099" builtinId="8" hidden="1"/>
    <cellStyle name="Hyperlink" xfId="20101" builtinId="8" hidden="1"/>
    <cellStyle name="Hyperlink" xfId="20103" builtinId="8" hidden="1"/>
    <cellStyle name="Hyperlink" xfId="20105" builtinId="8" hidden="1"/>
    <cellStyle name="Hyperlink" xfId="20107" builtinId="8" hidden="1"/>
    <cellStyle name="Hyperlink" xfId="20109" builtinId="8" hidden="1"/>
    <cellStyle name="Hyperlink" xfId="20111" builtinId="8" hidden="1"/>
    <cellStyle name="Hyperlink" xfId="20113" builtinId="8" hidden="1"/>
    <cellStyle name="Hyperlink" xfId="20115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23" builtinId="8" hidden="1"/>
    <cellStyle name="Hyperlink" xfId="20125" builtinId="8" hidden="1"/>
    <cellStyle name="Hyperlink" xfId="20127" builtinId="8" hidden="1"/>
    <cellStyle name="Hyperlink" xfId="20129" builtinId="8" hidden="1"/>
    <cellStyle name="Hyperlink" xfId="20131" builtinId="8" hidden="1"/>
    <cellStyle name="Hyperlink" xfId="20133" builtinId="8" hidden="1"/>
    <cellStyle name="Hyperlink" xfId="20135" builtinId="8" hidden="1"/>
    <cellStyle name="Hyperlink" xfId="20137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7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55" builtinId="8" hidden="1"/>
    <cellStyle name="Hyperlink" xfId="20157" builtinId="8" hidden="1"/>
    <cellStyle name="Hyperlink" xfId="20159" builtinId="8" hidden="1"/>
    <cellStyle name="Hyperlink" xfId="20161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023" builtinId="8" hidden="1"/>
    <cellStyle name="Hyperlink" xfId="20021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20208" builtinId="8" hidden="1"/>
    <cellStyle name="Hyperlink" xfId="20210" builtinId="8" hidden="1"/>
    <cellStyle name="Hyperlink" xfId="20212" builtinId="8" hidden="1"/>
    <cellStyle name="Hyperlink" xfId="20214" builtinId="8" hidden="1"/>
    <cellStyle name="Hyperlink" xfId="20216" builtinId="8" hidden="1"/>
    <cellStyle name="Hyperlink" xfId="20218" builtinId="8" hidden="1"/>
    <cellStyle name="Hyperlink" xfId="20220" builtinId="8" hidden="1"/>
    <cellStyle name="Hyperlink" xfId="20222" builtinId="8" hidden="1"/>
    <cellStyle name="Hyperlink" xfId="20224" builtinId="8" hidden="1"/>
    <cellStyle name="Hyperlink" xfId="20226" builtinId="8" hidden="1"/>
    <cellStyle name="Hyperlink" xfId="20228" builtinId="8" hidden="1"/>
    <cellStyle name="Hyperlink" xfId="20230" builtinId="8" hidden="1"/>
    <cellStyle name="Hyperlink" xfId="20232" builtinId="8" hidden="1"/>
    <cellStyle name="Hyperlink" xfId="20234" builtinId="8" hidden="1"/>
    <cellStyle name="Hyperlink" xfId="20236" builtinId="8" hidden="1"/>
    <cellStyle name="Hyperlink" xfId="20238" builtinId="8" hidden="1"/>
    <cellStyle name="Hyperlink" xfId="20240" builtinId="8" hidden="1"/>
    <cellStyle name="Hyperlink" xfId="20242" builtinId="8" hidden="1"/>
    <cellStyle name="Hyperlink" xfId="20244" builtinId="8" hidden="1"/>
    <cellStyle name="Hyperlink" xfId="20246" builtinId="8" hidden="1"/>
    <cellStyle name="Hyperlink" xfId="20248" builtinId="8" hidden="1"/>
    <cellStyle name="Hyperlink" xfId="20250" builtinId="8" hidden="1"/>
    <cellStyle name="Hyperlink" xfId="20252" builtinId="8" hidden="1"/>
    <cellStyle name="Hyperlink" xfId="20254" builtinId="8" hidden="1"/>
    <cellStyle name="Hyperlink" xfId="20256" builtinId="8" hidden="1"/>
    <cellStyle name="Hyperlink" xfId="20258" builtinId="8" hidden="1"/>
    <cellStyle name="Hyperlink" xfId="20260" builtinId="8" hidden="1"/>
    <cellStyle name="Hyperlink" xfId="20262" builtinId="8" hidden="1"/>
    <cellStyle name="Hyperlink" xfId="20264" builtinId="8" hidden="1"/>
    <cellStyle name="Hyperlink" xfId="20266" builtinId="8" hidden="1"/>
    <cellStyle name="Hyperlink" xfId="20268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" xfId="20286" builtinId="8" hidden="1"/>
    <cellStyle name="Hyperlink" xfId="20288" builtinId="8" hidden="1"/>
    <cellStyle name="Hyperlink" xfId="20290" builtinId="8" hidden="1"/>
    <cellStyle name="Hyperlink" xfId="20292" builtinId="8" hidden="1"/>
    <cellStyle name="Hyperlink" xfId="20294" builtinId="8" hidden="1"/>
    <cellStyle name="Hyperlink" xfId="20296" builtinId="8" hidden="1"/>
    <cellStyle name="Hyperlink" xfId="20298" builtinId="8" hidden="1"/>
    <cellStyle name="Hyperlink" xfId="20300" builtinId="8" hidden="1"/>
    <cellStyle name="Hyperlink" xfId="20302" builtinId="8" hidden="1"/>
    <cellStyle name="Hyperlink" xfId="20304" builtinId="8" hidden="1"/>
    <cellStyle name="Hyperlink" xfId="20306" builtinId="8" hidden="1"/>
    <cellStyle name="Hyperlink" xfId="20308" builtinId="8" hidden="1"/>
    <cellStyle name="Hyperlink" xfId="20310" builtinId="8" hidden="1"/>
    <cellStyle name="Hyperlink" xfId="20312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0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8" builtinId="8" hidden="1"/>
    <cellStyle name="Hyperlink" xfId="20330" builtinId="8" hidden="1"/>
    <cellStyle name="Hyperlink" xfId="20332" builtinId="8" hidden="1"/>
    <cellStyle name="Hyperlink" xfId="20334" builtinId="8" hidden="1"/>
    <cellStyle name="Hyperlink" xfId="20336" builtinId="8" hidden="1"/>
    <cellStyle name="Hyperlink" xfId="20338" builtinId="8" hidden="1"/>
    <cellStyle name="Hyperlink" xfId="20340" builtinId="8" hidden="1"/>
    <cellStyle name="Hyperlink" xfId="20342" builtinId="8" hidden="1"/>
    <cellStyle name="Hyperlink" xfId="20344" builtinId="8" hidden="1"/>
    <cellStyle name="Hyperlink" xfId="20346" builtinId="8" hidden="1"/>
    <cellStyle name="Hyperlink" xfId="20348" builtinId="8" hidden="1"/>
    <cellStyle name="Hyperlink" xfId="20350" builtinId="8" hidden="1"/>
    <cellStyle name="Hyperlink" xfId="20352" builtinId="8" hidden="1"/>
    <cellStyle name="Hyperlink" xfId="20354" builtinId="8" hidden="1"/>
    <cellStyle name="Hyperlink" xfId="20356" builtinId="8" hidden="1"/>
    <cellStyle name="Hyperlink" xfId="20358" builtinId="8" hidden="1"/>
    <cellStyle name="Hyperlink" xfId="20360" builtinId="8" hidden="1"/>
    <cellStyle name="Hyperlink" xfId="20362" builtinId="8" hidden="1"/>
    <cellStyle name="Hyperlink" xfId="20364" builtinId="8" hidden="1"/>
    <cellStyle name="Hyperlink" xfId="20366" builtinId="8" hidden="1"/>
    <cellStyle name="Hyperlink" xfId="20368" builtinId="8" hidden="1"/>
    <cellStyle name="Hyperlink" xfId="20370" builtinId="8" hidden="1"/>
    <cellStyle name="Hyperlink" xfId="20372" builtinId="8" hidden="1"/>
    <cellStyle name="Hyperlink" xfId="20374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89" builtinId="8" hidden="1"/>
    <cellStyle name="Hyperlink" xfId="20391" builtinId="8" hidden="1"/>
    <cellStyle name="Hyperlink" xfId="20393" builtinId="8" hidden="1"/>
    <cellStyle name="Hyperlink" xfId="20395" builtinId="8" hidden="1"/>
    <cellStyle name="Hyperlink" xfId="20397" builtinId="8" hidden="1"/>
    <cellStyle name="Hyperlink" xfId="20399" builtinId="8" hidden="1"/>
    <cellStyle name="Hyperlink" xfId="20401" builtinId="8" hidden="1"/>
    <cellStyle name="Hyperlink" xfId="20403" builtinId="8" hidden="1"/>
    <cellStyle name="Hyperlink" xfId="20405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413" builtinId="8" hidden="1"/>
    <cellStyle name="Hyperlink" xfId="20415" builtinId="8" hidden="1"/>
    <cellStyle name="Hyperlink" xfId="20417" builtinId="8" hidden="1"/>
    <cellStyle name="Hyperlink" xfId="20419" builtinId="8" hidden="1"/>
    <cellStyle name="Hyperlink" xfId="20421" builtinId="8" hidden="1"/>
    <cellStyle name="Hyperlink" xfId="20423" builtinId="8" hidden="1"/>
    <cellStyle name="Hyperlink" xfId="20425" builtinId="8" hidden="1"/>
    <cellStyle name="Hyperlink" xfId="2042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7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45" builtinId="8" hidden="1"/>
    <cellStyle name="Hyperlink" xfId="20447" builtinId="8" hidden="1"/>
    <cellStyle name="Hyperlink" xfId="20449" builtinId="8" hidden="1"/>
    <cellStyle name="Hyperlink" xfId="20451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467" builtinId="8" hidden="1"/>
    <cellStyle name="Hyperlink" xfId="20469" builtinId="8" hidden="1"/>
    <cellStyle name="Hyperlink" xfId="20471" builtinId="8" hidden="1"/>
    <cellStyle name="Hyperlink" xfId="20473" builtinId="8" hidden="1"/>
    <cellStyle name="Hyperlink" xfId="20475" builtinId="8" hidden="1"/>
    <cellStyle name="Hyperlink" xfId="20477" builtinId="8" hidden="1"/>
    <cellStyle name="Hyperlink" xfId="20479" builtinId="8" hidden="1"/>
    <cellStyle name="Hyperlink" xfId="20481" builtinId="8" hidden="1"/>
    <cellStyle name="Hyperlink" xfId="20483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91" builtinId="8" hidden="1"/>
    <cellStyle name="Hyperlink" xfId="20493" builtinId="8" hidden="1"/>
    <cellStyle name="Hyperlink" xfId="20495" builtinId="8" hidden="1"/>
    <cellStyle name="Hyperlink" xfId="20497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49" builtinId="8" hidden="1"/>
    <cellStyle name="Hyperlink" xfId="20551" builtinId="8" hidden="1"/>
    <cellStyle name="Hyperlink" xfId="20553" builtinId="8" hidden="1"/>
    <cellStyle name="Hyperlink" xfId="20555" builtinId="8" hidden="1"/>
    <cellStyle name="Hyperlink" xfId="20557" builtinId="8" hidden="1"/>
    <cellStyle name="Hyperlink" xfId="20559" builtinId="8" hidden="1"/>
    <cellStyle name="Hyperlink" xfId="20560" builtinId="8" hidden="1"/>
    <cellStyle name="Hyperlink" xfId="20377" builtinId="8" hidden="1"/>
    <cellStyle name="Hyperlink" xfId="20563" builtinId="8" hidden="1"/>
    <cellStyle name="Hyperlink" xfId="20564" builtinId="8" hidden="1"/>
    <cellStyle name="Hyperlink" xfId="20566" builtinId="8" hidden="1"/>
    <cellStyle name="Hyperlink" xfId="20568" builtinId="8" hidden="1"/>
    <cellStyle name="Hyperlink" xfId="20570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40" builtinId="8" hidden="1"/>
    <cellStyle name="Hyperlink" xfId="20642" builtinId="8" hidden="1"/>
    <cellStyle name="Hyperlink" xfId="20644" builtinId="8" hidden="1"/>
    <cellStyle name="Hyperlink" xfId="20646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662" builtinId="8" hidden="1"/>
    <cellStyle name="Hyperlink" xfId="20664" builtinId="8" hidden="1"/>
    <cellStyle name="Hyperlink" xfId="20666" builtinId="8" hidden="1"/>
    <cellStyle name="Hyperlink" xfId="20668" builtinId="8" hidden="1"/>
    <cellStyle name="Hyperlink" xfId="20670" builtinId="8" hidden="1"/>
    <cellStyle name="Hyperlink" xfId="20672" builtinId="8" hidden="1"/>
    <cellStyle name="Hyperlink" xfId="20674" builtinId="8" hidden="1"/>
    <cellStyle name="Hyperlink" xfId="20676" builtinId="8" hidden="1"/>
    <cellStyle name="Hyperlink" xfId="20678" builtinId="8" hidden="1"/>
    <cellStyle name="Hyperlink" xfId="20680" builtinId="8" hidden="1"/>
    <cellStyle name="Hyperlink" xfId="20682" builtinId="8" hidden="1"/>
    <cellStyle name="Hyperlink" xfId="20684" builtinId="8" hidden="1"/>
    <cellStyle name="Hyperlink" xfId="20686" builtinId="8" hidden="1"/>
    <cellStyle name="Hyperlink" xfId="20688" builtinId="8" hidden="1"/>
    <cellStyle name="Hyperlink" xfId="20690" builtinId="8" hidden="1"/>
    <cellStyle name="Hyperlink" xfId="20692" builtinId="8" hidden="1"/>
    <cellStyle name="Hyperlink" xfId="20694" builtinId="8" hidden="1"/>
    <cellStyle name="Hyperlink" xfId="20696" builtinId="8" hidden="1"/>
    <cellStyle name="Hyperlink" xfId="20698" builtinId="8" hidden="1"/>
    <cellStyle name="Hyperlink" xfId="207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0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8" builtinId="8" hidden="1"/>
    <cellStyle name="Hyperlink" xfId="20720" builtinId="8" hidden="1"/>
    <cellStyle name="Hyperlink" xfId="20722" builtinId="8" hidden="1"/>
    <cellStyle name="Hyperlink" xfId="20724" builtinId="8" hidden="1"/>
    <cellStyle name="Hyperlink" xfId="20726" builtinId="8" hidden="1"/>
    <cellStyle name="Hyperlink" xfId="20728" builtinId="8" hidden="1"/>
    <cellStyle name="Hyperlink" xfId="20730" builtinId="8" hidden="1"/>
    <cellStyle name="Hyperlink" xfId="20732" builtinId="8" hidden="1"/>
    <cellStyle name="Hyperlink" xfId="20734" builtinId="8" hidden="1"/>
    <cellStyle name="Hyperlink" xfId="20739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49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57" builtinId="8" hidden="1"/>
    <cellStyle name="Hyperlink" xfId="20759" builtinId="8" hidden="1"/>
    <cellStyle name="Hyperlink" xfId="20761" builtinId="8" hidden="1"/>
    <cellStyle name="Hyperlink" xfId="20763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779" builtinId="8" hidden="1"/>
    <cellStyle name="Hyperlink" xfId="20781" builtinId="8" hidden="1"/>
    <cellStyle name="Hyperlink" xfId="20783" builtinId="8" hidden="1"/>
    <cellStyle name="Hyperlink" xfId="20785" builtinId="8" hidden="1"/>
    <cellStyle name="Hyperlink" xfId="20787" builtinId="8" hidden="1"/>
    <cellStyle name="Hyperlink" xfId="20789" builtinId="8" hidden="1"/>
    <cellStyle name="Hyperlink" xfId="20791" builtinId="8" hidden="1"/>
    <cellStyle name="Hyperlink" xfId="20793" builtinId="8" hidden="1"/>
    <cellStyle name="Hyperlink" xfId="20795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803" builtinId="8" hidden="1"/>
    <cellStyle name="Hyperlink" xfId="20805" builtinId="8" hidden="1"/>
    <cellStyle name="Hyperlink" xfId="20807" builtinId="8" hidden="1"/>
    <cellStyle name="Hyperlink" xfId="20809" builtinId="8" hidden="1"/>
    <cellStyle name="Hyperlink" xfId="20811" builtinId="8" hidden="1"/>
    <cellStyle name="Hyperlink" xfId="20813" builtinId="8" hidden="1"/>
    <cellStyle name="Hyperlink" xfId="20815" builtinId="8" hidden="1"/>
    <cellStyle name="Hyperlink" xfId="2081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5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13" builtinId="8" hidden="1"/>
    <cellStyle name="Hyperlink" xfId="20915" builtinId="8" hidden="1"/>
    <cellStyle name="Hyperlink" xfId="20917" builtinId="8" hidden="1"/>
    <cellStyle name="Hyperlink" xfId="20919" builtinId="8" hidden="1"/>
    <cellStyle name="Hyperlink" xfId="20920" builtinId="8" hidden="1"/>
    <cellStyle name="Hyperlink" xfId="20737" builtinId="8" hidden="1"/>
    <cellStyle name="Hyperlink" xfId="20926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5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53" builtinId="8" hidden="1"/>
    <cellStyle name="Hyperlink" xfId="20955" builtinId="8" hidden="1"/>
    <cellStyle name="Hyperlink" xfId="20957" builtinId="8" hidden="1"/>
    <cellStyle name="Hyperlink" xfId="20959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20975" builtinId="8" hidden="1"/>
    <cellStyle name="Hyperlink" xfId="20977" builtinId="8" hidden="1"/>
    <cellStyle name="Hyperlink" xfId="20979" builtinId="8" hidden="1"/>
    <cellStyle name="Hyperlink" xfId="20981" builtinId="8" hidden="1"/>
    <cellStyle name="Hyperlink" xfId="20983" builtinId="8" hidden="1"/>
    <cellStyle name="Hyperlink" xfId="20985" builtinId="8" hidden="1"/>
    <cellStyle name="Hyperlink" xfId="20987" builtinId="8" hidden="1"/>
    <cellStyle name="Hyperlink" xfId="20989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97" builtinId="8" hidden="1"/>
    <cellStyle name="Hyperlink" xfId="20999" builtinId="8" hidden="1"/>
    <cellStyle name="Hyperlink" xfId="21001" builtinId="8" hidden="1"/>
    <cellStyle name="Hyperlink" xfId="21003" builtinId="8" hidden="1"/>
    <cellStyle name="Hyperlink" xfId="21005" builtinId="8" hidden="1"/>
    <cellStyle name="Hyperlink" xfId="21007" builtinId="8" hidden="1"/>
    <cellStyle name="Hyperlink" xfId="21009" builtinId="8" hidden="1"/>
    <cellStyle name="Hyperlink" xfId="21011" builtinId="8" hidden="1"/>
    <cellStyle name="Hyperlink" xfId="21013" builtinId="8" hidden="1"/>
    <cellStyle name="Hyperlink" xfId="21015" builtinId="8" hidden="1"/>
    <cellStyle name="Hyperlink" xfId="21017" builtinId="8" hidden="1"/>
    <cellStyle name="Hyperlink" xfId="21019" builtinId="8" hidden="1"/>
    <cellStyle name="Hyperlink" xfId="21021" builtinId="8" hidden="1"/>
    <cellStyle name="Hyperlink" xfId="21023" builtinId="8" hidden="1"/>
    <cellStyle name="Hyperlink" xfId="21025" builtinId="8" hidden="1"/>
    <cellStyle name="Hyperlink" xfId="21027" builtinId="8" hidden="1"/>
    <cellStyle name="Hyperlink" xfId="21029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37" builtinId="8" hidden="1"/>
    <cellStyle name="Hyperlink" xfId="21039" builtinId="8" hidden="1"/>
    <cellStyle name="Hyperlink" xfId="21041" builtinId="8" hidden="1"/>
    <cellStyle name="Hyperlink" xfId="21043" builtinId="8" hidden="1"/>
    <cellStyle name="Hyperlink" xfId="21045" builtinId="8" hidden="1"/>
    <cellStyle name="Hyperlink" xfId="21047" builtinId="8" hidden="1"/>
    <cellStyle name="Hyperlink" xfId="21049" builtinId="8" hidden="1"/>
    <cellStyle name="Hyperlink" xfId="21051" builtinId="8" hidden="1"/>
    <cellStyle name="Hyperlink" xfId="21053" builtinId="8" hidden="1"/>
    <cellStyle name="Hyperlink" xfId="21055" builtinId="8" hidden="1"/>
    <cellStyle name="Hyperlink" xfId="21057" builtinId="8" hidden="1"/>
    <cellStyle name="Hyperlink" xfId="21059" builtinId="8" hidden="1"/>
    <cellStyle name="Hyperlink" xfId="21061" builtinId="8" hidden="1"/>
    <cellStyle name="Hyperlink" xfId="21063" builtinId="8" hidden="1"/>
    <cellStyle name="Hyperlink" xfId="21065" builtinId="8" hidden="1"/>
    <cellStyle name="Hyperlink" xfId="21067" builtinId="8" hidden="1"/>
    <cellStyle name="Hyperlink" xfId="21069" builtinId="8" hidden="1"/>
    <cellStyle name="Hyperlink" xfId="21071" builtinId="8" hidden="1"/>
    <cellStyle name="Hyperlink" xfId="21073" builtinId="8" hidden="1"/>
    <cellStyle name="Hyperlink" xfId="21075" builtinId="8" hidden="1"/>
    <cellStyle name="Hyperlink" xfId="21077" builtinId="8" hidden="1"/>
    <cellStyle name="Hyperlink" xfId="21079" builtinId="8" hidden="1"/>
    <cellStyle name="Hyperlink" xfId="21081" builtinId="8" hidden="1"/>
    <cellStyle name="Hyperlink" xfId="21083" builtinId="8" hidden="1"/>
    <cellStyle name="Hyperlink" xfId="21085" builtinId="8" hidden="1"/>
    <cellStyle name="Hyperlink" xfId="21087" builtinId="8" hidden="1"/>
    <cellStyle name="Hyperlink" xfId="21089" builtinId="8" hidden="1"/>
    <cellStyle name="Hyperlink" xfId="21091" builtinId="8" hidden="1"/>
    <cellStyle name="Hyperlink" xfId="21093" builtinId="8" hidden="1"/>
    <cellStyle name="Hyperlink" xfId="21095" builtinId="8" hidden="1"/>
    <cellStyle name="Hyperlink" xfId="21097" builtinId="8" hidden="1"/>
    <cellStyle name="Hyperlink" xfId="21099" builtinId="8" hidden="1"/>
    <cellStyle name="Hyperlink" xfId="21100" builtinId="8" hidden="1"/>
    <cellStyle name="Hyperlink" xfId="20925" builtinId="8" hidden="1"/>
    <cellStyle name="Hyperlink" xfId="21106" builtinId="8" hidden="1"/>
    <cellStyle name="Hyperlink" xfId="21107" builtinId="8" hidden="1"/>
    <cellStyle name="Hyperlink" xfId="21109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17" builtinId="8" hidden="1"/>
    <cellStyle name="Hyperlink" xfId="21119" builtinId="8" hidden="1"/>
    <cellStyle name="Hyperlink" xfId="21121" builtinId="8" hidden="1"/>
    <cellStyle name="Hyperlink" xfId="21123" builtinId="8" hidden="1"/>
    <cellStyle name="Hyperlink" xfId="21125" builtinId="8" hidden="1"/>
    <cellStyle name="Hyperlink" xfId="21127" builtinId="8" hidden="1"/>
    <cellStyle name="Hyperlink" xfId="21129" builtinId="8" hidden="1"/>
    <cellStyle name="Hyperlink" xfId="21131" builtinId="8" hidden="1"/>
    <cellStyle name="Hyperlink" xfId="21133" builtinId="8" hidden="1"/>
    <cellStyle name="Hyperlink" xfId="21135" builtinId="8" hidden="1"/>
    <cellStyle name="Hyperlink" xfId="21137" builtinId="8" hidden="1"/>
    <cellStyle name="Hyperlink" xfId="21139" builtinId="8" hidden="1"/>
    <cellStyle name="Hyperlink" xfId="21141" builtinId="8" hidden="1"/>
    <cellStyle name="Hyperlink" xfId="21143" builtinId="8" hidden="1"/>
    <cellStyle name="Hyperlink" xfId="21145" builtinId="8" hidden="1"/>
    <cellStyle name="Hyperlink" xfId="21147" builtinId="8" hidden="1"/>
    <cellStyle name="Hyperlink" xfId="21149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80" builtinId="8" hidden="1"/>
    <cellStyle name="Hyperlink" xfId="21281" builtinId="8" hidden="1"/>
    <cellStyle name="Hyperlink" xfId="21103" builtinId="8" hidden="1"/>
    <cellStyle name="Hyperlink" xfId="21101" builtinId="8" hidden="1"/>
    <cellStyle name="Hyperlink" xfId="21284" builtinId="8" hidden="1"/>
    <cellStyle name="Hyperlink" xfId="21286" builtinId="8" hidden="1"/>
    <cellStyle name="Hyperlink" xfId="21288" builtinId="8" hidden="1"/>
    <cellStyle name="Hyperlink" xfId="21290" builtinId="8" hidden="1"/>
    <cellStyle name="Hyperlink" xfId="21292" builtinId="8" hidden="1"/>
    <cellStyle name="Hyperlink" xfId="21294" builtinId="8" hidden="1"/>
    <cellStyle name="Hyperlink" xfId="21296" builtinId="8" hidden="1"/>
    <cellStyle name="Hyperlink" xfId="21298" builtinId="8" hidden="1"/>
    <cellStyle name="Hyperlink" xfId="21300" builtinId="8" hidden="1"/>
    <cellStyle name="Hyperlink" xfId="21302" builtinId="8" hidden="1"/>
    <cellStyle name="Hyperlink" xfId="21304" builtinId="8" hidden="1"/>
    <cellStyle name="Hyperlink" xfId="21306" builtinId="8" hidden="1"/>
    <cellStyle name="Hyperlink" xfId="21308" builtinId="8" hidden="1"/>
    <cellStyle name="Hyperlink" xfId="21310" builtinId="8" hidden="1"/>
    <cellStyle name="Hyperlink" xfId="21312" builtinId="8" hidden="1"/>
    <cellStyle name="Hyperlink" xfId="21314" builtinId="8" hidden="1"/>
    <cellStyle name="Hyperlink" xfId="21316" builtinId="8" hidden="1"/>
    <cellStyle name="Hyperlink" xfId="21318" builtinId="8" hidden="1"/>
    <cellStyle name="Hyperlink" xfId="21320" builtinId="8" hidden="1"/>
    <cellStyle name="Hyperlink" xfId="21322" builtinId="8" hidden="1"/>
    <cellStyle name="Hyperlink" xfId="21324" builtinId="8" hidden="1"/>
    <cellStyle name="Hyperlink" xfId="21326" builtinId="8" hidden="1"/>
    <cellStyle name="Hyperlink" xfId="21328" builtinId="8" hidden="1"/>
    <cellStyle name="Hyperlink" xfId="21330" builtinId="8" hidden="1"/>
    <cellStyle name="Hyperlink" xfId="21332" builtinId="8" hidden="1"/>
    <cellStyle name="Hyperlink" xfId="21334" builtinId="8" hidden="1"/>
    <cellStyle name="Hyperlink" xfId="21336" builtinId="8" hidden="1"/>
    <cellStyle name="Hyperlink" xfId="21338" builtinId="8" hidden="1"/>
    <cellStyle name="Hyperlink" xfId="21340" builtinId="8" hidden="1"/>
    <cellStyle name="Hyperlink" xfId="21342" builtinId="8" hidden="1"/>
    <cellStyle name="Hyperlink" xfId="21344" builtinId="8" hidden="1"/>
    <cellStyle name="Hyperlink" xfId="21346" builtinId="8" hidden="1"/>
    <cellStyle name="Hyperlink" xfId="21348" builtinId="8" hidden="1"/>
    <cellStyle name="Hyperlink" xfId="21350" builtinId="8" hidden="1"/>
    <cellStyle name="Hyperlink" xfId="21352" builtinId="8" hidden="1"/>
    <cellStyle name="Hyperlink" xfId="21354" builtinId="8" hidden="1"/>
    <cellStyle name="Hyperlink" xfId="21356" builtinId="8" hidden="1"/>
    <cellStyle name="Hyperlink" xfId="21358" builtinId="8" hidden="1"/>
    <cellStyle name="Hyperlink" xfId="21360" builtinId="8" hidden="1"/>
    <cellStyle name="Hyperlink" xfId="21362" builtinId="8" hidden="1"/>
    <cellStyle name="Hyperlink" xfId="21364" builtinId="8" hidden="1"/>
    <cellStyle name="Hyperlink" xfId="21366" builtinId="8" hidden="1"/>
    <cellStyle name="Hyperlink" xfId="21368" builtinId="8" hidden="1"/>
    <cellStyle name="Hyperlink" xfId="21370" builtinId="8" hidden="1"/>
    <cellStyle name="Hyperlink" xfId="21372" builtinId="8" hidden="1"/>
    <cellStyle name="Hyperlink" xfId="21374" builtinId="8" hidden="1"/>
    <cellStyle name="Hyperlink" xfId="21376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54" builtinId="8" hidden="1"/>
    <cellStyle name="Hyperlink" xfId="21456" builtinId="8" hidden="1"/>
    <cellStyle name="Hyperlink" xfId="21458" builtinId="8" hidden="1"/>
    <cellStyle name="Hyperlink" xfId="21460" builtinId="8" hidden="1"/>
    <cellStyle name="Hyperlink" xfId="21462" builtinId="8" hidden="1"/>
    <cellStyle name="Hyperlink" xfId="21464" builtinId="8" hidden="1"/>
    <cellStyle name="Hyperlink" xfId="21466" builtinId="8" hidden="1"/>
    <cellStyle name="Hyperlink" xfId="21468" builtinId="8" hidden="1"/>
    <cellStyle name="Hyperlink" xfId="21470" builtinId="8" hidden="1"/>
    <cellStyle name="Hyperlink" xfId="21472" builtinId="8" hidden="1"/>
    <cellStyle name="Hyperlink" xfId="21474" builtinId="8" hidden="1"/>
    <cellStyle name="Hyperlink" xfId="21476" builtinId="8" hidden="1"/>
    <cellStyle name="Hyperlink" xfId="21478" builtinId="8" hidden="1"/>
    <cellStyle name="Hyperlink" xfId="21480" builtinId="8" hidden="1"/>
    <cellStyle name="Hyperlink" xfId="21482" builtinId="8" hidden="1"/>
    <cellStyle name="Hyperlink" xfId="21484" builtinId="8" hidden="1"/>
    <cellStyle name="Hyperlink" xfId="21486" builtinId="8" hidden="1"/>
    <cellStyle name="Hyperlink" xfId="21488" builtinId="8" hidden="1"/>
    <cellStyle name="Hyperlink" xfId="21490" builtinId="8" hidden="1"/>
    <cellStyle name="Hyperlink" xfId="2149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Normal" xfId="0" builtinId="0"/>
    <cellStyle name="Normal 10" xfId="4338"/>
    <cellStyle name="Normal 12" xfId="6683"/>
    <cellStyle name="Normal 13" xfId="8846"/>
    <cellStyle name="Normal 2" xfId="1"/>
    <cellStyle name="Normal 2 10" xfId="11010"/>
    <cellStyle name="Normal 2 11" xfId="13175"/>
    <cellStyle name="Normal 2 12" xfId="15332"/>
    <cellStyle name="Normal 2 13" xfId="17498"/>
    <cellStyle name="Normal 2 2" xfId="2"/>
    <cellStyle name="Normal 2 2 10" xfId="17497"/>
    <cellStyle name="Normal 2 2 11" xfId="19655"/>
    <cellStyle name="Normal 2 2 2" xfId="189"/>
    <cellStyle name="Normal 2 2 3" xfId="2357"/>
    <cellStyle name="Normal 2 2 4" xfId="4524"/>
    <cellStyle name="Normal 2 2 5" xfId="6684"/>
    <cellStyle name="Normal 2 2 6" xfId="8847"/>
    <cellStyle name="Normal 2 2 7" xfId="11012"/>
    <cellStyle name="Normal 2 2 8" xfId="13174"/>
    <cellStyle name="Normal 2 2 9" xfId="15335"/>
    <cellStyle name="Normal 2 3" xfId="2172"/>
    <cellStyle name="Normal 2 4" xfId="2171"/>
    <cellStyle name="Normal 2 5" xfId="2175"/>
    <cellStyle name="Normal 2 6" xfId="2176"/>
    <cellStyle name="Normal 2 7" xfId="4522"/>
    <cellStyle name="Normal 2 8" xfId="6682"/>
    <cellStyle name="Normal 2 9" xfId="8845"/>
    <cellStyle name="Normal 3" xfId="185"/>
    <cellStyle name="Normal 4" xfId="187"/>
    <cellStyle name="Normal 5" xfId="184"/>
    <cellStyle name="Normal 6" xfId="186"/>
    <cellStyle name="Normal 7" xfId="190"/>
    <cellStyle name="Normal 8" xfId="188"/>
    <cellStyle name="Normal 9" xfId="2174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B1:K41"/>
  <sheetViews>
    <sheetView workbookViewId="0">
      <selection activeCell="M21" sqref="M21"/>
    </sheetView>
  </sheetViews>
  <sheetFormatPr defaultRowHeight="15"/>
  <cols>
    <col min="2" max="2" width="4" customWidth="1"/>
    <col min="3" max="3" width="10.140625" customWidth="1"/>
    <col min="4" max="4" width="23.28515625" customWidth="1"/>
    <col min="5" max="6" width="7.85546875" customWidth="1"/>
    <col min="7" max="7" width="12.5703125" customWidth="1"/>
    <col min="8" max="8" width="8.140625" customWidth="1"/>
    <col min="9" max="9" width="11.7109375" customWidth="1"/>
    <col min="10" max="10" width="12.28515625" customWidth="1"/>
    <col min="11" max="11" width="13.42578125" customWidth="1"/>
  </cols>
  <sheetData>
    <row r="1" spans="2:11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</row>
    <row r="2" spans="2:11">
      <c r="B2" s="58"/>
      <c r="C2" s="59"/>
      <c r="D2" s="58"/>
      <c r="E2" s="59"/>
      <c r="F2" s="58"/>
      <c r="G2" s="58"/>
      <c r="H2" s="58"/>
      <c r="I2" s="58"/>
      <c r="J2" s="58"/>
      <c r="K2" s="58"/>
    </row>
    <row r="3" spans="2:11">
      <c r="B3" s="60" t="s">
        <v>1</v>
      </c>
      <c r="C3" s="61"/>
      <c r="D3" s="60" t="s">
        <v>53</v>
      </c>
      <c r="E3" s="61"/>
      <c r="F3" s="60"/>
      <c r="G3" s="60"/>
      <c r="H3" s="60"/>
      <c r="I3" s="60"/>
      <c r="J3" s="60"/>
      <c r="K3" s="60"/>
    </row>
    <row r="4" spans="2:11">
      <c r="B4" s="60" t="s">
        <v>2</v>
      </c>
      <c r="C4" s="61"/>
      <c r="D4" s="60" t="s">
        <v>54</v>
      </c>
      <c r="E4" s="61"/>
      <c r="F4" s="60"/>
      <c r="G4" s="60"/>
      <c r="H4" s="60"/>
      <c r="I4" s="60"/>
      <c r="J4" s="60"/>
      <c r="K4" s="60"/>
    </row>
    <row r="5" spans="2:11">
      <c r="B5" s="62" t="s">
        <v>3</v>
      </c>
      <c r="C5" s="63"/>
      <c r="D5" s="1" t="s">
        <v>133</v>
      </c>
      <c r="E5" s="61"/>
      <c r="F5" s="60"/>
      <c r="G5" s="60"/>
      <c r="H5" s="60"/>
      <c r="I5" s="60"/>
      <c r="J5" s="60"/>
      <c r="K5" s="60"/>
    </row>
    <row r="6" spans="2:11" ht="15.75" thickBot="1"/>
    <row r="7" spans="2:11" ht="39" thickBot="1">
      <c r="B7" s="64" t="s">
        <v>4</v>
      </c>
      <c r="C7" s="64" t="s">
        <v>5</v>
      </c>
      <c r="D7" s="64" t="s">
        <v>6</v>
      </c>
      <c r="E7" s="64" t="s">
        <v>7</v>
      </c>
      <c r="F7" s="64" t="s">
        <v>8</v>
      </c>
      <c r="G7" s="65" t="s">
        <v>38</v>
      </c>
      <c r="H7" s="64" t="s">
        <v>44</v>
      </c>
      <c r="I7" s="65" t="s">
        <v>45</v>
      </c>
      <c r="J7" s="64" t="s">
        <v>11</v>
      </c>
      <c r="K7" s="65" t="s">
        <v>12</v>
      </c>
    </row>
    <row r="8" spans="2:11" ht="15.75" thickBot="1">
      <c r="B8" s="66">
        <v>1</v>
      </c>
      <c r="C8" s="66">
        <v>2</v>
      </c>
      <c r="D8" s="66">
        <v>3</v>
      </c>
      <c r="E8" s="66">
        <v>4</v>
      </c>
      <c r="F8" s="66">
        <v>5</v>
      </c>
      <c r="G8" s="66" t="s">
        <v>13</v>
      </c>
      <c r="H8" s="66">
        <v>7</v>
      </c>
      <c r="I8" s="66" t="s">
        <v>51</v>
      </c>
      <c r="J8" s="66" t="s">
        <v>52</v>
      </c>
      <c r="K8" s="67">
        <v>10</v>
      </c>
    </row>
    <row r="9" spans="2:11" ht="15.75" thickBot="1">
      <c r="B9" s="188"/>
      <c r="C9" s="189"/>
      <c r="D9" s="189"/>
      <c r="E9" s="189"/>
      <c r="F9" s="515">
        <f>SUBTOTAL(9,F10:F959)</f>
        <v>93</v>
      </c>
      <c r="G9" s="516">
        <f>SUBTOTAL(9,G10:G959)</f>
        <v>930000</v>
      </c>
      <c r="H9" s="517">
        <f>SUBTOTAL(9,H10:H959)</f>
        <v>14</v>
      </c>
      <c r="I9" s="516">
        <f>SUBTOTAL(9,I10:I959)</f>
        <v>210000</v>
      </c>
      <c r="J9" s="516">
        <f>SUBTOTAL(9,J10:J959)</f>
        <v>1140000</v>
      </c>
      <c r="K9" s="192"/>
    </row>
    <row r="10" spans="2:11" ht="16.5" thickTop="1">
      <c r="B10" s="389">
        <v>1</v>
      </c>
      <c r="C10" s="396">
        <v>42242</v>
      </c>
      <c r="D10" s="249" t="s">
        <v>277</v>
      </c>
      <c r="E10" s="203" t="s">
        <v>138</v>
      </c>
      <c r="F10" s="194"/>
      <c r="G10" s="185">
        <f>F10*10000</f>
        <v>0</v>
      </c>
      <c r="H10" s="185"/>
      <c r="I10" s="185">
        <f>H10*15000</f>
        <v>0</v>
      </c>
      <c r="J10" s="195">
        <f>G10+I10</f>
        <v>0</v>
      </c>
      <c r="K10" s="196"/>
    </row>
    <row r="11" spans="2:11" ht="15.75">
      <c r="B11" s="390">
        <v>2</v>
      </c>
      <c r="C11" s="391">
        <v>42243</v>
      </c>
      <c r="D11" s="241" t="s">
        <v>277</v>
      </c>
      <c r="E11" s="68" t="s">
        <v>138</v>
      </c>
      <c r="F11" s="68">
        <v>4</v>
      </c>
      <c r="G11" s="56">
        <f>F11*10000</f>
        <v>40000</v>
      </c>
      <c r="H11" s="69"/>
      <c r="I11" s="56">
        <f>H11*15000</f>
        <v>0</v>
      </c>
      <c r="J11" s="70">
        <f>G11+I11</f>
        <v>40000</v>
      </c>
      <c r="K11" s="197"/>
    </row>
    <row r="12" spans="2:11" ht="15.75">
      <c r="B12" s="390">
        <v>3</v>
      </c>
      <c r="C12" s="391">
        <v>42244</v>
      </c>
      <c r="D12" s="241" t="s">
        <v>277</v>
      </c>
      <c r="E12" s="68" t="s">
        <v>138</v>
      </c>
      <c r="F12" s="68">
        <v>4</v>
      </c>
      <c r="G12" s="56">
        <f>F12*10000</f>
        <v>40000</v>
      </c>
      <c r="H12" s="68"/>
      <c r="I12" s="56">
        <f t="shared" ref="I12:I38" si="0">H12*15000</f>
        <v>0</v>
      </c>
      <c r="J12" s="70">
        <f t="shared" ref="J12:J38" si="1">G12+I12</f>
        <v>40000</v>
      </c>
      <c r="K12" s="197"/>
    </row>
    <row r="13" spans="2:11" ht="15.75">
      <c r="B13" s="390">
        <v>4</v>
      </c>
      <c r="C13" s="391">
        <v>42245</v>
      </c>
      <c r="D13" s="241" t="s">
        <v>277</v>
      </c>
      <c r="E13" s="68" t="s">
        <v>138</v>
      </c>
      <c r="F13" s="68">
        <v>3</v>
      </c>
      <c r="G13" s="56">
        <f t="shared" ref="G13:G40" si="2">F13*10000</f>
        <v>30000</v>
      </c>
      <c r="H13" s="68"/>
      <c r="I13" s="56">
        <f t="shared" si="0"/>
        <v>0</v>
      </c>
      <c r="J13" s="70">
        <f t="shared" si="1"/>
        <v>30000</v>
      </c>
      <c r="K13" s="197"/>
    </row>
    <row r="14" spans="2:11" ht="15.75">
      <c r="B14" s="390">
        <v>5</v>
      </c>
      <c r="C14" s="392">
        <v>42246</v>
      </c>
      <c r="D14" s="241" t="s">
        <v>277</v>
      </c>
      <c r="E14" s="68" t="s">
        <v>138</v>
      </c>
      <c r="F14" s="68">
        <v>3</v>
      </c>
      <c r="G14" s="56">
        <f t="shared" si="2"/>
        <v>30000</v>
      </c>
      <c r="H14" s="68"/>
      <c r="I14" s="56">
        <f t="shared" si="0"/>
        <v>0</v>
      </c>
      <c r="J14" s="70">
        <f t="shared" si="1"/>
        <v>30000</v>
      </c>
      <c r="K14" s="197"/>
    </row>
    <row r="15" spans="2:11" ht="15.75">
      <c r="B15" s="390">
        <v>6</v>
      </c>
      <c r="C15" s="391">
        <v>42247</v>
      </c>
      <c r="D15" s="241" t="s">
        <v>277</v>
      </c>
      <c r="E15" s="68" t="s">
        <v>138</v>
      </c>
      <c r="F15" s="68">
        <v>1</v>
      </c>
      <c r="G15" s="56">
        <f t="shared" si="2"/>
        <v>10000</v>
      </c>
      <c r="H15" s="68"/>
      <c r="I15" s="56">
        <f t="shared" si="0"/>
        <v>0</v>
      </c>
      <c r="J15" s="70">
        <f t="shared" si="1"/>
        <v>10000</v>
      </c>
      <c r="K15" s="197"/>
    </row>
    <row r="16" spans="2:11" ht="15.75">
      <c r="B16" s="390">
        <v>7</v>
      </c>
      <c r="C16" s="391">
        <v>42248</v>
      </c>
      <c r="D16" s="241" t="s">
        <v>276</v>
      </c>
      <c r="E16" s="83" t="s">
        <v>138</v>
      </c>
      <c r="F16" s="68">
        <v>4</v>
      </c>
      <c r="G16" s="56">
        <f t="shared" si="2"/>
        <v>40000</v>
      </c>
      <c r="H16" s="68"/>
      <c r="I16" s="56">
        <f t="shared" si="0"/>
        <v>0</v>
      </c>
      <c r="J16" s="70">
        <f t="shared" si="1"/>
        <v>40000</v>
      </c>
      <c r="K16" s="197"/>
    </row>
    <row r="17" spans="2:11" ht="15.75">
      <c r="B17" s="390">
        <v>8</v>
      </c>
      <c r="C17" s="391">
        <v>42249</v>
      </c>
      <c r="D17" s="241" t="s">
        <v>277</v>
      </c>
      <c r="E17" s="68" t="s">
        <v>138</v>
      </c>
      <c r="F17" s="68">
        <v>1</v>
      </c>
      <c r="G17" s="56">
        <f t="shared" si="2"/>
        <v>10000</v>
      </c>
      <c r="H17" s="68"/>
      <c r="I17" s="56">
        <f t="shared" si="0"/>
        <v>0</v>
      </c>
      <c r="J17" s="70">
        <f t="shared" si="1"/>
        <v>10000</v>
      </c>
      <c r="K17" s="197"/>
    </row>
    <row r="18" spans="2:11" ht="15.75">
      <c r="B18" s="390">
        <v>9</v>
      </c>
      <c r="C18" s="391">
        <v>42250</v>
      </c>
      <c r="D18" s="241" t="s">
        <v>277</v>
      </c>
      <c r="E18" s="68" t="s">
        <v>138</v>
      </c>
      <c r="F18" s="68">
        <v>1</v>
      </c>
      <c r="G18" s="56">
        <f t="shared" si="2"/>
        <v>10000</v>
      </c>
      <c r="H18" s="68"/>
      <c r="I18" s="56">
        <f t="shared" si="0"/>
        <v>0</v>
      </c>
      <c r="J18" s="70">
        <f t="shared" si="1"/>
        <v>10000</v>
      </c>
      <c r="K18" s="197"/>
    </row>
    <row r="19" spans="2:11" ht="15.75">
      <c r="B19" s="390">
        <v>10</v>
      </c>
      <c r="C19" s="391">
        <v>42251</v>
      </c>
      <c r="D19" s="241" t="s">
        <v>277</v>
      </c>
      <c r="E19" s="68" t="s">
        <v>138</v>
      </c>
      <c r="F19" s="68">
        <v>7</v>
      </c>
      <c r="G19" s="56">
        <f t="shared" si="2"/>
        <v>70000</v>
      </c>
      <c r="H19" s="68">
        <v>5</v>
      </c>
      <c r="I19" s="56">
        <f t="shared" si="0"/>
        <v>75000</v>
      </c>
      <c r="J19" s="70">
        <f t="shared" si="1"/>
        <v>145000</v>
      </c>
      <c r="K19" s="197"/>
    </row>
    <row r="20" spans="2:11" ht="15.75">
      <c r="B20" s="390">
        <v>11</v>
      </c>
      <c r="C20" s="391">
        <v>42252</v>
      </c>
      <c r="D20" s="241" t="s">
        <v>277</v>
      </c>
      <c r="E20" s="68" t="s">
        <v>138</v>
      </c>
      <c r="F20" s="68">
        <v>1</v>
      </c>
      <c r="G20" s="56">
        <f t="shared" si="2"/>
        <v>10000</v>
      </c>
      <c r="H20" s="68"/>
      <c r="I20" s="56">
        <f t="shared" si="0"/>
        <v>0</v>
      </c>
      <c r="J20" s="70">
        <f t="shared" si="1"/>
        <v>10000</v>
      </c>
      <c r="K20" s="197"/>
    </row>
    <row r="21" spans="2:11" ht="15.75">
      <c r="B21" s="390">
        <v>12</v>
      </c>
      <c r="C21" s="392">
        <v>42253</v>
      </c>
      <c r="D21" s="241" t="s">
        <v>277</v>
      </c>
      <c r="E21" s="68" t="s">
        <v>138</v>
      </c>
      <c r="F21" s="68">
        <v>1</v>
      </c>
      <c r="G21" s="56">
        <f t="shared" si="2"/>
        <v>10000</v>
      </c>
      <c r="H21" s="68"/>
      <c r="I21" s="56">
        <f t="shared" si="0"/>
        <v>0</v>
      </c>
      <c r="J21" s="70">
        <f t="shared" si="1"/>
        <v>10000</v>
      </c>
      <c r="K21" s="197"/>
    </row>
    <row r="22" spans="2:11" ht="15.75">
      <c r="B22" s="390">
        <v>13</v>
      </c>
      <c r="C22" s="391">
        <v>42254</v>
      </c>
      <c r="D22" s="241" t="s">
        <v>277</v>
      </c>
      <c r="E22" s="68" t="s">
        <v>138</v>
      </c>
      <c r="F22" s="68">
        <v>4</v>
      </c>
      <c r="G22" s="56">
        <f t="shared" si="2"/>
        <v>40000</v>
      </c>
      <c r="H22" s="68"/>
      <c r="I22" s="56">
        <f t="shared" si="0"/>
        <v>0</v>
      </c>
      <c r="J22" s="70">
        <f t="shared" si="1"/>
        <v>40000</v>
      </c>
      <c r="K22" s="197"/>
    </row>
    <row r="23" spans="2:11" ht="15.75">
      <c r="B23" s="390">
        <v>14</v>
      </c>
      <c r="C23" s="391">
        <v>42255</v>
      </c>
      <c r="D23" s="241" t="s">
        <v>277</v>
      </c>
      <c r="E23" s="68" t="s">
        <v>138</v>
      </c>
      <c r="F23" s="68">
        <v>6</v>
      </c>
      <c r="G23" s="56">
        <f t="shared" si="2"/>
        <v>60000</v>
      </c>
      <c r="H23" s="68">
        <v>2</v>
      </c>
      <c r="I23" s="56">
        <f t="shared" si="0"/>
        <v>30000</v>
      </c>
      <c r="J23" s="70">
        <f t="shared" si="1"/>
        <v>90000</v>
      </c>
      <c r="K23" s="197"/>
    </row>
    <row r="24" spans="2:11" ht="15.75">
      <c r="B24" s="390">
        <v>15</v>
      </c>
      <c r="C24" s="391">
        <v>42256</v>
      </c>
      <c r="D24" s="241" t="s">
        <v>277</v>
      </c>
      <c r="E24" s="68" t="s">
        <v>138</v>
      </c>
      <c r="F24" s="68">
        <v>2</v>
      </c>
      <c r="G24" s="56">
        <f t="shared" si="2"/>
        <v>20000</v>
      </c>
      <c r="H24" s="68"/>
      <c r="I24" s="56">
        <f t="shared" si="0"/>
        <v>0</v>
      </c>
      <c r="J24" s="70">
        <f t="shared" si="1"/>
        <v>20000</v>
      </c>
      <c r="K24" s="197"/>
    </row>
    <row r="25" spans="2:11" ht="15.75">
      <c r="B25" s="390">
        <v>16</v>
      </c>
      <c r="C25" s="391">
        <v>42257</v>
      </c>
      <c r="D25" s="241" t="s">
        <v>277</v>
      </c>
      <c r="E25" s="68" t="s">
        <v>138</v>
      </c>
      <c r="F25" s="68">
        <v>1</v>
      </c>
      <c r="G25" s="56">
        <f t="shared" si="2"/>
        <v>10000</v>
      </c>
      <c r="H25" s="68"/>
      <c r="I25" s="56">
        <f t="shared" si="0"/>
        <v>0</v>
      </c>
      <c r="J25" s="70">
        <f t="shared" si="1"/>
        <v>10000</v>
      </c>
      <c r="K25" s="197"/>
    </row>
    <row r="26" spans="2:11" ht="15.75">
      <c r="B26" s="390">
        <v>17</v>
      </c>
      <c r="C26" s="391">
        <v>42258</v>
      </c>
      <c r="D26" s="241" t="s">
        <v>277</v>
      </c>
      <c r="E26" s="68" t="s">
        <v>138</v>
      </c>
      <c r="F26" s="68">
        <v>6</v>
      </c>
      <c r="G26" s="56">
        <f t="shared" si="2"/>
        <v>60000</v>
      </c>
      <c r="H26" s="68">
        <v>3</v>
      </c>
      <c r="I26" s="56">
        <f t="shared" si="0"/>
        <v>45000</v>
      </c>
      <c r="J26" s="70">
        <f t="shared" si="1"/>
        <v>105000</v>
      </c>
      <c r="K26" s="197"/>
    </row>
    <row r="27" spans="2:11" ht="15.75">
      <c r="B27" s="390">
        <v>18</v>
      </c>
      <c r="C27" s="391">
        <v>42259</v>
      </c>
      <c r="D27" s="241" t="s">
        <v>277</v>
      </c>
      <c r="E27" s="68" t="s">
        <v>138</v>
      </c>
      <c r="F27" s="68">
        <v>6</v>
      </c>
      <c r="G27" s="56">
        <f t="shared" si="2"/>
        <v>60000</v>
      </c>
      <c r="H27" s="68"/>
      <c r="I27" s="56">
        <f t="shared" si="0"/>
        <v>0</v>
      </c>
      <c r="J27" s="70">
        <f t="shared" si="1"/>
        <v>60000</v>
      </c>
      <c r="K27" s="197"/>
    </row>
    <row r="28" spans="2:11" ht="15.75">
      <c r="B28" s="390">
        <v>19</v>
      </c>
      <c r="C28" s="392">
        <v>42260</v>
      </c>
      <c r="D28" s="241" t="s">
        <v>277</v>
      </c>
      <c r="E28" s="68" t="s">
        <v>138</v>
      </c>
      <c r="F28" s="68">
        <v>6</v>
      </c>
      <c r="G28" s="56">
        <f t="shared" si="2"/>
        <v>60000</v>
      </c>
      <c r="H28" s="68">
        <v>2</v>
      </c>
      <c r="I28" s="56">
        <f t="shared" si="0"/>
        <v>30000</v>
      </c>
      <c r="J28" s="70">
        <f t="shared" si="1"/>
        <v>90000</v>
      </c>
      <c r="K28" s="197"/>
    </row>
    <row r="29" spans="2:11" ht="15.75">
      <c r="B29" s="390">
        <v>20</v>
      </c>
      <c r="C29" s="391">
        <v>42261</v>
      </c>
      <c r="D29" s="241" t="s">
        <v>277</v>
      </c>
      <c r="E29" s="68" t="s">
        <v>138</v>
      </c>
      <c r="F29" s="68">
        <v>6</v>
      </c>
      <c r="G29" s="56">
        <f t="shared" si="2"/>
        <v>60000</v>
      </c>
      <c r="H29" s="68"/>
      <c r="I29" s="56">
        <f t="shared" si="0"/>
        <v>0</v>
      </c>
      <c r="J29" s="70">
        <f t="shared" si="1"/>
        <v>60000</v>
      </c>
      <c r="K29" s="197"/>
    </row>
    <row r="30" spans="2:11" ht="15.75">
      <c r="B30" s="390">
        <v>21</v>
      </c>
      <c r="C30" s="391">
        <v>42262</v>
      </c>
      <c r="D30" s="241" t="s">
        <v>277</v>
      </c>
      <c r="E30" s="68" t="s">
        <v>138</v>
      </c>
      <c r="F30" s="68">
        <v>3</v>
      </c>
      <c r="G30" s="56">
        <f t="shared" si="2"/>
        <v>30000</v>
      </c>
      <c r="H30" s="68"/>
      <c r="I30" s="56">
        <f t="shared" si="0"/>
        <v>0</v>
      </c>
      <c r="J30" s="70">
        <f t="shared" si="1"/>
        <v>30000</v>
      </c>
      <c r="K30" s="197"/>
    </row>
    <row r="31" spans="2:11" ht="15.75">
      <c r="B31" s="390">
        <v>22</v>
      </c>
      <c r="C31" s="391">
        <v>42263</v>
      </c>
      <c r="D31" s="241" t="s">
        <v>277</v>
      </c>
      <c r="E31" s="68" t="s">
        <v>138</v>
      </c>
      <c r="F31" s="68">
        <v>6</v>
      </c>
      <c r="G31" s="56">
        <f t="shared" si="2"/>
        <v>60000</v>
      </c>
      <c r="H31" s="68"/>
      <c r="I31" s="56">
        <f t="shared" si="0"/>
        <v>0</v>
      </c>
      <c r="J31" s="70">
        <f t="shared" si="1"/>
        <v>60000</v>
      </c>
      <c r="K31" s="197"/>
    </row>
    <row r="32" spans="2:11" ht="15.75">
      <c r="B32" s="390">
        <v>23</v>
      </c>
      <c r="C32" s="391">
        <v>42264</v>
      </c>
      <c r="D32" s="241" t="s">
        <v>277</v>
      </c>
      <c r="E32" s="68" t="s">
        <v>138</v>
      </c>
      <c r="F32" s="68">
        <v>1</v>
      </c>
      <c r="G32" s="56">
        <f t="shared" si="2"/>
        <v>10000</v>
      </c>
      <c r="H32" s="68"/>
      <c r="I32" s="56">
        <f t="shared" si="0"/>
        <v>0</v>
      </c>
      <c r="J32" s="70">
        <f t="shared" si="1"/>
        <v>10000</v>
      </c>
      <c r="K32" s="197"/>
    </row>
    <row r="33" spans="2:11" ht="15.75">
      <c r="B33" s="390">
        <v>24</v>
      </c>
      <c r="C33" s="391">
        <v>42265</v>
      </c>
      <c r="D33" s="241" t="s">
        <v>277</v>
      </c>
      <c r="E33" s="68" t="s">
        <v>138</v>
      </c>
      <c r="F33" s="68">
        <v>6</v>
      </c>
      <c r="G33" s="56">
        <f t="shared" si="2"/>
        <v>60000</v>
      </c>
      <c r="H33" s="68">
        <v>2</v>
      </c>
      <c r="I33" s="56">
        <f t="shared" si="0"/>
        <v>30000</v>
      </c>
      <c r="J33" s="70">
        <f t="shared" si="1"/>
        <v>90000</v>
      </c>
      <c r="K33" s="197"/>
    </row>
    <row r="34" spans="2:11" ht="15.75">
      <c r="B34" s="390">
        <v>25</v>
      </c>
      <c r="C34" s="391">
        <v>42266</v>
      </c>
      <c r="D34" s="241" t="s">
        <v>277</v>
      </c>
      <c r="E34" s="68" t="s">
        <v>138</v>
      </c>
      <c r="F34" s="68"/>
      <c r="G34" s="56">
        <f t="shared" si="2"/>
        <v>0</v>
      </c>
      <c r="H34" s="68"/>
      <c r="I34" s="56">
        <f t="shared" si="0"/>
        <v>0</v>
      </c>
      <c r="J34" s="70">
        <f t="shared" si="1"/>
        <v>0</v>
      </c>
      <c r="K34" s="197"/>
    </row>
    <row r="35" spans="2:11" ht="15.75">
      <c r="B35" s="390">
        <v>26</v>
      </c>
      <c r="C35" s="392">
        <v>42267</v>
      </c>
      <c r="D35" s="241" t="s">
        <v>277</v>
      </c>
      <c r="E35" s="68" t="s">
        <v>138</v>
      </c>
      <c r="F35" s="68">
        <v>3</v>
      </c>
      <c r="G35" s="56">
        <f t="shared" si="2"/>
        <v>30000</v>
      </c>
      <c r="H35" s="68"/>
      <c r="I35" s="56">
        <f t="shared" si="0"/>
        <v>0</v>
      </c>
      <c r="J35" s="70">
        <f t="shared" si="1"/>
        <v>30000</v>
      </c>
      <c r="K35" s="197"/>
    </row>
    <row r="36" spans="2:11" ht="15.75">
      <c r="B36" s="390">
        <v>27</v>
      </c>
      <c r="C36" s="391">
        <v>42268</v>
      </c>
      <c r="D36" s="241" t="s">
        <v>277</v>
      </c>
      <c r="E36" s="68" t="s">
        <v>138</v>
      </c>
      <c r="F36" s="68">
        <v>4</v>
      </c>
      <c r="G36" s="56">
        <f t="shared" si="2"/>
        <v>40000</v>
      </c>
      <c r="H36" s="68"/>
      <c r="I36" s="56">
        <f t="shared" si="0"/>
        <v>0</v>
      </c>
      <c r="J36" s="70">
        <f t="shared" si="1"/>
        <v>40000</v>
      </c>
      <c r="K36" s="197"/>
    </row>
    <row r="37" spans="2:11" ht="15.75">
      <c r="B37" s="390">
        <v>28</v>
      </c>
      <c r="C37" s="391">
        <v>42269</v>
      </c>
      <c r="D37" s="241" t="s">
        <v>277</v>
      </c>
      <c r="E37" s="68" t="s">
        <v>138</v>
      </c>
      <c r="F37" s="68"/>
      <c r="G37" s="56">
        <f t="shared" si="2"/>
        <v>0</v>
      </c>
      <c r="H37" s="68"/>
      <c r="I37" s="56">
        <f t="shared" si="0"/>
        <v>0</v>
      </c>
      <c r="J37" s="70">
        <f t="shared" si="1"/>
        <v>0</v>
      </c>
      <c r="K37" s="197"/>
    </row>
    <row r="38" spans="2:11" ht="15.75">
      <c r="B38" s="390">
        <v>29</v>
      </c>
      <c r="C38" s="391">
        <v>42270</v>
      </c>
      <c r="D38" s="241" t="s">
        <v>277</v>
      </c>
      <c r="E38" s="68" t="s">
        <v>138</v>
      </c>
      <c r="F38" s="68">
        <v>3</v>
      </c>
      <c r="G38" s="56">
        <f t="shared" si="2"/>
        <v>30000</v>
      </c>
      <c r="H38" s="151"/>
      <c r="I38" s="56">
        <f t="shared" si="0"/>
        <v>0</v>
      </c>
      <c r="J38" s="70">
        <f t="shared" si="1"/>
        <v>30000</v>
      </c>
      <c r="K38" s="212"/>
    </row>
    <row r="39" spans="2:11" ht="15.75">
      <c r="B39" s="390">
        <v>30</v>
      </c>
      <c r="C39" s="393">
        <v>42271</v>
      </c>
      <c r="D39" s="332" t="s">
        <v>233</v>
      </c>
      <c r="E39" s="68"/>
      <c r="F39" s="68"/>
      <c r="G39" s="56">
        <f t="shared" si="2"/>
        <v>0</v>
      </c>
      <c r="H39" s="151"/>
      <c r="I39" s="56">
        <f t="shared" ref="I39:I40" si="3">H39*15000</f>
        <v>0</v>
      </c>
      <c r="J39" s="70">
        <f t="shared" ref="J39:J40" si="4">G39+I39</f>
        <v>0</v>
      </c>
      <c r="K39" s="212"/>
    </row>
    <row r="40" spans="2:11" ht="16.5" thickBot="1">
      <c r="B40" s="394">
        <v>31</v>
      </c>
      <c r="C40" s="395">
        <v>42272</v>
      </c>
      <c r="D40" s="494" t="s">
        <v>233</v>
      </c>
      <c r="E40" s="148"/>
      <c r="F40" s="344"/>
      <c r="G40" s="149">
        <f t="shared" si="2"/>
        <v>0</v>
      </c>
      <c r="H40" s="213"/>
      <c r="I40" s="149">
        <f t="shared" si="3"/>
        <v>0</v>
      </c>
      <c r="J40" s="150">
        <f t="shared" si="4"/>
        <v>0</v>
      </c>
      <c r="K40" s="214"/>
    </row>
    <row r="41" spans="2:11" ht="15.75" thickTop="1"/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2:M42"/>
  <sheetViews>
    <sheetView workbookViewId="0">
      <selection activeCell="K31" sqref="K31"/>
    </sheetView>
  </sheetViews>
  <sheetFormatPr defaultRowHeight="15"/>
  <cols>
    <col min="2" max="2" width="4.42578125" customWidth="1"/>
    <col min="4" max="4" width="33.42578125" customWidth="1"/>
    <col min="5" max="5" width="8" customWidth="1"/>
    <col min="6" max="6" width="12" customWidth="1"/>
    <col min="7" max="7" width="12.5703125" customWidth="1"/>
    <col min="9" max="9" width="14" customWidth="1"/>
    <col min="11" max="11" width="11.7109375" customWidth="1"/>
    <col min="12" max="12" width="12.5703125" bestFit="1" customWidth="1"/>
    <col min="13" max="13" width="16.28515625" customWidth="1"/>
  </cols>
  <sheetData>
    <row r="2" spans="1:13" ht="21">
      <c r="B2" s="532" t="s">
        <v>0</v>
      </c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</row>
    <row r="3" spans="1:13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>
      <c r="B4" s="62" t="s">
        <v>1</v>
      </c>
      <c r="C4" s="63"/>
      <c r="D4" s="62" t="s">
        <v>88</v>
      </c>
      <c r="E4" s="63"/>
      <c r="F4" s="63"/>
      <c r="G4" s="63"/>
      <c r="H4" s="62"/>
      <c r="I4" s="62"/>
      <c r="J4" s="62"/>
      <c r="K4" s="62"/>
      <c r="L4" s="62"/>
      <c r="M4" s="62"/>
    </row>
    <row r="5" spans="1:13">
      <c r="B5" s="62" t="s">
        <v>2</v>
      </c>
      <c r="C5" s="63"/>
      <c r="D5" s="62" t="s">
        <v>64</v>
      </c>
      <c r="E5" s="63"/>
      <c r="F5" s="63"/>
      <c r="G5" s="63"/>
      <c r="H5" s="62"/>
      <c r="I5" s="62"/>
      <c r="J5" s="62"/>
      <c r="K5" s="62"/>
      <c r="L5" s="62"/>
      <c r="M5" s="62"/>
    </row>
    <row r="6" spans="1:13">
      <c r="B6" s="62" t="s">
        <v>3</v>
      </c>
      <c r="C6" s="63"/>
      <c r="D6" s="1" t="s">
        <v>133</v>
      </c>
      <c r="E6" s="63"/>
      <c r="F6" s="63"/>
      <c r="G6" s="63"/>
      <c r="H6" s="62"/>
      <c r="I6" s="62"/>
      <c r="J6" s="62"/>
      <c r="K6" s="62"/>
      <c r="L6" s="62"/>
      <c r="M6" s="62"/>
    </row>
    <row r="7" spans="1:13" ht="15.75" thickBot="1">
      <c r="B7" s="62"/>
      <c r="C7" s="63"/>
      <c r="D7" s="62"/>
      <c r="E7" s="63"/>
      <c r="F7" s="63"/>
      <c r="G7" s="63"/>
      <c r="H7" s="62"/>
      <c r="I7" s="62"/>
      <c r="J7" s="62"/>
      <c r="K7" s="62"/>
      <c r="L7" s="62"/>
      <c r="M7" s="62"/>
    </row>
    <row r="8" spans="1:13" ht="39" thickBot="1">
      <c r="B8" s="92" t="s">
        <v>4</v>
      </c>
      <c r="C8" s="92" t="s">
        <v>5</v>
      </c>
      <c r="D8" s="92" t="s">
        <v>6</v>
      </c>
      <c r="E8" s="92" t="s">
        <v>7</v>
      </c>
      <c r="F8" s="92" t="s">
        <v>55</v>
      </c>
      <c r="G8" s="92" t="s">
        <v>56</v>
      </c>
      <c r="H8" s="93" t="s">
        <v>8</v>
      </c>
      <c r="I8" s="92" t="s">
        <v>38</v>
      </c>
      <c r="J8" s="93" t="s">
        <v>44</v>
      </c>
      <c r="K8" s="92" t="s">
        <v>45</v>
      </c>
      <c r="L8" s="147" t="s">
        <v>11</v>
      </c>
      <c r="M8" s="92" t="s">
        <v>12</v>
      </c>
    </row>
    <row r="9" spans="1:13" ht="15.75" thickBot="1">
      <c r="B9" s="80">
        <v>1</v>
      </c>
      <c r="C9" s="80">
        <v>2</v>
      </c>
      <c r="D9" s="80">
        <v>3</v>
      </c>
      <c r="E9" s="80">
        <v>4</v>
      </c>
      <c r="F9" s="80">
        <v>5</v>
      </c>
      <c r="G9" s="80" t="s">
        <v>58</v>
      </c>
      <c r="H9" s="80">
        <v>7</v>
      </c>
      <c r="I9" s="80" t="s">
        <v>47</v>
      </c>
      <c r="J9" s="80">
        <v>9</v>
      </c>
      <c r="K9" s="80" t="s">
        <v>48</v>
      </c>
      <c r="L9" s="80" t="s">
        <v>59</v>
      </c>
      <c r="M9" s="81">
        <v>11</v>
      </c>
    </row>
    <row r="10" spans="1:13" ht="15.75" thickBot="1">
      <c r="B10" s="94"/>
      <c r="C10" s="95"/>
      <c r="D10" s="95"/>
      <c r="E10" s="95"/>
      <c r="F10" s="424">
        <f>SUM(F11:F41)</f>
        <v>163</v>
      </c>
      <c r="G10" s="425">
        <f t="shared" ref="G10:I10" si="0">SUM(G11:G41)</f>
        <v>978000</v>
      </c>
      <c r="H10" s="424">
        <f t="shared" si="0"/>
        <v>88</v>
      </c>
      <c r="I10" s="426">
        <f t="shared" si="0"/>
        <v>880000</v>
      </c>
      <c r="J10" s="424">
        <f>SUM(J11:J41)</f>
        <v>24</v>
      </c>
      <c r="K10" s="426">
        <f>SUM(K11:K41)</f>
        <v>360000</v>
      </c>
      <c r="L10" s="426">
        <f>SUM(L11:L41)</f>
        <v>2218000</v>
      </c>
      <c r="M10" s="209"/>
    </row>
    <row r="11" spans="1:13" ht="16.5" thickTop="1">
      <c r="B11" s="389">
        <v>1</v>
      </c>
      <c r="C11" s="396">
        <v>42242</v>
      </c>
      <c r="D11" s="408" t="s">
        <v>163</v>
      </c>
      <c r="E11" s="409" t="s">
        <v>93</v>
      </c>
      <c r="F11" s="157"/>
      <c r="G11" s="342">
        <f t="shared" ref="G11:G40" si="1">F11*6000</f>
        <v>0</v>
      </c>
      <c r="H11" s="157"/>
      <c r="I11" s="199">
        <f t="shared" ref="I11:I40" si="2">H11*10000</f>
        <v>0</v>
      </c>
      <c r="J11" s="157"/>
      <c r="K11" s="199">
        <f t="shared" ref="K11:K39" si="3">J11*15000</f>
        <v>0</v>
      </c>
      <c r="L11" s="199">
        <f>G11+I11+K11</f>
        <v>0</v>
      </c>
      <c r="M11" s="200"/>
    </row>
    <row r="12" spans="1:13" ht="15.75">
      <c r="B12" s="390">
        <v>2</v>
      </c>
      <c r="C12" s="391">
        <v>42243</v>
      </c>
      <c r="D12" s="410" t="s">
        <v>163</v>
      </c>
      <c r="E12" s="411" t="s">
        <v>93</v>
      </c>
      <c r="F12" s="77"/>
      <c r="G12" s="85">
        <f t="shared" si="1"/>
        <v>0</v>
      </c>
      <c r="H12" s="77"/>
      <c r="I12" s="85">
        <f t="shared" si="2"/>
        <v>0</v>
      </c>
      <c r="J12" s="77"/>
      <c r="K12" s="85">
        <f t="shared" si="3"/>
        <v>0</v>
      </c>
      <c r="L12" s="85">
        <f>G12+I12+K12</f>
        <v>0</v>
      </c>
      <c r="M12" s="164"/>
    </row>
    <row r="13" spans="1:13" ht="15.75">
      <c r="A13" s="144"/>
      <c r="B13" s="390">
        <v>3</v>
      </c>
      <c r="C13" s="391">
        <v>42244</v>
      </c>
      <c r="D13" s="410" t="s">
        <v>163</v>
      </c>
      <c r="E13" s="411" t="s">
        <v>93</v>
      </c>
      <c r="F13" s="77"/>
      <c r="G13" s="85">
        <f t="shared" si="1"/>
        <v>0</v>
      </c>
      <c r="H13" s="77"/>
      <c r="I13" s="85">
        <f t="shared" si="2"/>
        <v>0</v>
      </c>
      <c r="J13" s="77"/>
      <c r="K13" s="85">
        <f t="shared" si="3"/>
        <v>0</v>
      </c>
      <c r="L13" s="85">
        <f t="shared" ref="L13:L40" si="4">G13+I13+K13</f>
        <v>0</v>
      </c>
      <c r="M13" s="164"/>
    </row>
    <row r="14" spans="1:13" ht="15.75">
      <c r="B14" s="390">
        <v>4</v>
      </c>
      <c r="C14" s="391">
        <v>42245</v>
      </c>
      <c r="D14" s="410" t="s">
        <v>163</v>
      </c>
      <c r="E14" s="411" t="s">
        <v>93</v>
      </c>
      <c r="F14" s="77"/>
      <c r="G14" s="85">
        <f t="shared" si="1"/>
        <v>0</v>
      </c>
      <c r="H14" s="77"/>
      <c r="I14" s="85">
        <f t="shared" si="2"/>
        <v>0</v>
      </c>
      <c r="J14" s="77"/>
      <c r="K14" s="85">
        <f t="shared" si="3"/>
        <v>0</v>
      </c>
      <c r="L14" s="85">
        <f t="shared" si="4"/>
        <v>0</v>
      </c>
      <c r="M14" s="164"/>
    </row>
    <row r="15" spans="1:13" ht="15.75">
      <c r="B15" s="390">
        <v>5</v>
      </c>
      <c r="C15" s="392">
        <v>42246</v>
      </c>
      <c r="D15" s="241" t="s">
        <v>164</v>
      </c>
      <c r="E15" s="83" t="s">
        <v>165</v>
      </c>
      <c r="F15" s="77">
        <v>12</v>
      </c>
      <c r="G15" s="85">
        <f t="shared" si="1"/>
        <v>72000</v>
      </c>
      <c r="H15" s="77">
        <v>8</v>
      </c>
      <c r="I15" s="85">
        <f t="shared" si="2"/>
        <v>80000</v>
      </c>
      <c r="J15" s="77"/>
      <c r="K15" s="85">
        <f t="shared" si="3"/>
        <v>0</v>
      </c>
      <c r="L15" s="85">
        <f t="shared" si="4"/>
        <v>152000</v>
      </c>
      <c r="M15" s="164"/>
    </row>
    <row r="16" spans="1:13" ht="15.75">
      <c r="B16" s="390">
        <v>6</v>
      </c>
      <c r="C16" s="391">
        <v>42247</v>
      </c>
      <c r="D16" s="410" t="s">
        <v>163</v>
      </c>
      <c r="E16" s="411" t="s">
        <v>93</v>
      </c>
      <c r="F16" s="77"/>
      <c r="G16" s="85">
        <f t="shared" si="1"/>
        <v>0</v>
      </c>
      <c r="H16" s="77"/>
      <c r="I16" s="85">
        <f t="shared" si="2"/>
        <v>0</v>
      </c>
      <c r="J16" s="77"/>
      <c r="K16" s="85">
        <f t="shared" si="3"/>
        <v>0</v>
      </c>
      <c r="L16" s="85">
        <f t="shared" si="4"/>
        <v>0</v>
      </c>
      <c r="M16" s="164"/>
    </row>
    <row r="17" spans="1:13" ht="15.75">
      <c r="B17" s="390">
        <v>7</v>
      </c>
      <c r="C17" s="391">
        <v>42248</v>
      </c>
      <c r="D17" s="410" t="s">
        <v>163</v>
      </c>
      <c r="E17" s="411" t="s">
        <v>93</v>
      </c>
      <c r="F17" s="77"/>
      <c r="G17" s="85">
        <f t="shared" si="1"/>
        <v>0</v>
      </c>
      <c r="H17" s="77"/>
      <c r="I17" s="85">
        <f t="shared" si="2"/>
        <v>0</v>
      </c>
      <c r="J17" s="77"/>
      <c r="K17" s="85">
        <f t="shared" si="3"/>
        <v>0</v>
      </c>
      <c r="L17" s="85">
        <f t="shared" si="4"/>
        <v>0</v>
      </c>
      <c r="M17" s="164"/>
    </row>
    <row r="18" spans="1:13" ht="15.75">
      <c r="A18" s="144"/>
      <c r="B18" s="390">
        <v>8</v>
      </c>
      <c r="C18" s="391">
        <v>42249</v>
      </c>
      <c r="D18" s="241" t="s">
        <v>164</v>
      </c>
      <c r="E18" s="83" t="s">
        <v>165</v>
      </c>
      <c r="F18" s="77">
        <v>13</v>
      </c>
      <c r="G18" s="85">
        <f t="shared" si="1"/>
        <v>78000</v>
      </c>
      <c r="H18" s="77">
        <v>5</v>
      </c>
      <c r="I18" s="85">
        <f t="shared" si="2"/>
        <v>50000</v>
      </c>
      <c r="J18" s="77"/>
      <c r="K18" s="85">
        <f t="shared" si="3"/>
        <v>0</v>
      </c>
      <c r="L18" s="85">
        <f t="shared" si="4"/>
        <v>128000</v>
      </c>
      <c r="M18" s="164"/>
    </row>
    <row r="19" spans="1:13" ht="15.75">
      <c r="B19" s="390">
        <v>9</v>
      </c>
      <c r="C19" s="391">
        <v>42250</v>
      </c>
      <c r="D19" s="241" t="s">
        <v>318</v>
      </c>
      <c r="E19" s="83" t="s">
        <v>229</v>
      </c>
      <c r="F19" s="77"/>
      <c r="G19" s="85">
        <f t="shared" si="1"/>
        <v>0</v>
      </c>
      <c r="H19" s="77">
        <v>6</v>
      </c>
      <c r="I19" s="85">
        <f t="shared" si="2"/>
        <v>60000</v>
      </c>
      <c r="J19" s="77"/>
      <c r="K19" s="85">
        <f t="shared" si="3"/>
        <v>0</v>
      </c>
      <c r="L19" s="85">
        <f t="shared" si="4"/>
        <v>60000</v>
      </c>
      <c r="M19" s="164"/>
    </row>
    <row r="20" spans="1:13" ht="15.75">
      <c r="B20" s="390">
        <v>10</v>
      </c>
      <c r="C20" s="391">
        <v>42251</v>
      </c>
      <c r="D20" s="241" t="s">
        <v>319</v>
      </c>
      <c r="E20" s="83" t="s">
        <v>138</v>
      </c>
      <c r="F20" s="77"/>
      <c r="G20" s="85">
        <f t="shared" si="1"/>
        <v>0</v>
      </c>
      <c r="H20" s="77">
        <v>6</v>
      </c>
      <c r="I20" s="85">
        <f t="shared" si="2"/>
        <v>60000</v>
      </c>
      <c r="J20" s="77"/>
      <c r="K20" s="85">
        <f t="shared" si="3"/>
        <v>0</v>
      </c>
      <c r="L20" s="85">
        <f t="shared" si="4"/>
        <v>60000</v>
      </c>
      <c r="M20" s="164"/>
    </row>
    <row r="21" spans="1:13" ht="15.75">
      <c r="B21" s="390">
        <v>11</v>
      </c>
      <c r="C21" s="391">
        <v>42252</v>
      </c>
      <c r="D21" s="241" t="s">
        <v>167</v>
      </c>
      <c r="E21" s="83" t="s">
        <v>138</v>
      </c>
      <c r="F21" s="77">
        <v>9</v>
      </c>
      <c r="G21" s="85">
        <f t="shared" si="1"/>
        <v>54000</v>
      </c>
      <c r="H21" s="77">
        <v>1</v>
      </c>
      <c r="I21" s="85">
        <f t="shared" si="2"/>
        <v>10000</v>
      </c>
      <c r="J21" s="77"/>
      <c r="K21" s="85">
        <f t="shared" si="3"/>
        <v>0</v>
      </c>
      <c r="L21" s="85">
        <f t="shared" si="4"/>
        <v>64000</v>
      </c>
      <c r="M21" s="164"/>
    </row>
    <row r="22" spans="1:13" ht="15.75">
      <c r="A22" s="144"/>
      <c r="B22" s="390">
        <v>12</v>
      </c>
      <c r="C22" s="392">
        <v>42253</v>
      </c>
      <c r="D22" s="410" t="s">
        <v>163</v>
      </c>
      <c r="E22" s="411" t="s">
        <v>93</v>
      </c>
      <c r="F22" s="77"/>
      <c r="G22" s="85">
        <f t="shared" si="1"/>
        <v>0</v>
      </c>
      <c r="H22" s="77"/>
      <c r="I22" s="85">
        <f t="shared" si="2"/>
        <v>0</v>
      </c>
      <c r="J22" s="77"/>
      <c r="K22" s="85">
        <f t="shared" si="3"/>
        <v>0</v>
      </c>
      <c r="L22" s="85">
        <f t="shared" si="4"/>
        <v>0</v>
      </c>
      <c r="M22" s="164"/>
    </row>
    <row r="23" spans="1:13" ht="15.75">
      <c r="B23" s="390">
        <v>13</v>
      </c>
      <c r="C23" s="391">
        <v>42254</v>
      </c>
      <c r="D23" s="241" t="s">
        <v>168</v>
      </c>
      <c r="E23" s="83" t="s">
        <v>138</v>
      </c>
      <c r="F23" s="77">
        <v>14</v>
      </c>
      <c r="G23" s="85">
        <f t="shared" si="1"/>
        <v>84000</v>
      </c>
      <c r="H23" s="77">
        <v>6</v>
      </c>
      <c r="I23" s="85">
        <f t="shared" si="2"/>
        <v>60000</v>
      </c>
      <c r="J23" s="77"/>
      <c r="K23" s="85">
        <f t="shared" si="3"/>
        <v>0</v>
      </c>
      <c r="L23" s="85">
        <f t="shared" si="4"/>
        <v>144000</v>
      </c>
      <c r="M23" s="164"/>
    </row>
    <row r="24" spans="1:13" ht="15.75">
      <c r="A24" s="144"/>
      <c r="B24" s="390">
        <v>14</v>
      </c>
      <c r="C24" s="391">
        <v>42255</v>
      </c>
      <c r="D24" s="241" t="s">
        <v>168</v>
      </c>
      <c r="E24" s="83" t="s">
        <v>138</v>
      </c>
      <c r="F24" s="77">
        <v>16</v>
      </c>
      <c r="G24" s="85">
        <f t="shared" si="1"/>
        <v>96000</v>
      </c>
      <c r="H24" s="77">
        <v>7</v>
      </c>
      <c r="I24" s="85">
        <f t="shared" si="2"/>
        <v>70000</v>
      </c>
      <c r="J24" s="77">
        <v>1</v>
      </c>
      <c r="K24" s="85">
        <f t="shared" si="3"/>
        <v>15000</v>
      </c>
      <c r="L24" s="85">
        <f t="shared" si="4"/>
        <v>181000</v>
      </c>
      <c r="M24" s="164"/>
    </row>
    <row r="25" spans="1:13" ht="15.75">
      <c r="B25" s="390">
        <v>15</v>
      </c>
      <c r="C25" s="391">
        <v>42256</v>
      </c>
      <c r="D25" s="241" t="s">
        <v>168</v>
      </c>
      <c r="E25" s="83" t="s">
        <v>138</v>
      </c>
      <c r="F25" s="77">
        <v>12</v>
      </c>
      <c r="G25" s="85">
        <f t="shared" si="1"/>
        <v>72000</v>
      </c>
      <c r="H25" s="77">
        <v>4</v>
      </c>
      <c r="I25" s="85">
        <f t="shared" si="2"/>
        <v>40000</v>
      </c>
      <c r="J25" s="77"/>
      <c r="K25" s="85">
        <f t="shared" si="3"/>
        <v>0</v>
      </c>
      <c r="L25" s="85">
        <f t="shared" si="4"/>
        <v>112000</v>
      </c>
      <c r="M25" s="164"/>
    </row>
    <row r="26" spans="1:13" ht="15.75">
      <c r="A26" s="144"/>
      <c r="B26" s="390">
        <v>16</v>
      </c>
      <c r="C26" s="391">
        <v>42257</v>
      </c>
      <c r="D26" s="241" t="s">
        <v>166</v>
      </c>
      <c r="E26" s="83" t="s">
        <v>229</v>
      </c>
      <c r="F26" s="77"/>
      <c r="G26" s="85">
        <f t="shared" si="1"/>
        <v>0</v>
      </c>
      <c r="H26" s="77">
        <v>6</v>
      </c>
      <c r="I26" s="85">
        <f t="shared" si="2"/>
        <v>60000</v>
      </c>
      <c r="J26" s="77"/>
      <c r="K26" s="85">
        <f t="shared" si="3"/>
        <v>0</v>
      </c>
      <c r="L26" s="85">
        <f t="shared" si="4"/>
        <v>60000</v>
      </c>
      <c r="M26" s="164"/>
    </row>
    <row r="27" spans="1:13" ht="15.75">
      <c r="B27" s="390">
        <v>17</v>
      </c>
      <c r="C27" s="391">
        <v>42258</v>
      </c>
      <c r="D27" s="410" t="s">
        <v>163</v>
      </c>
      <c r="E27" s="411" t="s">
        <v>93</v>
      </c>
      <c r="F27" s="77"/>
      <c r="G27" s="85">
        <f t="shared" si="1"/>
        <v>0</v>
      </c>
      <c r="H27" s="77"/>
      <c r="I27" s="85">
        <f t="shared" si="2"/>
        <v>0</v>
      </c>
      <c r="J27" s="77"/>
      <c r="K27" s="85">
        <f t="shared" si="3"/>
        <v>0</v>
      </c>
      <c r="L27" s="85">
        <f t="shared" si="4"/>
        <v>0</v>
      </c>
      <c r="M27" s="164"/>
    </row>
    <row r="28" spans="1:13" ht="15.75">
      <c r="B28" s="390">
        <v>18</v>
      </c>
      <c r="C28" s="391">
        <v>42259</v>
      </c>
      <c r="D28" s="410" t="s">
        <v>163</v>
      </c>
      <c r="E28" s="411" t="s">
        <v>93</v>
      </c>
      <c r="F28" s="77"/>
      <c r="G28" s="85">
        <f t="shared" si="1"/>
        <v>0</v>
      </c>
      <c r="H28" s="77"/>
      <c r="I28" s="85">
        <f t="shared" si="2"/>
        <v>0</v>
      </c>
      <c r="J28" s="77"/>
      <c r="K28" s="85">
        <f t="shared" si="3"/>
        <v>0</v>
      </c>
      <c r="L28" s="85">
        <f t="shared" si="4"/>
        <v>0</v>
      </c>
      <c r="M28" s="164"/>
    </row>
    <row r="29" spans="1:13" ht="15.75">
      <c r="B29" s="390">
        <v>19</v>
      </c>
      <c r="C29" s="392">
        <v>42260</v>
      </c>
      <c r="D29" s="241" t="s">
        <v>292</v>
      </c>
      <c r="E29" s="83" t="s">
        <v>229</v>
      </c>
      <c r="F29" s="77">
        <v>19</v>
      </c>
      <c r="G29" s="85">
        <f t="shared" si="1"/>
        <v>114000</v>
      </c>
      <c r="H29" s="77">
        <v>10</v>
      </c>
      <c r="I29" s="85">
        <f t="shared" si="2"/>
        <v>100000</v>
      </c>
      <c r="J29" s="77">
        <v>3</v>
      </c>
      <c r="K29" s="85">
        <f t="shared" si="3"/>
        <v>45000</v>
      </c>
      <c r="L29" s="85">
        <f t="shared" si="4"/>
        <v>259000</v>
      </c>
      <c r="M29" s="164"/>
    </row>
    <row r="30" spans="1:13" s="86" customFormat="1" ht="15.75">
      <c r="B30" s="390">
        <v>20</v>
      </c>
      <c r="C30" s="391">
        <v>42261</v>
      </c>
      <c r="D30" s="410" t="s">
        <v>163</v>
      </c>
      <c r="E30" s="411" t="s">
        <v>93</v>
      </c>
      <c r="F30" s="77"/>
      <c r="G30" s="85">
        <f t="shared" si="1"/>
        <v>0</v>
      </c>
      <c r="H30" s="77"/>
      <c r="I30" s="85">
        <f t="shared" si="2"/>
        <v>0</v>
      </c>
      <c r="J30" s="77"/>
      <c r="K30" s="85">
        <f t="shared" si="3"/>
        <v>0</v>
      </c>
      <c r="L30" s="85">
        <f t="shared" si="4"/>
        <v>0</v>
      </c>
      <c r="M30" s="164"/>
    </row>
    <row r="31" spans="1:13" ht="15.75">
      <c r="B31" s="390">
        <v>21</v>
      </c>
      <c r="C31" s="391">
        <v>42262</v>
      </c>
      <c r="D31" s="241" t="s">
        <v>293</v>
      </c>
      <c r="E31" s="83" t="s">
        <v>229</v>
      </c>
      <c r="F31" s="77">
        <v>13</v>
      </c>
      <c r="G31" s="85">
        <f t="shared" si="1"/>
        <v>78000</v>
      </c>
      <c r="H31" s="77">
        <v>6</v>
      </c>
      <c r="I31" s="85">
        <f t="shared" si="2"/>
        <v>60000</v>
      </c>
      <c r="J31" s="77">
        <v>3</v>
      </c>
      <c r="K31" s="85">
        <f t="shared" si="3"/>
        <v>45000</v>
      </c>
      <c r="L31" s="85">
        <f t="shared" si="4"/>
        <v>183000</v>
      </c>
      <c r="M31" s="164"/>
    </row>
    <row r="32" spans="1:13" ht="15.75">
      <c r="B32" s="390">
        <v>22</v>
      </c>
      <c r="C32" s="391">
        <v>42263</v>
      </c>
      <c r="D32" s="241" t="s">
        <v>293</v>
      </c>
      <c r="E32" s="83" t="s">
        <v>229</v>
      </c>
      <c r="F32" s="77">
        <v>15</v>
      </c>
      <c r="G32" s="85">
        <f t="shared" si="1"/>
        <v>90000</v>
      </c>
      <c r="H32" s="77">
        <v>7</v>
      </c>
      <c r="I32" s="85">
        <f t="shared" si="2"/>
        <v>70000</v>
      </c>
      <c r="J32" s="77">
        <v>3</v>
      </c>
      <c r="K32" s="85">
        <f t="shared" si="3"/>
        <v>45000</v>
      </c>
      <c r="L32" s="85">
        <f t="shared" si="4"/>
        <v>205000</v>
      </c>
      <c r="M32" s="164"/>
    </row>
    <row r="33" spans="2:13" ht="15.75">
      <c r="B33" s="390">
        <v>23</v>
      </c>
      <c r="C33" s="391">
        <v>42264</v>
      </c>
      <c r="D33" s="241" t="s">
        <v>293</v>
      </c>
      <c r="E33" s="83" t="s">
        <v>229</v>
      </c>
      <c r="F33" s="77">
        <v>15</v>
      </c>
      <c r="G33" s="85">
        <f t="shared" si="1"/>
        <v>90000</v>
      </c>
      <c r="H33" s="77">
        <v>7</v>
      </c>
      <c r="I33" s="85">
        <f t="shared" si="2"/>
        <v>70000</v>
      </c>
      <c r="J33" s="77">
        <v>5</v>
      </c>
      <c r="K33" s="85">
        <f t="shared" si="3"/>
        <v>75000</v>
      </c>
      <c r="L33" s="85">
        <f t="shared" si="4"/>
        <v>235000</v>
      </c>
      <c r="M33" s="164"/>
    </row>
    <row r="34" spans="2:13" ht="15.75">
      <c r="B34" s="390">
        <v>24</v>
      </c>
      <c r="C34" s="391">
        <v>42265</v>
      </c>
      <c r="D34" s="410" t="s">
        <v>163</v>
      </c>
      <c r="E34" s="411" t="s">
        <v>93</v>
      </c>
      <c r="F34" s="110"/>
      <c r="G34" s="85">
        <f t="shared" si="1"/>
        <v>0</v>
      </c>
      <c r="H34" s="77"/>
      <c r="I34" s="85">
        <f t="shared" si="2"/>
        <v>0</v>
      </c>
      <c r="J34" s="77"/>
      <c r="K34" s="85">
        <f t="shared" si="3"/>
        <v>0</v>
      </c>
      <c r="L34" s="85">
        <f t="shared" si="4"/>
        <v>0</v>
      </c>
      <c r="M34" s="164"/>
    </row>
    <row r="35" spans="2:13" s="86" customFormat="1" ht="15.75">
      <c r="B35" s="390">
        <v>25</v>
      </c>
      <c r="C35" s="391">
        <v>42266</v>
      </c>
      <c r="D35" s="241" t="s">
        <v>293</v>
      </c>
      <c r="E35" s="83" t="s">
        <v>229</v>
      </c>
      <c r="F35" s="77">
        <v>9</v>
      </c>
      <c r="G35" s="85">
        <f t="shared" si="1"/>
        <v>54000</v>
      </c>
      <c r="H35" s="77">
        <v>4</v>
      </c>
      <c r="I35" s="85">
        <f t="shared" si="2"/>
        <v>40000</v>
      </c>
      <c r="J35" s="77">
        <v>5</v>
      </c>
      <c r="K35" s="85">
        <f t="shared" si="3"/>
        <v>75000</v>
      </c>
      <c r="L35" s="85">
        <f t="shared" si="4"/>
        <v>169000</v>
      </c>
      <c r="M35" s="164"/>
    </row>
    <row r="36" spans="2:13" ht="15.75">
      <c r="B36" s="390">
        <v>26</v>
      </c>
      <c r="C36" s="392">
        <v>42267</v>
      </c>
      <c r="D36" s="410" t="s">
        <v>163</v>
      </c>
      <c r="E36" s="411" t="s">
        <v>93</v>
      </c>
      <c r="F36" s="77"/>
      <c r="G36" s="85">
        <f>F36*6000</f>
        <v>0</v>
      </c>
      <c r="H36" s="77"/>
      <c r="I36" s="85">
        <f t="shared" si="2"/>
        <v>0</v>
      </c>
      <c r="J36" s="77"/>
      <c r="K36" s="85">
        <f t="shared" si="3"/>
        <v>0</v>
      </c>
      <c r="L36" s="85">
        <f t="shared" si="4"/>
        <v>0</v>
      </c>
      <c r="M36" s="164"/>
    </row>
    <row r="37" spans="2:13" s="86" customFormat="1" ht="15.75">
      <c r="B37" s="390">
        <v>27</v>
      </c>
      <c r="C37" s="391">
        <v>42268</v>
      </c>
      <c r="D37" s="241" t="s">
        <v>294</v>
      </c>
      <c r="E37" s="83" t="s">
        <v>138</v>
      </c>
      <c r="F37" s="77">
        <v>16</v>
      </c>
      <c r="G37" s="85">
        <f t="shared" ref="G37" si="5">F37*6000</f>
        <v>96000</v>
      </c>
      <c r="H37" s="77">
        <v>5</v>
      </c>
      <c r="I37" s="85">
        <f t="shared" si="2"/>
        <v>50000</v>
      </c>
      <c r="J37" s="77">
        <v>4</v>
      </c>
      <c r="K37" s="85">
        <f t="shared" si="3"/>
        <v>60000</v>
      </c>
      <c r="L37" s="85">
        <f t="shared" si="4"/>
        <v>206000</v>
      </c>
      <c r="M37" s="164"/>
    </row>
    <row r="38" spans="2:13" ht="15.75">
      <c r="B38" s="390">
        <v>28</v>
      </c>
      <c r="C38" s="391">
        <v>42269</v>
      </c>
      <c r="D38" s="410" t="s">
        <v>163</v>
      </c>
      <c r="E38" s="411" t="s">
        <v>93</v>
      </c>
      <c r="F38" s="77"/>
      <c r="G38" s="85">
        <f t="shared" si="1"/>
        <v>0</v>
      </c>
      <c r="H38" s="77"/>
      <c r="I38" s="85">
        <f t="shared" si="2"/>
        <v>0</v>
      </c>
      <c r="J38" s="77"/>
      <c r="K38" s="85">
        <f t="shared" si="3"/>
        <v>0</v>
      </c>
      <c r="L38" s="85">
        <f t="shared" si="4"/>
        <v>0</v>
      </c>
      <c r="M38" s="164"/>
    </row>
    <row r="39" spans="2:13" ht="15.75">
      <c r="B39" s="390">
        <v>29</v>
      </c>
      <c r="C39" s="391">
        <v>42270</v>
      </c>
      <c r="D39" s="410" t="s">
        <v>163</v>
      </c>
      <c r="E39" s="411" t="s">
        <v>93</v>
      </c>
      <c r="F39" s="110"/>
      <c r="G39" s="85">
        <f t="shared" si="1"/>
        <v>0</v>
      </c>
      <c r="H39" s="110"/>
      <c r="I39" s="85">
        <f t="shared" si="2"/>
        <v>0</v>
      </c>
      <c r="J39" s="151"/>
      <c r="K39" s="85">
        <f t="shared" si="3"/>
        <v>0</v>
      </c>
      <c r="L39" s="85">
        <f t="shared" si="4"/>
        <v>0</v>
      </c>
      <c r="M39" s="212"/>
    </row>
    <row r="40" spans="2:13" ht="15.75">
      <c r="B40" s="390">
        <v>30</v>
      </c>
      <c r="C40" s="393">
        <v>42271</v>
      </c>
      <c r="D40" s="332" t="s">
        <v>233</v>
      </c>
      <c r="E40" s="83"/>
      <c r="F40" s="110"/>
      <c r="G40" s="85">
        <f t="shared" si="1"/>
        <v>0</v>
      </c>
      <c r="H40" s="110"/>
      <c r="I40" s="85">
        <f t="shared" si="2"/>
        <v>0</v>
      </c>
      <c r="J40" s="77"/>
      <c r="K40" s="85">
        <f t="shared" ref="K40:K41" si="6">J40*15000</f>
        <v>0</v>
      </c>
      <c r="L40" s="85">
        <f t="shared" si="4"/>
        <v>0</v>
      </c>
      <c r="M40" s="212"/>
    </row>
    <row r="41" spans="2:13" ht="16.5" thickBot="1">
      <c r="B41" s="394">
        <v>31</v>
      </c>
      <c r="C41" s="395">
        <v>42272</v>
      </c>
      <c r="D41" s="494" t="s">
        <v>233</v>
      </c>
      <c r="E41" s="423"/>
      <c r="F41" s="336"/>
      <c r="G41" s="404">
        <f t="shared" ref="G41" si="7">F41*6000</f>
        <v>0</v>
      </c>
      <c r="H41" s="336"/>
      <c r="I41" s="205">
        <f t="shared" ref="I41" si="8">H41*10000</f>
        <v>0</v>
      </c>
      <c r="J41" s="213"/>
      <c r="K41" s="205">
        <f t="shared" si="6"/>
        <v>0</v>
      </c>
      <c r="L41" s="205">
        <f>G41+I41+K41</f>
        <v>0</v>
      </c>
      <c r="M41" s="214"/>
    </row>
    <row r="42" spans="2:13" ht="15.75" thickTop="1"/>
  </sheetData>
  <mergeCells count="1">
    <mergeCell ref="B2:M2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B1:P41"/>
  <sheetViews>
    <sheetView topLeftCell="A5" workbookViewId="0">
      <selection activeCell="J35" sqref="J35"/>
    </sheetView>
  </sheetViews>
  <sheetFormatPr defaultRowHeight="15"/>
  <cols>
    <col min="2" max="2" width="4.42578125" customWidth="1"/>
    <col min="4" max="4" width="34.28515625" customWidth="1"/>
    <col min="5" max="5" width="11" customWidth="1"/>
    <col min="6" max="6" width="12" customWidth="1"/>
    <col min="7" max="7" width="12.5703125" customWidth="1"/>
    <col min="9" max="9" width="14.140625" customWidth="1"/>
    <col min="11" max="11" width="11.7109375" customWidth="1"/>
    <col min="12" max="12" width="12.5703125" bestFit="1" customWidth="1"/>
    <col min="13" max="13" width="14" customWidth="1"/>
  </cols>
  <sheetData>
    <row r="1" spans="2:16" ht="21">
      <c r="B1" s="532" t="s">
        <v>0</v>
      </c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2" spans="2:16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2:16">
      <c r="B3" s="62" t="s">
        <v>1</v>
      </c>
      <c r="C3" s="63"/>
      <c r="D3" s="62" t="s">
        <v>62</v>
      </c>
      <c r="E3" s="63"/>
      <c r="F3" s="63"/>
      <c r="G3" s="63"/>
      <c r="H3" s="62"/>
      <c r="I3" s="62"/>
      <c r="J3" s="62"/>
      <c r="K3" s="62"/>
      <c r="L3" s="62"/>
      <c r="M3" s="62"/>
    </row>
    <row r="4" spans="2:16">
      <c r="B4" s="62" t="s">
        <v>2</v>
      </c>
      <c r="C4" s="63"/>
      <c r="D4" s="62" t="s">
        <v>63</v>
      </c>
      <c r="E4" s="63"/>
      <c r="F4" s="63"/>
      <c r="G4" s="63"/>
      <c r="H4" s="62"/>
      <c r="I4" s="62"/>
      <c r="J4" s="62"/>
      <c r="K4" s="62"/>
      <c r="L4" s="62"/>
      <c r="M4" s="62"/>
    </row>
    <row r="5" spans="2:16">
      <c r="B5" s="62" t="s">
        <v>3</v>
      </c>
      <c r="C5" s="63"/>
      <c r="D5" s="1" t="s">
        <v>133</v>
      </c>
      <c r="E5" s="63"/>
      <c r="F5" s="63"/>
      <c r="G5" s="63"/>
      <c r="H5" s="62"/>
      <c r="I5" s="62"/>
      <c r="J5" s="62"/>
      <c r="K5" s="62"/>
      <c r="L5" s="62"/>
      <c r="M5" s="62"/>
    </row>
    <row r="6" spans="2:16" ht="15.75" thickBot="1">
      <c r="B6" s="62"/>
      <c r="C6" s="63"/>
      <c r="D6" s="62"/>
      <c r="E6" s="63"/>
      <c r="F6" s="63"/>
      <c r="G6" s="63"/>
      <c r="H6" s="62"/>
      <c r="I6" s="62"/>
      <c r="J6" s="62"/>
      <c r="K6" s="62"/>
      <c r="L6" s="62"/>
      <c r="M6" s="62"/>
    </row>
    <row r="7" spans="2:16" ht="39" thickBot="1">
      <c r="B7" s="88" t="s">
        <v>4</v>
      </c>
      <c r="C7" s="88" t="s">
        <v>5</v>
      </c>
      <c r="D7" s="88" t="s">
        <v>6</v>
      </c>
      <c r="E7" s="88" t="s">
        <v>7</v>
      </c>
      <c r="F7" s="88" t="s">
        <v>55</v>
      </c>
      <c r="G7" s="88" t="s">
        <v>56</v>
      </c>
      <c r="H7" s="89" t="s">
        <v>8</v>
      </c>
      <c r="I7" s="88" t="s">
        <v>38</v>
      </c>
      <c r="J7" s="89" t="s">
        <v>44</v>
      </c>
      <c r="K7" s="88" t="s">
        <v>45</v>
      </c>
      <c r="L7" s="89" t="s">
        <v>11</v>
      </c>
      <c r="M7" s="88" t="s">
        <v>12</v>
      </c>
    </row>
    <row r="8" spans="2:16" ht="15.75" thickBot="1"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 t="s">
        <v>58</v>
      </c>
      <c r="H8" s="72">
        <v>7</v>
      </c>
      <c r="I8" s="72" t="s">
        <v>47</v>
      </c>
      <c r="J8" s="72">
        <v>9</v>
      </c>
      <c r="K8" s="72" t="s">
        <v>48</v>
      </c>
      <c r="L8" s="72" t="s">
        <v>59</v>
      </c>
      <c r="M8" s="73">
        <v>11</v>
      </c>
    </row>
    <row r="9" spans="2:16" ht="15.75" thickBot="1">
      <c r="B9" s="206"/>
      <c r="C9" s="207"/>
      <c r="D9" s="207"/>
      <c r="E9" s="207"/>
      <c r="F9" s="208">
        <f>SUM(F10:F40)</f>
        <v>0</v>
      </c>
      <c r="G9" s="202">
        <f t="shared" ref="G9:K9" si="0">SUM(G10:G40)</f>
        <v>0</v>
      </c>
      <c r="H9" s="208">
        <f t="shared" si="0"/>
        <v>0</v>
      </c>
      <c r="I9" s="202">
        <f t="shared" si="0"/>
        <v>0</v>
      </c>
      <c r="J9" s="208">
        <f t="shared" si="0"/>
        <v>0</v>
      </c>
      <c r="K9" s="202">
        <f t="shared" si="0"/>
        <v>0</v>
      </c>
      <c r="L9" s="202">
        <f>SUM(L10:L40)</f>
        <v>0</v>
      </c>
      <c r="M9" s="142"/>
    </row>
    <row r="10" spans="2:16" ht="16.5" customHeight="1" thickTop="1">
      <c r="B10" s="389">
        <v>1</v>
      </c>
      <c r="C10" s="396">
        <v>42242</v>
      </c>
      <c r="D10" s="249" t="s">
        <v>163</v>
      </c>
      <c r="E10" s="203" t="s">
        <v>93</v>
      </c>
      <c r="F10" s="157"/>
      <c r="G10" s="199">
        <f t="shared" ref="G10:G23" si="1">F10*6000</f>
        <v>0</v>
      </c>
      <c r="H10" s="157"/>
      <c r="I10" s="199">
        <f t="shared" ref="I10:I11" si="2">H10*10000</f>
        <v>0</v>
      </c>
      <c r="J10" s="204"/>
      <c r="K10" s="199">
        <f t="shared" ref="K10:K11" si="3">J10*15000</f>
        <v>0</v>
      </c>
      <c r="L10" s="199">
        <f>G10+I10+K10</f>
        <v>0</v>
      </c>
      <c r="M10" s="200"/>
    </row>
    <row r="11" spans="2:16" s="86" customFormat="1" ht="15.75">
      <c r="B11" s="390">
        <v>2</v>
      </c>
      <c r="C11" s="391">
        <v>42243</v>
      </c>
      <c r="D11" s="241" t="s">
        <v>163</v>
      </c>
      <c r="E11" s="83" t="s">
        <v>93</v>
      </c>
      <c r="F11" s="77"/>
      <c r="G11" s="85">
        <f t="shared" si="1"/>
        <v>0</v>
      </c>
      <c r="H11" s="77"/>
      <c r="I11" s="85">
        <f t="shared" si="2"/>
        <v>0</v>
      </c>
      <c r="J11" s="110"/>
      <c r="K11" s="85">
        <f t="shared" si="3"/>
        <v>0</v>
      </c>
      <c r="L11" s="85">
        <f>G11+I11+K11</f>
        <v>0</v>
      </c>
      <c r="M11" s="164"/>
    </row>
    <row r="12" spans="2:16" ht="15.75">
      <c r="B12" s="390">
        <v>3</v>
      </c>
      <c r="C12" s="391">
        <v>42244</v>
      </c>
      <c r="D12" s="241" t="s">
        <v>163</v>
      </c>
      <c r="E12" s="83" t="s">
        <v>93</v>
      </c>
      <c r="F12" s="77"/>
      <c r="G12" s="85">
        <f t="shared" si="1"/>
        <v>0</v>
      </c>
      <c r="H12" s="77"/>
      <c r="I12" s="85">
        <f>H12*10000</f>
        <v>0</v>
      </c>
      <c r="J12" s="110"/>
      <c r="K12" s="85">
        <f>J12*15000</f>
        <v>0</v>
      </c>
      <c r="L12" s="85">
        <f t="shared" ref="L12:L39" si="4">G12+I12+K12</f>
        <v>0</v>
      </c>
      <c r="M12" s="164"/>
    </row>
    <row r="13" spans="2:16" ht="15.75">
      <c r="B13" s="390">
        <v>4</v>
      </c>
      <c r="C13" s="391">
        <v>42245</v>
      </c>
      <c r="D13" s="241" t="s">
        <v>163</v>
      </c>
      <c r="E13" s="83" t="s">
        <v>93</v>
      </c>
      <c r="F13" s="77"/>
      <c r="G13" s="85">
        <f t="shared" si="1"/>
        <v>0</v>
      </c>
      <c r="H13" s="77"/>
      <c r="I13" s="85">
        <f t="shared" ref="I13:I40" si="5">H13*10000</f>
        <v>0</v>
      </c>
      <c r="J13" s="110"/>
      <c r="K13" s="85">
        <f t="shared" ref="K13:K40" si="6">J13*15000</f>
        <v>0</v>
      </c>
      <c r="L13" s="85">
        <f t="shared" si="4"/>
        <v>0</v>
      </c>
      <c r="M13" s="164"/>
      <c r="P13" s="153"/>
    </row>
    <row r="14" spans="2:16" s="86" customFormat="1" ht="15.75">
      <c r="B14" s="390">
        <v>5</v>
      </c>
      <c r="C14" s="392">
        <v>42246</v>
      </c>
      <c r="D14" s="241" t="s">
        <v>163</v>
      </c>
      <c r="E14" s="83" t="s">
        <v>93</v>
      </c>
      <c r="F14" s="77"/>
      <c r="G14" s="85">
        <f t="shared" si="1"/>
        <v>0</v>
      </c>
      <c r="H14" s="77"/>
      <c r="I14" s="85">
        <f t="shared" si="5"/>
        <v>0</v>
      </c>
      <c r="J14" s="110"/>
      <c r="K14" s="85">
        <f t="shared" si="6"/>
        <v>0</v>
      </c>
      <c r="L14" s="85">
        <f t="shared" si="4"/>
        <v>0</v>
      </c>
      <c r="M14" s="164"/>
    </row>
    <row r="15" spans="2:16" ht="15.75">
      <c r="B15" s="390">
        <v>6</v>
      </c>
      <c r="C15" s="391">
        <v>42247</v>
      </c>
      <c r="D15" s="241" t="s">
        <v>163</v>
      </c>
      <c r="E15" s="83" t="s">
        <v>93</v>
      </c>
      <c r="F15" s="77"/>
      <c r="G15" s="85">
        <f t="shared" si="1"/>
        <v>0</v>
      </c>
      <c r="H15" s="77"/>
      <c r="I15" s="85">
        <f t="shared" si="5"/>
        <v>0</v>
      </c>
      <c r="J15" s="110"/>
      <c r="K15" s="85">
        <f t="shared" si="6"/>
        <v>0</v>
      </c>
      <c r="L15" s="85">
        <f t="shared" si="4"/>
        <v>0</v>
      </c>
      <c r="M15" s="164"/>
    </row>
    <row r="16" spans="2:16" s="86" customFormat="1" ht="15.75">
      <c r="B16" s="390">
        <v>7</v>
      </c>
      <c r="C16" s="391">
        <v>42248</v>
      </c>
      <c r="D16" s="241" t="s">
        <v>163</v>
      </c>
      <c r="E16" s="83" t="s">
        <v>93</v>
      </c>
      <c r="F16" s="77"/>
      <c r="G16" s="85">
        <f t="shared" si="1"/>
        <v>0</v>
      </c>
      <c r="H16" s="77"/>
      <c r="I16" s="85">
        <f t="shared" si="5"/>
        <v>0</v>
      </c>
      <c r="J16" s="110"/>
      <c r="K16" s="85">
        <f t="shared" si="6"/>
        <v>0</v>
      </c>
      <c r="L16" s="85">
        <f t="shared" si="4"/>
        <v>0</v>
      </c>
      <c r="M16" s="164"/>
    </row>
    <row r="17" spans="2:13" ht="15.75">
      <c r="B17" s="390">
        <v>8</v>
      </c>
      <c r="C17" s="391">
        <v>42249</v>
      </c>
      <c r="D17" s="241" t="s">
        <v>163</v>
      </c>
      <c r="E17" s="83" t="s">
        <v>93</v>
      </c>
      <c r="F17" s="77"/>
      <c r="G17" s="85">
        <f t="shared" si="1"/>
        <v>0</v>
      </c>
      <c r="H17" s="77"/>
      <c r="I17" s="85">
        <f t="shared" si="5"/>
        <v>0</v>
      </c>
      <c r="J17" s="110"/>
      <c r="K17" s="85">
        <f t="shared" si="6"/>
        <v>0</v>
      </c>
      <c r="L17" s="85">
        <f t="shared" si="4"/>
        <v>0</v>
      </c>
      <c r="M17" s="164"/>
    </row>
    <row r="18" spans="2:13" ht="15.75">
      <c r="B18" s="390">
        <v>9</v>
      </c>
      <c r="C18" s="391">
        <v>42250</v>
      </c>
      <c r="D18" s="241" t="s">
        <v>163</v>
      </c>
      <c r="E18" s="83" t="s">
        <v>93</v>
      </c>
      <c r="F18" s="77"/>
      <c r="G18" s="85">
        <f t="shared" si="1"/>
        <v>0</v>
      </c>
      <c r="H18" s="77"/>
      <c r="I18" s="85">
        <f t="shared" si="5"/>
        <v>0</v>
      </c>
      <c r="J18" s="110"/>
      <c r="K18" s="85">
        <f t="shared" si="6"/>
        <v>0</v>
      </c>
      <c r="L18" s="85">
        <f t="shared" si="4"/>
        <v>0</v>
      </c>
      <c r="M18" s="164"/>
    </row>
    <row r="19" spans="2:13" ht="15.75">
      <c r="B19" s="390">
        <v>10</v>
      </c>
      <c r="C19" s="391">
        <v>42251</v>
      </c>
      <c r="D19" s="241" t="s">
        <v>163</v>
      </c>
      <c r="E19" s="83" t="s">
        <v>93</v>
      </c>
      <c r="F19" s="77"/>
      <c r="G19" s="85">
        <f t="shared" si="1"/>
        <v>0</v>
      </c>
      <c r="H19" s="77"/>
      <c r="I19" s="85">
        <f t="shared" si="5"/>
        <v>0</v>
      </c>
      <c r="J19" s="110"/>
      <c r="K19" s="85">
        <f t="shared" si="6"/>
        <v>0</v>
      </c>
      <c r="L19" s="85">
        <f t="shared" si="4"/>
        <v>0</v>
      </c>
      <c r="M19" s="164"/>
    </row>
    <row r="20" spans="2:13" ht="15.75">
      <c r="B20" s="390">
        <v>11</v>
      </c>
      <c r="C20" s="391">
        <v>42252</v>
      </c>
      <c r="D20" s="241" t="s">
        <v>163</v>
      </c>
      <c r="E20" s="83" t="s">
        <v>93</v>
      </c>
      <c r="F20" s="77"/>
      <c r="G20" s="85">
        <f t="shared" si="1"/>
        <v>0</v>
      </c>
      <c r="H20" s="77"/>
      <c r="I20" s="85">
        <f t="shared" si="5"/>
        <v>0</v>
      </c>
      <c r="J20" s="110"/>
      <c r="K20" s="85">
        <f t="shared" si="6"/>
        <v>0</v>
      </c>
      <c r="L20" s="85">
        <f t="shared" si="4"/>
        <v>0</v>
      </c>
      <c r="M20" s="164"/>
    </row>
    <row r="21" spans="2:13" s="86" customFormat="1" ht="15.75">
      <c r="B21" s="390">
        <v>12</v>
      </c>
      <c r="C21" s="392">
        <v>42253</v>
      </c>
      <c r="D21" s="241" t="s">
        <v>163</v>
      </c>
      <c r="E21" s="83" t="s">
        <v>93</v>
      </c>
      <c r="F21" s="77"/>
      <c r="G21" s="85">
        <f t="shared" si="1"/>
        <v>0</v>
      </c>
      <c r="H21" s="77"/>
      <c r="I21" s="85">
        <f t="shared" si="5"/>
        <v>0</v>
      </c>
      <c r="J21" s="110"/>
      <c r="K21" s="85">
        <f t="shared" si="6"/>
        <v>0</v>
      </c>
      <c r="L21" s="85">
        <f t="shared" si="4"/>
        <v>0</v>
      </c>
      <c r="M21" s="164"/>
    </row>
    <row r="22" spans="2:13" ht="15.75">
      <c r="B22" s="390">
        <v>13</v>
      </c>
      <c r="C22" s="391">
        <v>42254</v>
      </c>
      <c r="D22" s="241" t="s">
        <v>163</v>
      </c>
      <c r="E22" s="83" t="s">
        <v>93</v>
      </c>
      <c r="F22" s="77"/>
      <c r="G22" s="85">
        <f t="shared" si="1"/>
        <v>0</v>
      </c>
      <c r="H22" s="77"/>
      <c r="I22" s="85">
        <f t="shared" si="5"/>
        <v>0</v>
      </c>
      <c r="J22" s="110"/>
      <c r="K22" s="85">
        <f t="shared" si="6"/>
        <v>0</v>
      </c>
      <c r="L22" s="85">
        <f t="shared" si="4"/>
        <v>0</v>
      </c>
      <c r="M22" s="164"/>
    </row>
    <row r="23" spans="2:13" ht="15.75">
      <c r="B23" s="390">
        <v>14</v>
      </c>
      <c r="C23" s="391">
        <v>42255</v>
      </c>
      <c r="D23" s="241" t="s">
        <v>163</v>
      </c>
      <c r="E23" s="83" t="s">
        <v>93</v>
      </c>
      <c r="F23" s="77"/>
      <c r="G23" s="85">
        <f t="shared" si="1"/>
        <v>0</v>
      </c>
      <c r="H23" s="77"/>
      <c r="I23" s="85">
        <f t="shared" si="5"/>
        <v>0</v>
      </c>
      <c r="J23" s="110"/>
      <c r="K23" s="85">
        <f t="shared" si="6"/>
        <v>0</v>
      </c>
      <c r="L23" s="85">
        <f t="shared" si="4"/>
        <v>0</v>
      </c>
      <c r="M23" s="164"/>
    </row>
    <row r="24" spans="2:13" s="86" customFormat="1" ht="15.75">
      <c r="B24" s="390">
        <v>15</v>
      </c>
      <c r="C24" s="391">
        <v>42256</v>
      </c>
      <c r="D24" s="241" t="s">
        <v>163</v>
      </c>
      <c r="E24" s="83" t="s">
        <v>93</v>
      </c>
      <c r="F24" s="77"/>
      <c r="G24" s="85">
        <f t="shared" ref="G24" si="7">F24*6000</f>
        <v>0</v>
      </c>
      <c r="H24" s="77"/>
      <c r="I24" s="85">
        <f t="shared" si="5"/>
        <v>0</v>
      </c>
      <c r="J24" s="110"/>
      <c r="K24" s="85">
        <f t="shared" si="6"/>
        <v>0</v>
      </c>
      <c r="L24" s="85">
        <f t="shared" si="4"/>
        <v>0</v>
      </c>
      <c r="M24" s="164"/>
    </row>
    <row r="25" spans="2:13" ht="15.75">
      <c r="B25" s="390">
        <v>16</v>
      </c>
      <c r="C25" s="391">
        <v>42257</v>
      </c>
      <c r="D25" s="241" t="s">
        <v>163</v>
      </c>
      <c r="E25" s="83" t="s">
        <v>93</v>
      </c>
      <c r="F25" s="77"/>
      <c r="G25" s="85">
        <f>F25*6000</f>
        <v>0</v>
      </c>
      <c r="H25" s="77"/>
      <c r="I25" s="85">
        <f t="shared" si="5"/>
        <v>0</v>
      </c>
      <c r="J25" s="110"/>
      <c r="K25" s="85">
        <f t="shared" si="6"/>
        <v>0</v>
      </c>
      <c r="L25" s="85">
        <f t="shared" si="4"/>
        <v>0</v>
      </c>
      <c r="M25" s="164"/>
    </row>
    <row r="26" spans="2:13" s="86" customFormat="1" ht="15.75">
      <c r="B26" s="390">
        <v>17</v>
      </c>
      <c r="C26" s="391">
        <v>42258</v>
      </c>
      <c r="D26" s="241" t="s">
        <v>163</v>
      </c>
      <c r="E26" s="83" t="s">
        <v>93</v>
      </c>
      <c r="F26" s="77"/>
      <c r="G26" s="85">
        <f t="shared" ref="G26" si="8">F26*6000</f>
        <v>0</v>
      </c>
      <c r="H26" s="77"/>
      <c r="I26" s="85">
        <f t="shared" si="5"/>
        <v>0</v>
      </c>
      <c r="J26" s="110"/>
      <c r="K26" s="85">
        <f t="shared" si="6"/>
        <v>0</v>
      </c>
      <c r="L26" s="85">
        <f t="shared" si="4"/>
        <v>0</v>
      </c>
      <c r="M26" s="164"/>
    </row>
    <row r="27" spans="2:13" ht="15.75">
      <c r="B27" s="390">
        <v>18</v>
      </c>
      <c r="C27" s="391">
        <v>42259</v>
      </c>
      <c r="D27" s="241" t="s">
        <v>163</v>
      </c>
      <c r="E27" s="83" t="s">
        <v>93</v>
      </c>
      <c r="F27" s="77"/>
      <c r="G27" s="85">
        <f t="shared" ref="G27:G40" si="9">F27*6000</f>
        <v>0</v>
      </c>
      <c r="H27" s="77"/>
      <c r="I27" s="85">
        <f t="shared" si="5"/>
        <v>0</v>
      </c>
      <c r="J27" s="110"/>
      <c r="K27" s="85">
        <f t="shared" si="6"/>
        <v>0</v>
      </c>
      <c r="L27" s="85">
        <f t="shared" si="4"/>
        <v>0</v>
      </c>
      <c r="M27" s="164"/>
    </row>
    <row r="28" spans="2:13" s="86" customFormat="1" ht="15.75">
      <c r="B28" s="390">
        <v>19</v>
      </c>
      <c r="C28" s="392">
        <v>42260</v>
      </c>
      <c r="D28" s="241" t="s">
        <v>163</v>
      </c>
      <c r="E28" s="83" t="s">
        <v>93</v>
      </c>
      <c r="F28" s="77"/>
      <c r="G28" s="85">
        <f t="shared" si="9"/>
        <v>0</v>
      </c>
      <c r="H28" s="77"/>
      <c r="I28" s="85">
        <f t="shared" si="5"/>
        <v>0</v>
      </c>
      <c r="J28" s="110"/>
      <c r="K28" s="85">
        <f t="shared" si="6"/>
        <v>0</v>
      </c>
      <c r="L28" s="85">
        <f t="shared" si="4"/>
        <v>0</v>
      </c>
      <c r="M28" s="164"/>
    </row>
    <row r="29" spans="2:13" ht="15.75">
      <c r="B29" s="390">
        <v>20</v>
      </c>
      <c r="C29" s="391">
        <v>42261</v>
      </c>
      <c r="D29" s="241" t="s">
        <v>163</v>
      </c>
      <c r="E29" s="83" t="s">
        <v>93</v>
      </c>
      <c r="F29" s="77"/>
      <c r="G29" s="85">
        <f t="shared" si="9"/>
        <v>0</v>
      </c>
      <c r="H29" s="77"/>
      <c r="I29" s="85">
        <f t="shared" si="5"/>
        <v>0</v>
      </c>
      <c r="J29" s="110"/>
      <c r="K29" s="85">
        <f t="shared" si="6"/>
        <v>0</v>
      </c>
      <c r="L29" s="85">
        <f t="shared" si="4"/>
        <v>0</v>
      </c>
      <c r="M29" s="164"/>
    </row>
    <row r="30" spans="2:13" ht="15.75">
      <c r="B30" s="390">
        <v>21</v>
      </c>
      <c r="C30" s="391">
        <v>42262</v>
      </c>
      <c r="D30" s="241" t="s">
        <v>163</v>
      </c>
      <c r="E30" s="83" t="s">
        <v>93</v>
      </c>
      <c r="F30" s="77"/>
      <c r="G30" s="85">
        <f t="shared" si="9"/>
        <v>0</v>
      </c>
      <c r="H30" s="77"/>
      <c r="I30" s="85">
        <f t="shared" si="5"/>
        <v>0</v>
      </c>
      <c r="J30" s="110"/>
      <c r="K30" s="85">
        <f t="shared" si="6"/>
        <v>0</v>
      </c>
      <c r="L30" s="85">
        <f t="shared" si="4"/>
        <v>0</v>
      </c>
      <c r="M30" s="164"/>
    </row>
    <row r="31" spans="2:13" ht="15.75">
      <c r="B31" s="390">
        <v>22</v>
      </c>
      <c r="C31" s="391">
        <v>42263</v>
      </c>
      <c r="D31" s="241" t="s">
        <v>163</v>
      </c>
      <c r="E31" s="83" t="s">
        <v>93</v>
      </c>
      <c r="F31" s="77"/>
      <c r="G31" s="85">
        <f t="shared" si="9"/>
        <v>0</v>
      </c>
      <c r="H31" s="77"/>
      <c r="I31" s="85">
        <f t="shared" si="5"/>
        <v>0</v>
      </c>
      <c r="J31" s="110"/>
      <c r="K31" s="85">
        <f t="shared" si="6"/>
        <v>0</v>
      </c>
      <c r="L31" s="85">
        <f t="shared" si="4"/>
        <v>0</v>
      </c>
      <c r="M31" s="164"/>
    </row>
    <row r="32" spans="2:13" ht="15.75">
      <c r="B32" s="390">
        <v>23</v>
      </c>
      <c r="C32" s="391">
        <v>42264</v>
      </c>
      <c r="D32" s="241" t="s">
        <v>163</v>
      </c>
      <c r="E32" s="83" t="s">
        <v>93</v>
      </c>
      <c r="F32" s="77"/>
      <c r="G32" s="85">
        <f t="shared" si="9"/>
        <v>0</v>
      </c>
      <c r="H32" s="77"/>
      <c r="I32" s="85">
        <f t="shared" si="5"/>
        <v>0</v>
      </c>
      <c r="J32" s="110"/>
      <c r="K32" s="85">
        <f t="shared" si="6"/>
        <v>0</v>
      </c>
      <c r="L32" s="85">
        <f t="shared" si="4"/>
        <v>0</v>
      </c>
      <c r="M32" s="164"/>
    </row>
    <row r="33" spans="2:13" ht="15.75">
      <c r="B33" s="390">
        <v>24</v>
      </c>
      <c r="C33" s="391">
        <v>42265</v>
      </c>
      <c r="D33" s="241" t="s">
        <v>163</v>
      </c>
      <c r="E33" s="83" t="s">
        <v>93</v>
      </c>
      <c r="F33" s="77"/>
      <c r="G33" s="85">
        <f t="shared" si="9"/>
        <v>0</v>
      </c>
      <c r="H33" s="77"/>
      <c r="I33" s="85">
        <f t="shared" si="5"/>
        <v>0</v>
      </c>
      <c r="J33" s="110"/>
      <c r="K33" s="85">
        <f t="shared" si="6"/>
        <v>0</v>
      </c>
      <c r="L33" s="85">
        <f t="shared" si="4"/>
        <v>0</v>
      </c>
      <c r="M33" s="164"/>
    </row>
    <row r="34" spans="2:13" ht="15.75">
      <c r="B34" s="390">
        <v>25</v>
      </c>
      <c r="C34" s="391">
        <v>42266</v>
      </c>
      <c r="D34" s="241" t="s">
        <v>163</v>
      </c>
      <c r="E34" s="83" t="s">
        <v>93</v>
      </c>
      <c r="F34" s="77"/>
      <c r="G34" s="85">
        <f t="shared" si="9"/>
        <v>0</v>
      </c>
      <c r="H34" s="77"/>
      <c r="I34" s="85">
        <f t="shared" si="5"/>
        <v>0</v>
      </c>
      <c r="J34" s="110"/>
      <c r="K34" s="85">
        <f t="shared" si="6"/>
        <v>0</v>
      </c>
      <c r="L34" s="85">
        <f t="shared" si="4"/>
        <v>0</v>
      </c>
      <c r="M34" s="164"/>
    </row>
    <row r="35" spans="2:13" ht="15.75">
      <c r="B35" s="390">
        <v>26</v>
      </c>
      <c r="C35" s="392">
        <v>42267</v>
      </c>
      <c r="D35" s="241" t="s">
        <v>163</v>
      </c>
      <c r="E35" s="83" t="s">
        <v>93</v>
      </c>
      <c r="F35" s="77"/>
      <c r="G35" s="85">
        <f t="shared" si="9"/>
        <v>0</v>
      </c>
      <c r="H35" s="77"/>
      <c r="I35" s="85">
        <f t="shared" si="5"/>
        <v>0</v>
      </c>
      <c r="J35" s="110"/>
      <c r="K35" s="85">
        <f t="shared" si="6"/>
        <v>0</v>
      </c>
      <c r="L35" s="85">
        <f t="shared" si="4"/>
        <v>0</v>
      </c>
      <c r="M35" s="164"/>
    </row>
    <row r="36" spans="2:13" ht="15.75">
      <c r="B36" s="390">
        <v>27</v>
      </c>
      <c r="C36" s="391">
        <v>42268</v>
      </c>
      <c r="D36" s="241" t="s">
        <v>163</v>
      </c>
      <c r="E36" s="83" t="s">
        <v>93</v>
      </c>
      <c r="F36" s="77"/>
      <c r="G36" s="85">
        <f t="shared" si="9"/>
        <v>0</v>
      </c>
      <c r="H36" s="77"/>
      <c r="I36" s="85">
        <f t="shared" si="5"/>
        <v>0</v>
      </c>
      <c r="J36" s="110"/>
      <c r="K36" s="85">
        <f t="shared" si="6"/>
        <v>0</v>
      </c>
      <c r="L36" s="85">
        <f t="shared" si="4"/>
        <v>0</v>
      </c>
      <c r="M36" s="164"/>
    </row>
    <row r="37" spans="2:13" s="86" customFormat="1" ht="15.75">
      <c r="B37" s="390">
        <v>28</v>
      </c>
      <c r="C37" s="391">
        <v>42269</v>
      </c>
      <c r="D37" s="241" t="s">
        <v>163</v>
      </c>
      <c r="E37" s="83" t="s">
        <v>93</v>
      </c>
      <c r="F37" s="77"/>
      <c r="G37" s="85">
        <f t="shared" si="9"/>
        <v>0</v>
      </c>
      <c r="H37" s="77"/>
      <c r="I37" s="85">
        <f t="shared" si="5"/>
        <v>0</v>
      </c>
      <c r="J37" s="110"/>
      <c r="K37" s="85">
        <f t="shared" si="6"/>
        <v>0</v>
      </c>
      <c r="L37" s="85">
        <f t="shared" si="4"/>
        <v>0</v>
      </c>
      <c r="M37" s="164"/>
    </row>
    <row r="38" spans="2:13" ht="15.75">
      <c r="B38" s="390">
        <v>29</v>
      </c>
      <c r="C38" s="391">
        <v>42270</v>
      </c>
      <c r="D38" s="241" t="s">
        <v>163</v>
      </c>
      <c r="E38" s="83" t="s">
        <v>93</v>
      </c>
      <c r="F38" s="77"/>
      <c r="G38" s="85">
        <f t="shared" si="9"/>
        <v>0</v>
      </c>
      <c r="H38" s="77"/>
      <c r="I38" s="85">
        <f t="shared" si="5"/>
        <v>0</v>
      </c>
      <c r="J38" s="151"/>
      <c r="K38" s="85">
        <f t="shared" si="6"/>
        <v>0</v>
      </c>
      <c r="L38" s="85">
        <f t="shared" si="4"/>
        <v>0</v>
      </c>
      <c r="M38" s="212"/>
    </row>
    <row r="39" spans="2:13" ht="15.75">
      <c r="B39" s="390">
        <v>30</v>
      </c>
      <c r="C39" s="393">
        <v>42271</v>
      </c>
      <c r="D39" s="332" t="s">
        <v>233</v>
      </c>
      <c r="E39" s="83"/>
      <c r="F39" s="77"/>
      <c r="G39" s="85">
        <f t="shared" si="9"/>
        <v>0</v>
      </c>
      <c r="H39" s="77"/>
      <c r="I39" s="85">
        <f t="shared" si="5"/>
        <v>0</v>
      </c>
      <c r="J39" s="110"/>
      <c r="K39" s="85">
        <f t="shared" si="6"/>
        <v>0</v>
      </c>
      <c r="L39" s="85">
        <f t="shared" si="4"/>
        <v>0</v>
      </c>
      <c r="M39" s="212"/>
    </row>
    <row r="40" spans="2:13" ht="16.5" thickBot="1">
      <c r="B40" s="394">
        <v>31</v>
      </c>
      <c r="C40" s="395">
        <v>42272</v>
      </c>
      <c r="D40" s="494" t="s">
        <v>233</v>
      </c>
      <c r="E40" s="248"/>
      <c r="F40" s="336"/>
      <c r="G40" s="205">
        <f t="shared" si="9"/>
        <v>0</v>
      </c>
      <c r="H40" s="336"/>
      <c r="I40" s="205">
        <f t="shared" si="5"/>
        <v>0</v>
      </c>
      <c r="J40" s="213"/>
      <c r="K40" s="205">
        <f t="shared" si="6"/>
        <v>0</v>
      </c>
      <c r="L40" s="205">
        <f>G40+I40+K40</f>
        <v>0</v>
      </c>
      <c r="M40" s="214"/>
    </row>
    <row r="41" spans="2:13" ht="15.75" thickTop="1"/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B1:M41"/>
  <sheetViews>
    <sheetView topLeftCell="A5" workbookViewId="0">
      <selection activeCell="S17" sqref="S17"/>
    </sheetView>
  </sheetViews>
  <sheetFormatPr defaultRowHeight="15"/>
  <cols>
    <col min="2" max="2" width="4.42578125" customWidth="1"/>
    <col min="4" max="4" width="35.140625" customWidth="1"/>
    <col min="5" max="5" width="11" customWidth="1"/>
    <col min="6" max="6" width="12" customWidth="1"/>
    <col min="7" max="7" width="12.5703125" customWidth="1"/>
    <col min="9" max="9" width="11.85546875" customWidth="1"/>
    <col min="11" max="11" width="11.7109375" customWidth="1"/>
    <col min="12" max="12" width="12.5703125" bestFit="1" customWidth="1"/>
    <col min="13" max="13" width="18.85546875" customWidth="1"/>
  </cols>
  <sheetData>
    <row r="1" spans="2:13" ht="21">
      <c r="B1" s="532" t="s">
        <v>0</v>
      </c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2" spans="2:13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2:13">
      <c r="B3" s="62" t="s">
        <v>1</v>
      </c>
      <c r="C3" s="63"/>
      <c r="D3" s="62" t="s">
        <v>60</v>
      </c>
      <c r="E3" s="63"/>
      <c r="F3" s="63"/>
      <c r="G3" s="63"/>
      <c r="H3" s="62"/>
      <c r="I3" s="62"/>
      <c r="J3" s="62"/>
      <c r="K3" s="62"/>
      <c r="L3" s="62"/>
      <c r="M3" s="62"/>
    </row>
    <row r="4" spans="2:13">
      <c r="B4" s="62" t="s">
        <v>2</v>
      </c>
      <c r="C4" s="63"/>
      <c r="D4" s="62" t="s">
        <v>61</v>
      </c>
      <c r="E4" s="63"/>
      <c r="F4" s="63"/>
      <c r="G4" s="63"/>
      <c r="H4" s="62"/>
      <c r="I4" s="62"/>
      <c r="J4" s="62"/>
      <c r="K4" s="62"/>
      <c r="L4" s="62"/>
      <c r="M4" s="62"/>
    </row>
    <row r="5" spans="2:13">
      <c r="B5" s="62" t="s">
        <v>3</v>
      </c>
      <c r="C5" s="63"/>
      <c r="D5" s="1" t="s">
        <v>133</v>
      </c>
      <c r="E5" s="63"/>
      <c r="F5" s="63"/>
      <c r="G5" s="63"/>
      <c r="H5" s="62"/>
      <c r="I5" s="62"/>
      <c r="J5" s="62"/>
      <c r="K5" s="62"/>
      <c r="L5" s="62"/>
      <c r="M5" s="62"/>
    </row>
    <row r="6" spans="2:13" ht="15.75" thickBot="1">
      <c r="B6" s="62"/>
      <c r="C6" s="63"/>
      <c r="D6" s="62"/>
      <c r="E6" s="63"/>
      <c r="F6" s="63"/>
      <c r="G6" s="63"/>
      <c r="H6" s="62"/>
      <c r="I6" s="62"/>
      <c r="J6" s="62"/>
      <c r="K6" s="62"/>
      <c r="L6" s="62"/>
      <c r="M6" s="62"/>
    </row>
    <row r="7" spans="2:13" ht="39" thickBot="1">
      <c r="B7" s="88" t="s">
        <v>4</v>
      </c>
      <c r="C7" s="88" t="s">
        <v>5</v>
      </c>
      <c r="D7" s="88" t="s">
        <v>6</v>
      </c>
      <c r="E7" s="88" t="s">
        <v>7</v>
      </c>
      <c r="F7" s="88" t="s">
        <v>55</v>
      </c>
      <c r="G7" s="88" t="s">
        <v>56</v>
      </c>
      <c r="H7" s="89" t="s">
        <v>8</v>
      </c>
      <c r="I7" s="88" t="s">
        <v>38</v>
      </c>
      <c r="J7" s="89" t="s">
        <v>44</v>
      </c>
      <c r="K7" s="88" t="s">
        <v>45</v>
      </c>
      <c r="L7" s="89" t="s">
        <v>11</v>
      </c>
      <c r="M7" s="88" t="s">
        <v>12</v>
      </c>
    </row>
    <row r="8" spans="2:13" ht="15.75" thickBot="1"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 t="s">
        <v>58</v>
      </c>
      <c r="H8" s="72">
        <v>7</v>
      </c>
      <c r="I8" s="72" t="s">
        <v>47</v>
      </c>
      <c r="J8" s="72">
        <v>9</v>
      </c>
      <c r="K8" s="72" t="s">
        <v>48</v>
      </c>
      <c r="L8" s="72" t="s">
        <v>59</v>
      </c>
      <c r="M8" s="73">
        <v>12</v>
      </c>
    </row>
    <row r="9" spans="2:13" ht="15.75" thickBot="1">
      <c r="B9" s="90"/>
      <c r="C9" s="91"/>
      <c r="D9" s="91"/>
      <c r="E9" s="91"/>
      <c r="F9" s="427">
        <f t="shared" ref="F9:L9" si="0">SUM(F10:F40)</f>
        <v>173</v>
      </c>
      <c r="G9" s="428">
        <f t="shared" si="0"/>
        <v>1038000</v>
      </c>
      <c r="H9" s="428">
        <f t="shared" si="0"/>
        <v>85</v>
      </c>
      <c r="I9" s="428">
        <f t="shared" si="0"/>
        <v>850000</v>
      </c>
      <c r="J9" s="428">
        <f t="shared" si="0"/>
        <v>25</v>
      </c>
      <c r="K9" s="427">
        <f t="shared" si="0"/>
        <v>375000</v>
      </c>
      <c r="L9" s="429">
        <f t="shared" si="0"/>
        <v>2263000</v>
      </c>
      <c r="M9" s="142"/>
    </row>
    <row r="10" spans="2:13" ht="16.5" thickTop="1">
      <c r="B10" s="389">
        <v>1</v>
      </c>
      <c r="C10" s="396">
        <v>42242</v>
      </c>
      <c r="D10" s="249" t="s">
        <v>167</v>
      </c>
      <c r="E10" s="203" t="s">
        <v>138</v>
      </c>
      <c r="F10" s="157">
        <v>13</v>
      </c>
      <c r="G10" s="342">
        <f t="shared" ref="G10:G24" si="1">F10*6000</f>
        <v>78000</v>
      </c>
      <c r="H10" s="387">
        <v>5</v>
      </c>
      <c r="I10" s="342">
        <f t="shared" ref="I10:I12" si="2">H10*10000</f>
        <v>50000</v>
      </c>
      <c r="J10" s="387"/>
      <c r="K10" s="199">
        <f t="shared" ref="K10:K11" si="3">J10*15000</f>
        <v>0</v>
      </c>
      <c r="L10" s="199">
        <f>G10+I10+K10</f>
        <v>128000</v>
      </c>
      <c r="M10" s="200"/>
    </row>
    <row r="11" spans="2:13" ht="15.75">
      <c r="B11" s="390">
        <v>2</v>
      </c>
      <c r="C11" s="391">
        <v>42243</v>
      </c>
      <c r="D11" s="241" t="s">
        <v>167</v>
      </c>
      <c r="E11" s="83" t="s">
        <v>138</v>
      </c>
      <c r="F11" s="77">
        <v>13</v>
      </c>
      <c r="G11" s="85">
        <f t="shared" si="1"/>
        <v>78000</v>
      </c>
      <c r="H11" s="77">
        <v>5</v>
      </c>
      <c r="I11" s="85">
        <f t="shared" si="2"/>
        <v>50000</v>
      </c>
      <c r="J11" s="77"/>
      <c r="K11" s="85">
        <f t="shared" si="3"/>
        <v>0</v>
      </c>
      <c r="L11" s="85">
        <f>G11+I11+K11</f>
        <v>128000</v>
      </c>
      <c r="M11" s="164"/>
    </row>
    <row r="12" spans="2:13" ht="15.75">
      <c r="B12" s="390">
        <v>3</v>
      </c>
      <c r="C12" s="391">
        <v>42244</v>
      </c>
      <c r="D12" s="410" t="s">
        <v>163</v>
      </c>
      <c r="E12" s="411" t="s">
        <v>93</v>
      </c>
      <c r="F12" s="77"/>
      <c r="G12" s="85">
        <f t="shared" si="1"/>
        <v>0</v>
      </c>
      <c r="H12" s="77"/>
      <c r="I12" s="85">
        <f t="shared" si="2"/>
        <v>0</v>
      </c>
      <c r="J12" s="77"/>
      <c r="K12" s="85">
        <f t="shared" ref="K12:K24" si="4">J12*15000</f>
        <v>0</v>
      </c>
      <c r="L12" s="85">
        <f t="shared" ref="L12:L39" si="5">G12+I12+K12</f>
        <v>0</v>
      </c>
      <c r="M12" s="164"/>
    </row>
    <row r="13" spans="2:13" ht="15.75">
      <c r="B13" s="390">
        <v>4</v>
      </c>
      <c r="C13" s="391">
        <v>42245</v>
      </c>
      <c r="D13" s="410" t="s">
        <v>163</v>
      </c>
      <c r="E13" s="411" t="s">
        <v>93</v>
      </c>
      <c r="F13" s="77"/>
      <c r="G13" s="85">
        <f t="shared" si="1"/>
        <v>0</v>
      </c>
      <c r="H13" s="77"/>
      <c r="I13" s="85">
        <f t="shared" ref="I13:I24" si="6">H13*10000</f>
        <v>0</v>
      </c>
      <c r="J13" s="77"/>
      <c r="K13" s="85">
        <f t="shared" si="4"/>
        <v>0</v>
      </c>
      <c r="L13" s="85">
        <f t="shared" si="5"/>
        <v>0</v>
      </c>
      <c r="M13" s="164"/>
    </row>
    <row r="14" spans="2:13" s="86" customFormat="1" ht="15.75">
      <c r="B14" s="390">
        <v>5</v>
      </c>
      <c r="C14" s="392">
        <v>42246</v>
      </c>
      <c r="D14" s="241" t="s">
        <v>169</v>
      </c>
      <c r="E14" s="83" t="s">
        <v>165</v>
      </c>
      <c r="F14" s="77">
        <v>12</v>
      </c>
      <c r="G14" s="85">
        <f t="shared" si="1"/>
        <v>72000</v>
      </c>
      <c r="H14" s="77">
        <v>8</v>
      </c>
      <c r="I14" s="85">
        <f t="shared" si="6"/>
        <v>80000</v>
      </c>
      <c r="J14" s="77"/>
      <c r="K14" s="85">
        <f t="shared" si="4"/>
        <v>0</v>
      </c>
      <c r="L14" s="85">
        <f t="shared" si="5"/>
        <v>152000</v>
      </c>
      <c r="M14" s="164"/>
    </row>
    <row r="15" spans="2:13" ht="15.75">
      <c r="B15" s="390">
        <v>6</v>
      </c>
      <c r="C15" s="391">
        <v>42247</v>
      </c>
      <c r="D15" s="410" t="s">
        <v>163</v>
      </c>
      <c r="E15" s="411" t="s">
        <v>93</v>
      </c>
      <c r="F15" s="77"/>
      <c r="G15" s="85">
        <f t="shared" si="1"/>
        <v>0</v>
      </c>
      <c r="H15" s="77"/>
      <c r="I15" s="85">
        <f t="shared" si="6"/>
        <v>0</v>
      </c>
      <c r="J15" s="77"/>
      <c r="K15" s="85">
        <f t="shared" si="4"/>
        <v>0</v>
      </c>
      <c r="L15" s="85">
        <f t="shared" si="5"/>
        <v>0</v>
      </c>
      <c r="M15" s="164"/>
    </row>
    <row r="16" spans="2:13" s="86" customFormat="1" ht="15.75">
      <c r="B16" s="390">
        <v>7</v>
      </c>
      <c r="C16" s="391">
        <v>42248</v>
      </c>
      <c r="D16" s="410" t="s">
        <v>163</v>
      </c>
      <c r="E16" s="411" t="s">
        <v>93</v>
      </c>
      <c r="F16" s="77"/>
      <c r="G16" s="85">
        <f t="shared" si="1"/>
        <v>0</v>
      </c>
      <c r="H16" s="77"/>
      <c r="I16" s="85">
        <f t="shared" si="6"/>
        <v>0</v>
      </c>
      <c r="J16" s="77"/>
      <c r="K16" s="85">
        <f t="shared" si="4"/>
        <v>0</v>
      </c>
      <c r="L16" s="85">
        <f t="shared" si="5"/>
        <v>0</v>
      </c>
      <c r="M16" s="164"/>
    </row>
    <row r="17" spans="2:13" ht="15.75">
      <c r="B17" s="390">
        <v>8</v>
      </c>
      <c r="C17" s="391">
        <v>42249</v>
      </c>
      <c r="D17" s="241" t="s">
        <v>169</v>
      </c>
      <c r="E17" s="83" t="s">
        <v>165</v>
      </c>
      <c r="F17" s="77">
        <v>13</v>
      </c>
      <c r="G17" s="85">
        <f t="shared" si="1"/>
        <v>78000</v>
      </c>
      <c r="H17" s="77">
        <v>5</v>
      </c>
      <c r="I17" s="85">
        <f t="shared" si="6"/>
        <v>50000</v>
      </c>
      <c r="J17" s="77"/>
      <c r="K17" s="85">
        <f t="shared" si="4"/>
        <v>0</v>
      </c>
      <c r="L17" s="85">
        <f t="shared" si="5"/>
        <v>128000</v>
      </c>
      <c r="M17" s="164"/>
    </row>
    <row r="18" spans="2:13" ht="15.75">
      <c r="B18" s="390">
        <v>9</v>
      </c>
      <c r="C18" s="391">
        <v>42250</v>
      </c>
      <c r="D18" s="410" t="s">
        <v>163</v>
      </c>
      <c r="E18" s="411" t="s">
        <v>93</v>
      </c>
      <c r="F18" s="77"/>
      <c r="G18" s="85">
        <f t="shared" si="1"/>
        <v>0</v>
      </c>
      <c r="H18" s="77"/>
      <c r="I18" s="85">
        <f t="shared" si="6"/>
        <v>0</v>
      </c>
      <c r="J18" s="77"/>
      <c r="K18" s="85">
        <f t="shared" si="4"/>
        <v>0</v>
      </c>
      <c r="L18" s="85">
        <f t="shared" si="5"/>
        <v>0</v>
      </c>
      <c r="M18" s="164"/>
    </row>
    <row r="19" spans="2:13" ht="15.75">
      <c r="B19" s="390">
        <v>10</v>
      </c>
      <c r="C19" s="391">
        <v>42251</v>
      </c>
      <c r="D19" s="410" t="s">
        <v>163</v>
      </c>
      <c r="E19" s="411" t="s">
        <v>93</v>
      </c>
      <c r="F19" s="77"/>
      <c r="G19" s="85">
        <f t="shared" si="1"/>
        <v>0</v>
      </c>
      <c r="H19" s="77"/>
      <c r="I19" s="85">
        <f t="shared" si="6"/>
        <v>0</v>
      </c>
      <c r="J19" s="77"/>
      <c r="K19" s="85">
        <f t="shared" si="4"/>
        <v>0</v>
      </c>
      <c r="L19" s="85">
        <f t="shared" si="5"/>
        <v>0</v>
      </c>
      <c r="M19" s="164"/>
    </row>
    <row r="20" spans="2:13" ht="15.75">
      <c r="B20" s="390">
        <v>11</v>
      </c>
      <c r="C20" s="391">
        <v>42252</v>
      </c>
      <c r="D20" s="410" t="s">
        <v>163</v>
      </c>
      <c r="E20" s="411" t="s">
        <v>93</v>
      </c>
      <c r="F20" s="77"/>
      <c r="G20" s="85">
        <f t="shared" si="1"/>
        <v>0</v>
      </c>
      <c r="H20" s="77"/>
      <c r="I20" s="85">
        <f t="shared" si="6"/>
        <v>0</v>
      </c>
      <c r="J20" s="77"/>
      <c r="K20" s="85">
        <f t="shared" si="4"/>
        <v>0</v>
      </c>
      <c r="L20" s="85">
        <f t="shared" si="5"/>
        <v>0</v>
      </c>
      <c r="M20" s="164"/>
    </row>
    <row r="21" spans="2:13" s="86" customFormat="1" ht="15.75">
      <c r="B21" s="390">
        <v>12</v>
      </c>
      <c r="C21" s="392">
        <v>42253</v>
      </c>
      <c r="D21" s="410" t="s">
        <v>163</v>
      </c>
      <c r="E21" s="411" t="s">
        <v>93</v>
      </c>
      <c r="F21" s="77"/>
      <c r="G21" s="85">
        <f t="shared" si="1"/>
        <v>0</v>
      </c>
      <c r="H21" s="77"/>
      <c r="I21" s="85">
        <f t="shared" si="6"/>
        <v>0</v>
      </c>
      <c r="J21" s="77"/>
      <c r="K21" s="85">
        <f t="shared" si="4"/>
        <v>0</v>
      </c>
      <c r="L21" s="85">
        <f t="shared" si="5"/>
        <v>0</v>
      </c>
      <c r="M21" s="164"/>
    </row>
    <row r="22" spans="2:13" ht="15.75">
      <c r="B22" s="390">
        <v>13</v>
      </c>
      <c r="C22" s="391">
        <v>42254</v>
      </c>
      <c r="D22" s="410" t="s">
        <v>163</v>
      </c>
      <c r="E22" s="411" t="s">
        <v>93</v>
      </c>
      <c r="F22" s="77"/>
      <c r="G22" s="85">
        <f t="shared" si="1"/>
        <v>0</v>
      </c>
      <c r="H22" s="77"/>
      <c r="I22" s="85">
        <f t="shared" si="6"/>
        <v>0</v>
      </c>
      <c r="J22" s="77"/>
      <c r="K22" s="85">
        <f t="shared" si="4"/>
        <v>0</v>
      </c>
      <c r="L22" s="85">
        <f t="shared" si="5"/>
        <v>0</v>
      </c>
      <c r="M22" s="164"/>
    </row>
    <row r="23" spans="2:13" ht="15.75">
      <c r="B23" s="390">
        <v>14</v>
      </c>
      <c r="C23" s="391">
        <v>42255</v>
      </c>
      <c r="D23" s="410" t="s">
        <v>163</v>
      </c>
      <c r="E23" s="411" t="s">
        <v>93</v>
      </c>
      <c r="F23" s="77"/>
      <c r="G23" s="85">
        <f t="shared" si="1"/>
        <v>0</v>
      </c>
      <c r="H23" s="77"/>
      <c r="I23" s="85">
        <f t="shared" si="6"/>
        <v>0</v>
      </c>
      <c r="J23" s="77"/>
      <c r="K23" s="85">
        <f t="shared" si="4"/>
        <v>0</v>
      </c>
      <c r="L23" s="85">
        <f t="shared" si="5"/>
        <v>0</v>
      </c>
      <c r="M23" s="164"/>
    </row>
    <row r="24" spans="2:13" s="86" customFormat="1" ht="15.75">
      <c r="B24" s="390">
        <v>15</v>
      </c>
      <c r="C24" s="391">
        <v>42256</v>
      </c>
      <c r="D24" s="410" t="s">
        <v>163</v>
      </c>
      <c r="E24" s="411" t="s">
        <v>93</v>
      </c>
      <c r="F24" s="77"/>
      <c r="G24" s="85">
        <f t="shared" si="1"/>
        <v>0</v>
      </c>
      <c r="H24" s="77"/>
      <c r="I24" s="85">
        <f t="shared" si="6"/>
        <v>0</v>
      </c>
      <c r="J24" s="77"/>
      <c r="K24" s="85">
        <f t="shared" si="4"/>
        <v>0</v>
      </c>
      <c r="L24" s="85">
        <f t="shared" si="5"/>
        <v>0</v>
      </c>
      <c r="M24" s="164"/>
    </row>
    <row r="25" spans="2:13" ht="15.75">
      <c r="B25" s="390">
        <v>16</v>
      </c>
      <c r="C25" s="391">
        <v>42257</v>
      </c>
      <c r="D25" s="410" t="s">
        <v>163</v>
      </c>
      <c r="E25" s="411" t="s">
        <v>93</v>
      </c>
      <c r="F25" s="77"/>
      <c r="G25" s="85">
        <f>F25*6000</f>
        <v>0</v>
      </c>
      <c r="H25" s="77"/>
      <c r="I25" s="85">
        <f>H25*10000</f>
        <v>0</v>
      </c>
      <c r="J25" s="77"/>
      <c r="K25" s="85">
        <f>J25*15000</f>
        <v>0</v>
      </c>
      <c r="L25" s="85">
        <f t="shared" si="5"/>
        <v>0</v>
      </c>
      <c r="M25" s="164"/>
    </row>
    <row r="26" spans="2:13" s="86" customFormat="1" ht="15.75">
      <c r="B26" s="390">
        <v>17</v>
      </c>
      <c r="C26" s="391">
        <v>42258</v>
      </c>
      <c r="D26" s="241" t="s">
        <v>167</v>
      </c>
      <c r="E26" s="83" t="s">
        <v>138</v>
      </c>
      <c r="F26" s="77">
        <v>13</v>
      </c>
      <c r="G26" s="85">
        <f t="shared" ref="G26:G40" si="7">F26*6000</f>
        <v>78000</v>
      </c>
      <c r="H26" s="77">
        <v>5</v>
      </c>
      <c r="I26" s="85">
        <f t="shared" ref="I26" si="8">H26*10000</f>
        <v>50000</v>
      </c>
      <c r="J26" s="77"/>
      <c r="K26" s="85">
        <f t="shared" ref="K26:K40" si="9">J26*15000</f>
        <v>0</v>
      </c>
      <c r="L26" s="85">
        <f t="shared" si="5"/>
        <v>128000</v>
      </c>
      <c r="M26" s="164"/>
    </row>
    <row r="27" spans="2:13" ht="15.75">
      <c r="B27" s="390">
        <v>18</v>
      </c>
      <c r="C27" s="391">
        <v>42259</v>
      </c>
      <c r="D27" s="241" t="s">
        <v>291</v>
      </c>
      <c r="E27" s="83" t="s">
        <v>229</v>
      </c>
      <c r="F27" s="77"/>
      <c r="G27" s="85">
        <f t="shared" si="7"/>
        <v>0</v>
      </c>
      <c r="H27" s="77">
        <v>5</v>
      </c>
      <c r="I27" s="85">
        <f t="shared" ref="I27:I40" si="10">H27*10000</f>
        <v>50000</v>
      </c>
      <c r="J27" s="77"/>
      <c r="K27" s="85">
        <f t="shared" si="9"/>
        <v>0</v>
      </c>
      <c r="L27" s="85">
        <f t="shared" si="5"/>
        <v>50000</v>
      </c>
      <c r="M27" s="164"/>
    </row>
    <row r="28" spans="2:13" s="86" customFormat="1" ht="15.75">
      <c r="B28" s="390">
        <v>19</v>
      </c>
      <c r="C28" s="392">
        <v>42260</v>
      </c>
      <c r="D28" s="241" t="s">
        <v>292</v>
      </c>
      <c r="E28" s="83" t="s">
        <v>229</v>
      </c>
      <c r="F28" s="77">
        <v>19</v>
      </c>
      <c r="G28" s="85">
        <f t="shared" si="7"/>
        <v>114000</v>
      </c>
      <c r="H28" s="77">
        <v>10</v>
      </c>
      <c r="I28" s="85">
        <f t="shared" si="10"/>
        <v>100000</v>
      </c>
      <c r="J28" s="77">
        <v>3</v>
      </c>
      <c r="K28" s="85">
        <f t="shared" si="9"/>
        <v>45000</v>
      </c>
      <c r="L28" s="85">
        <f t="shared" si="5"/>
        <v>259000</v>
      </c>
      <c r="M28" s="164"/>
    </row>
    <row r="29" spans="2:13" ht="15.75">
      <c r="B29" s="390">
        <v>20</v>
      </c>
      <c r="C29" s="391">
        <v>42261</v>
      </c>
      <c r="D29" s="241" t="s">
        <v>293</v>
      </c>
      <c r="E29" s="83" t="s">
        <v>229</v>
      </c>
      <c r="F29" s="77">
        <v>10</v>
      </c>
      <c r="G29" s="85">
        <f t="shared" si="7"/>
        <v>60000</v>
      </c>
      <c r="H29" s="77">
        <v>6</v>
      </c>
      <c r="I29" s="85">
        <f t="shared" si="10"/>
        <v>60000</v>
      </c>
      <c r="J29" s="77"/>
      <c r="K29" s="85">
        <f t="shared" si="9"/>
        <v>0</v>
      </c>
      <c r="L29" s="85">
        <f t="shared" si="5"/>
        <v>120000</v>
      </c>
      <c r="M29" s="164"/>
    </row>
    <row r="30" spans="2:13" ht="15.75">
      <c r="B30" s="390">
        <v>21</v>
      </c>
      <c r="C30" s="391">
        <v>42262</v>
      </c>
      <c r="D30" s="241" t="s">
        <v>293</v>
      </c>
      <c r="E30" s="83" t="s">
        <v>229</v>
      </c>
      <c r="F30" s="77">
        <v>13</v>
      </c>
      <c r="G30" s="85">
        <f t="shared" si="7"/>
        <v>78000</v>
      </c>
      <c r="H30" s="77">
        <v>6</v>
      </c>
      <c r="I30" s="85">
        <f t="shared" si="10"/>
        <v>60000</v>
      </c>
      <c r="J30" s="77">
        <v>3</v>
      </c>
      <c r="K30" s="85">
        <f t="shared" si="9"/>
        <v>45000</v>
      </c>
      <c r="L30" s="85">
        <f t="shared" si="5"/>
        <v>183000</v>
      </c>
      <c r="M30" s="164"/>
    </row>
    <row r="31" spans="2:13" ht="15.75">
      <c r="B31" s="390">
        <v>22</v>
      </c>
      <c r="C31" s="391">
        <v>42263</v>
      </c>
      <c r="D31" s="241" t="s">
        <v>293</v>
      </c>
      <c r="E31" s="83" t="s">
        <v>229</v>
      </c>
      <c r="F31" s="77">
        <v>15</v>
      </c>
      <c r="G31" s="85">
        <f t="shared" si="7"/>
        <v>90000</v>
      </c>
      <c r="H31" s="77">
        <v>7</v>
      </c>
      <c r="I31" s="85">
        <f t="shared" si="10"/>
        <v>70000</v>
      </c>
      <c r="J31" s="77">
        <v>5</v>
      </c>
      <c r="K31" s="85">
        <f t="shared" si="9"/>
        <v>75000</v>
      </c>
      <c r="L31" s="85">
        <f t="shared" si="5"/>
        <v>235000</v>
      </c>
      <c r="M31" s="164"/>
    </row>
    <row r="32" spans="2:13" ht="15.75">
      <c r="B32" s="390">
        <v>23</v>
      </c>
      <c r="C32" s="391">
        <v>42264</v>
      </c>
      <c r="D32" s="241" t="s">
        <v>293</v>
      </c>
      <c r="E32" s="83" t="s">
        <v>229</v>
      </c>
      <c r="F32" s="77">
        <v>15</v>
      </c>
      <c r="G32" s="85">
        <f t="shared" si="7"/>
        <v>90000</v>
      </c>
      <c r="H32" s="77">
        <v>7</v>
      </c>
      <c r="I32" s="85">
        <f t="shared" si="10"/>
        <v>70000</v>
      </c>
      <c r="J32" s="77">
        <v>5</v>
      </c>
      <c r="K32" s="85">
        <f t="shared" si="9"/>
        <v>75000</v>
      </c>
      <c r="L32" s="85">
        <f t="shared" si="5"/>
        <v>235000</v>
      </c>
      <c r="M32" s="164"/>
    </row>
    <row r="33" spans="2:13" ht="15.75">
      <c r="B33" s="390">
        <v>24</v>
      </c>
      <c r="C33" s="391">
        <v>42265</v>
      </c>
      <c r="D33" s="410" t="s">
        <v>163</v>
      </c>
      <c r="E33" s="411" t="s">
        <v>93</v>
      </c>
      <c r="F33" s="110"/>
      <c r="G33" s="85">
        <f t="shared" si="7"/>
        <v>0</v>
      </c>
      <c r="H33" s="77"/>
      <c r="I33" s="85">
        <f t="shared" si="10"/>
        <v>0</v>
      </c>
      <c r="J33" s="77"/>
      <c r="K33" s="85">
        <f t="shared" si="9"/>
        <v>0</v>
      </c>
      <c r="L33" s="85">
        <f t="shared" si="5"/>
        <v>0</v>
      </c>
      <c r="M33" s="164"/>
    </row>
    <row r="34" spans="2:13" s="86" customFormat="1" ht="15.75">
      <c r="B34" s="390">
        <v>25</v>
      </c>
      <c r="C34" s="391">
        <v>42266</v>
      </c>
      <c r="D34" s="241" t="s">
        <v>293</v>
      </c>
      <c r="E34" s="83" t="s">
        <v>229</v>
      </c>
      <c r="F34" s="77">
        <v>9</v>
      </c>
      <c r="G34" s="85">
        <f t="shared" si="7"/>
        <v>54000</v>
      </c>
      <c r="H34" s="77">
        <v>4</v>
      </c>
      <c r="I34" s="85">
        <f t="shared" si="10"/>
        <v>40000</v>
      </c>
      <c r="J34" s="77">
        <v>5</v>
      </c>
      <c r="K34" s="85">
        <f t="shared" si="9"/>
        <v>75000</v>
      </c>
      <c r="L34" s="85">
        <f t="shared" si="5"/>
        <v>169000</v>
      </c>
      <c r="M34" s="164"/>
    </row>
    <row r="35" spans="2:13" ht="15.75">
      <c r="B35" s="390">
        <v>26</v>
      </c>
      <c r="C35" s="392">
        <v>42267</v>
      </c>
      <c r="D35" s="241" t="s">
        <v>167</v>
      </c>
      <c r="E35" s="83" t="s">
        <v>138</v>
      </c>
      <c r="F35" s="77">
        <v>12</v>
      </c>
      <c r="G35" s="85">
        <f t="shared" si="7"/>
        <v>72000</v>
      </c>
      <c r="H35" s="77">
        <v>7</v>
      </c>
      <c r="I35" s="85">
        <f t="shared" si="10"/>
        <v>70000</v>
      </c>
      <c r="J35" s="140"/>
      <c r="K35" s="85">
        <f t="shared" si="9"/>
        <v>0</v>
      </c>
      <c r="L35" s="85">
        <f t="shared" si="5"/>
        <v>142000</v>
      </c>
      <c r="M35" s="164"/>
    </row>
    <row r="36" spans="2:13" s="86" customFormat="1" ht="15.75">
      <c r="B36" s="390">
        <v>27</v>
      </c>
      <c r="C36" s="391">
        <v>42268</v>
      </c>
      <c r="D36" s="241" t="s">
        <v>294</v>
      </c>
      <c r="E36" s="83" t="s">
        <v>138</v>
      </c>
      <c r="F36" s="77">
        <v>16</v>
      </c>
      <c r="G36" s="85">
        <f t="shared" si="7"/>
        <v>96000</v>
      </c>
      <c r="H36" s="77">
        <v>5</v>
      </c>
      <c r="I36" s="85">
        <f t="shared" si="10"/>
        <v>50000</v>
      </c>
      <c r="J36" s="77">
        <v>4</v>
      </c>
      <c r="K36" s="85">
        <f t="shared" si="9"/>
        <v>60000</v>
      </c>
      <c r="L36" s="85">
        <f t="shared" si="5"/>
        <v>206000</v>
      </c>
      <c r="M36" s="164"/>
    </row>
    <row r="37" spans="2:13" ht="15.75">
      <c r="B37" s="390">
        <v>28</v>
      </c>
      <c r="C37" s="391">
        <v>42269</v>
      </c>
      <c r="D37" s="410" t="s">
        <v>163</v>
      </c>
      <c r="E37" s="411" t="s">
        <v>93</v>
      </c>
      <c r="F37" s="77"/>
      <c r="G37" s="85">
        <f t="shared" si="7"/>
        <v>0</v>
      </c>
      <c r="H37" s="77"/>
      <c r="I37" s="85">
        <f t="shared" si="10"/>
        <v>0</v>
      </c>
      <c r="J37" s="77"/>
      <c r="K37" s="85">
        <f t="shared" si="9"/>
        <v>0</v>
      </c>
      <c r="L37" s="85">
        <f t="shared" si="5"/>
        <v>0</v>
      </c>
      <c r="M37" s="164"/>
    </row>
    <row r="38" spans="2:13" ht="15.75">
      <c r="B38" s="390">
        <v>29</v>
      </c>
      <c r="C38" s="391">
        <v>42270</v>
      </c>
      <c r="D38" s="410" t="s">
        <v>163</v>
      </c>
      <c r="E38" s="411" t="s">
        <v>93</v>
      </c>
      <c r="F38" s="77"/>
      <c r="G38" s="85">
        <f t="shared" si="7"/>
        <v>0</v>
      </c>
      <c r="H38" s="110"/>
      <c r="I38" s="85">
        <f t="shared" si="10"/>
        <v>0</v>
      </c>
      <c r="J38" s="151"/>
      <c r="K38" s="85">
        <f t="shared" si="9"/>
        <v>0</v>
      </c>
      <c r="L38" s="85">
        <f t="shared" si="5"/>
        <v>0</v>
      </c>
      <c r="M38" s="212"/>
    </row>
    <row r="39" spans="2:13" ht="15.75">
      <c r="B39" s="390">
        <v>30</v>
      </c>
      <c r="C39" s="393">
        <v>42271</v>
      </c>
      <c r="D39" s="332" t="s">
        <v>233</v>
      </c>
      <c r="E39" s="83"/>
      <c r="F39" s="110"/>
      <c r="G39" s="85">
        <f t="shared" ref="G39" si="11">F39*6000</f>
        <v>0</v>
      </c>
      <c r="H39" s="110"/>
      <c r="I39" s="85">
        <f t="shared" si="10"/>
        <v>0</v>
      </c>
      <c r="J39" s="77"/>
      <c r="K39" s="85">
        <f t="shared" si="9"/>
        <v>0</v>
      </c>
      <c r="L39" s="85">
        <f t="shared" si="5"/>
        <v>0</v>
      </c>
      <c r="M39" s="212"/>
    </row>
    <row r="40" spans="2:13" ht="16.5" thickBot="1">
      <c r="B40" s="394">
        <v>31</v>
      </c>
      <c r="C40" s="395">
        <v>42272</v>
      </c>
      <c r="D40" s="494" t="s">
        <v>233</v>
      </c>
      <c r="E40" s="423"/>
      <c r="F40" s="336"/>
      <c r="G40" s="404">
        <f t="shared" si="7"/>
        <v>0</v>
      </c>
      <c r="H40" s="336"/>
      <c r="I40" s="205">
        <f t="shared" si="10"/>
        <v>0</v>
      </c>
      <c r="J40" s="213"/>
      <c r="K40" s="205">
        <f t="shared" si="9"/>
        <v>0</v>
      </c>
      <c r="L40" s="205">
        <f>G40+I40+K40</f>
        <v>0</v>
      </c>
      <c r="M40" s="214"/>
    </row>
    <row r="41" spans="2:13" ht="15.75" thickTop="1"/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B1:M41"/>
  <sheetViews>
    <sheetView topLeftCell="A4" workbookViewId="0">
      <selection activeCell="Q16" sqref="Q16"/>
    </sheetView>
  </sheetViews>
  <sheetFormatPr defaultRowHeight="15"/>
  <cols>
    <col min="2" max="2" width="4.7109375" customWidth="1"/>
    <col min="4" max="4" width="47.140625" customWidth="1"/>
    <col min="7" max="7" width="13.140625" customWidth="1"/>
    <col min="9" max="9" width="11.28515625" customWidth="1"/>
    <col min="11" max="11" width="11.7109375" customWidth="1"/>
    <col min="12" max="12" width="12.42578125" customWidth="1"/>
  </cols>
  <sheetData>
    <row r="1" spans="2:13" ht="21">
      <c r="B1" s="532" t="s">
        <v>0</v>
      </c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3" spans="2:13">
      <c r="B3" s="62" t="s">
        <v>1</v>
      </c>
      <c r="C3" s="63"/>
      <c r="D3" s="62" t="s">
        <v>74</v>
      </c>
      <c r="E3" s="63"/>
      <c r="F3" s="63"/>
      <c r="G3" s="63"/>
      <c r="H3" s="62"/>
      <c r="I3" s="62"/>
      <c r="J3" s="62"/>
      <c r="K3" s="62"/>
      <c r="L3" s="62"/>
      <c r="M3" s="62"/>
    </row>
    <row r="4" spans="2:13">
      <c r="B4" s="62" t="s">
        <v>2</v>
      </c>
      <c r="C4" s="63"/>
      <c r="D4" s="62" t="s">
        <v>75</v>
      </c>
      <c r="E4" s="63"/>
      <c r="F4" s="63"/>
      <c r="G4" s="63"/>
      <c r="H4" s="62"/>
      <c r="I4" s="62"/>
      <c r="J4" s="62"/>
      <c r="K4" s="62"/>
      <c r="L4" s="62"/>
      <c r="M4" s="62"/>
    </row>
    <row r="5" spans="2:13">
      <c r="B5" s="62" t="s">
        <v>3</v>
      </c>
      <c r="C5" s="63"/>
      <c r="D5" s="1" t="s">
        <v>133</v>
      </c>
      <c r="E5" s="63"/>
      <c r="F5" s="63"/>
      <c r="G5" s="63"/>
      <c r="H5" s="62"/>
      <c r="I5" s="62"/>
      <c r="J5" s="62"/>
      <c r="K5" s="62"/>
      <c r="L5" s="62"/>
      <c r="M5" s="62"/>
    </row>
    <row r="6" spans="2:13" ht="15.75" thickBot="1"/>
    <row r="7" spans="2:13" ht="39" thickBot="1">
      <c r="B7" s="88" t="s">
        <v>4</v>
      </c>
      <c r="C7" s="88" t="s">
        <v>5</v>
      </c>
      <c r="D7" s="88" t="s">
        <v>6</v>
      </c>
      <c r="E7" s="88" t="s">
        <v>7</v>
      </c>
      <c r="F7" s="88" t="s">
        <v>55</v>
      </c>
      <c r="G7" s="88" t="s">
        <v>56</v>
      </c>
      <c r="H7" s="88" t="s">
        <v>8</v>
      </c>
      <c r="I7" s="88" t="s">
        <v>9</v>
      </c>
      <c r="J7" s="88" t="s">
        <v>10</v>
      </c>
      <c r="K7" s="88" t="s">
        <v>57</v>
      </c>
      <c r="L7" s="88" t="s">
        <v>11</v>
      </c>
      <c r="M7" s="88" t="s">
        <v>12</v>
      </c>
    </row>
    <row r="8" spans="2:13" ht="15.75" thickBot="1"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 t="s">
        <v>58</v>
      </c>
      <c r="H8" s="72">
        <v>7</v>
      </c>
      <c r="I8" s="72" t="s">
        <v>47</v>
      </c>
      <c r="J8" s="72">
        <v>9</v>
      </c>
      <c r="K8" s="72" t="s">
        <v>48</v>
      </c>
      <c r="L8" s="72" t="s">
        <v>59</v>
      </c>
      <c r="M8" s="73">
        <v>12</v>
      </c>
    </row>
    <row r="9" spans="2:13" ht="15.75" thickBot="1">
      <c r="B9" s="154"/>
      <c r="C9" s="155"/>
      <c r="D9" s="155"/>
      <c r="E9" s="156"/>
      <c r="F9" s="430">
        <f>SUM(F10:F44)</f>
        <v>209</v>
      </c>
      <c r="G9" s="431">
        <f t="shared" ref="G9:K9" si="0">SUM(G10:G44)</f>
        <v>1254000</v>
      </c>
      <c r="H9" s="430">
        <f>SUM(H10:H44)</f>
        <v>56</v>
      </c>
      <c r="I9" s="431">
        <f>SUM(I10:I44)</f>
        <v>560000</v>
      </c>
      <c r="J9" s="432">
        <f t="shared" si="0"/>
        <v>0</v>
      </c>
      <c r="K9" s="431">
        <f t="shared" si="0"/>
        <v>0</v>
      </c>
      <c r="L9" s="431">
        <f>SUM(L10:L44)</f>
        <v>1814000</v>
      </c>
      <c r="M9" s="230"/>
    </row>
    <row r="10" spans="2:13" ht="16.5" thickTop="1">
      <c r="B10" s="389">
        <v>1</v>
      </c>
      <c r="C10" s="396">
        <v>42242</v>
      </c>
      <c r="D10" s="249" t="s">
        <v>196</v>
      </c>
      <c r="E10" s="203" t="s">
        <v>93</v>
      </c>
      <c r="F10" s="157">
        <v>5</v>
      </c>
      <c r="G10" s="158">
        <f>F10*6000</f>
        <v>30000</v>
      </c>
      <c r="H10" s="157"/>
      <c r="I10" s="159">
        <f>H10*10000</f>
        <v>0</v>
      </c>
      <c r="J10" s="160"/>
      <c r="K10" s="159">
        <f>J10*15000</f>
        <v>0</v>
      </c>
      <c r="L10" s="161">
        <f>G10+I10+K10</f>
        <v>30000</v>
      </c>
      <c r="M10" s="162"/>
    </row>
    <row r="11" spans="2:13" ht="15.75">
      <c r="B11" s="390">
        <v>2</v>
      </c>
      <c r="C11" s="391">
        <v>42243</v>
      </c>
      <c r="D11" s="241" t="s">
        <v>197</v>
      </c>
      <c r="E11" s="83" t="s">
        <v>93</v>
      </c>
      <c r="F11" s="77">
        <v>5</v>
      </c>
      <c r="G11" s="74">
        <f>F11*6000</f>
        <v>30000</v>
      </c>
      <c r="H11" s="77"/>
      <c r="I11" s="75">
        <f>H11*10000</f>
        <v>0</v>
      </c>
      <c r="J11" s="143"/>
      <c r="K11" s="75">
        <f>J11*15000</f>
        <v>0</v>
      </c>
      <c r="L11" s="76">
        <f>G11+I11+K11</f>
        <v>30000</v>
      </c>
      <c r="M11" s="163"/>
    </row>
    <row r="12" spans="2:13" ht="15.75">
      <c r="B12" s="390">
        <v>3</v>
      </c>
      <c r="C12" s="391">
        <v>42244</v>
      </c>
      <c r="D12" s="241" t="s">
        <v>196</v>
      </c>
      <c r="E12" s="83" t="s">
        <v>93</v>
      </c>
      <c r="F12" s="77">
        <v>5</v>
      </c>
      <c r="G12" s="74">
        <f>F12*6000</f>
        <v>30000</v>
      </c>
      <c r="H12" s="77"/>
      <c r="I12" s="75">
        <f>H12*10000</f>
        <v>0</v>
      </c>
      <c r="J12" s="77"/>
      <c r="K12" s="75">
        <f t="shared" ref="K12:K40" si="1">J12*15000</f>
        <v>0</v>
      </c>
      <c r="L12" s="76">
        <f t="shared" ref="L12:L40" si="2">G12+I12+K12</f>
        <v>30000</v>
      </c>
      <c r="M12" s="164"/>
    </row>
    <row r="13" spans="2:13" ht="15.75">
      <c r="B13" s="390">
        <v>4</v>
      </c>
      <c r="C13" s="391">
        <v>42245</v>
      </c>
      <c r="D13" s="241" t="s">
        <v>196</v>
      </c>
      <c r="E13" s="83" t="s">
        <v>93</v>
      </c>
      <c r="F13" s="77">
        <v>5</v>
      </c>
      <c r="G13" s="74">
        <f t="shared" ref="G13:G40" si="3">F13*6000</f>
        <v>30000</v>
      </c>
      <c r="H13" s="77"/>
      <c r="I13" s="75">
        <f t="shared" ref="I13:I40" si="4">H13*10000</f>
        <v>0</v>
      </c>
      <c r="J13" s="77"/>
      <c r="K13" s="75">
        <f t="shared" si="1"/>
        <v>0</v>
      </c>
      <c r="L13" s="76">
        <f t="shared" si="2"/>
        <v>30000</v>
      </c>
      <c r="M13" s="164"/>
    </row>
    <row r="14" spans="2:13" ht="15.75">
      <c r="B14" s="390">
        <v>5</v>
      </c>
      <c r="C14" s="392">
        <v>42246</v>
      </c>
      <c r="D14" s="241" t="s">
        <v>163</v>
      </c>
      <c r="E14" s="141" t="s">
        <v>93</v>
      </c>
      <c r="F14" s="77"/>
      <c r="G14" s="74">
        <f t="shared" si="3"/>
        <v>0</v>
      </c>
      <c r="H14" s="77"/>
      <c r="I14" s="75">
        <f t="shared" si="4"/>
        <v>0</v>
      </c>
      <c r="J14" s="77"/>
      <c r="K14" s="75">
        <f t="shared" si="1"/>
        <v>0</v>
      </c>
      <c r="L14" s="76">
        <f t="shared" si="2"/>
        <v>0</v>
      </c>
      <c r="M14" s="164"/>
    </row>
    <row r="15" spans="2:13" ht="15.75">
      <c r="B15" s="390">
        <v>6</v>
      </c>
      <c r="C15" s="391">
        <v>42247</v>
      </c>
      <c r="D15" s="241" t="s">
        <v>198</v>
      </c>
      <c r="E15" s="83" t="s">
        <v>93</v>
      </c>
      <c r="F15" s="77">
        <v>11</v>
      </c>
      <c r="G15" s="74">
        <f t="shared" si="3"/>
        <v>66000</v>
      </c>
      <c r="H15" s="77">
        <v>3</v>
      </c>
      <c r="I15" s="75">
        <f t="shared" si="4"/>
        <v>30000</v>
      </c>
      <c r="J15" s="77"/>
      <c r="K15" s="75">
        <f t="shared" si="1"/>
        <v>0</v>
      </c>
      <c r="L15" s="76">
        <f t="shared" si="2"/>
        <v>96000</v>
      </c>
      <c r="M15" s="164"/>
    </row>
    <row r="16" spans="2:13" ht="15.75">
      <c r="B16" s="390">
        <v>7</v>
      </c>
      <c r="C16" s="391">
        <v>42248</v>
      </c>
      <c r="D16" s="241" t="s">
        <v>198</v>
      </c>
      <c r="E16" s="83" t="s">
        <v>93</v>
      </c>
      <c r="F16" s="77">
        <v>10</v>
      </c>
      <c r="G16" s="74">
        <f t="shared" si="3"/>
        <v>60000</v>
      </c>
      <c r="H16" s="77">
        <v>3</v>
      </c>
      <c r="I16" s="75">
        <f t="shared" si="4"/>
        <v>30000</v>
      </c>
      <c r="J16" s="77"/>
      <c r="K16" s="75">
        <f t="shared" si="1"/>
        <v>0</v>
      </c>
      <c r="L16" s="76">
        <f t="shared" si="2"/>
        <v>90000</v>
      </c>
      <c r="M16" s="164"/>
    </row>
    <row r="17" spans="2:13" ht="15.75">
      <c r="B17" s="390">
        <v>8</v>
      </c>
      <c r="C17" s="391">
        <v>42249</v>
      </c>
      <c r="D17" s="241" t="s">
        <v>198</v>
      </c>
      <c r="E17" s="83" t="s">
        <v>93</v>
      </c>
      <c r="F17" s="77">
        <v>11</v>
      </c>
      <c r="G17" s="74">
        <f t="shared" si="3"/>
        <v>66000</v>
      </c>
      <c r="H17" s="77">
        <v>3</v>
      </c>
      <c r="I17" s="75">
        <f t="shared" si="4"/>
        <v>30000</v>
      </c>
      <c r="J17" s="77"/>
      <c r="K17" s="75">
        <f t="shared" si="1"/>
        <v>0</v>
      </c>
      <c r="L17" s="76">
        <f t="shared" si="2"/>
        <v>96000</v>
      </c>
      <c r="M17" s="164"/>
    </row>
    <row r="18" spans="2:13" ht="15.75">
      <c r="B18" s="390">
        <v>9</v>
      </c>
      <c r="C18" s="391">
        <v>42250</v>
      </c>
      <c r="D18" s="241" t="s">
        <v>199</v>
      </c>
      <c r="E18" s="83" t="s">
        <v>93</v>
      </c>
      <c r="F18" s="77">
        <v>8</v>
      </c>
      <c r="G18" s="74">
        <f t="shared" si="3"/>
        <v>48000</v>
      </c>
      <c r="H18" s="77">
        <v>1</v>
      </c>
      <c r="I18" s="75">
        <f t="shared" si="4"/>
        <v>10000</v>
      </c>
      <c r="J18" s="77"/>
      <c r="K18" s="75">
        <f t="shared" si="1"/>
        <v>0</v>
      </c>
      <c r="L18" s="76">
        <f t="shared" si="2"/>
        <v>58000</v>
      </c>
      <c r="M18" s="164"/>
    </row>
    <row r="19" spans="2:13" ht="15.75">
      <c r="B19" s="390">
        <v>10</v>
      </c>
      <c r="C19" s="391">
        <v>42251</v>
      </c>
      <c r="D19" s="241" t="s">
        <v>198</v>
      </c>
      <c r="E19" s="83" t="s">
        <v>93</v>
      </c>
      <c r="F19" s="77">
        <v>8</v>
      </c>
      <c r="G19" s="74">
        <f t="shared" si="3"/>
        <v>48000</v>
      </c>
      <c r="H19" s="77">
        <v>2</v>
      </c>
      <c r="I19" s="75">
        <f t="shared" si="4"/>
        <v>20000</v>
      </c>
      <c r="J19" s="77"/>
      <c r="K19" s="75">
        <f t="shared" si="1"/>
        <v>0</v>
      </c>
      <c r="L19" s="76">
        <f t="shared" si="2"/>
        <v>68000</v>
      </c>
      <c r="M19" s="164"/>
    </row>
    <row r="20" spans="2:13" ht="15.75">
      <c r="B20" s="390">
        <v>11</v>
      </c>
      <c r="C20" s="391">
        <v>42252</v>
      </c>
      <c r="D20" s="241" t="s">
        <v>198</v>
      </c>
      <c r="E20" s="83" t="s">
        <v>93</v>
      </c>
      <c r="F20" s="77">
        <v>8</v>
      </c>
      <c r="G20" s="74">
        <f t="shared" si="3"/>
        <v>48000</v>
      </c>
      <c r="H20" s="77">
        <v>2</v>
      </c>
      <c r="I20" s="75">
        <f t="shared" si="4"/>
        <v>20000</v>
      </c>
      <c r="J20" s="77"/>
      <c r="K20" s="75">
        <f t="shared" si="1"/>
        <v>0</v>
      </c>
      <c r="L20" s="76">
        <f t="shared" si="2"/>
        <v>68000</v>
      </c>
      <c r="M20" s="164"/>
    </row>
    <row r="21" spans="2:13" ht="15.75">
      <c r="B21" s="390">
        <v>12</v>
      </c>
      <c r="C21" s="392">
        <v>42253</v>
      </c>
      <c r="D21" s="241" t="s">
        <v>198</v>
      </c>
      <c r="E21" s="83" t="s">
        <v>93</v>
      </c>
      <c r="F21" s="77">
        <v>10</v>
      </c>
      <c r="G21" s="74">
        <f t="shared" si="3"/>
        <v>60000</v>
      </c>
      <c r="H21" s="77">
        <v>7</v>
      </c>
      <c r="I21" s="75">
        <f t="shared" si="4"/>
        <v>70000</v>
      </c>
      <c r="J21" s="77"/>
      <c r="K21" s="75">
        <f t="shared" si="1"/>
        <v>0</v>
      </c>
      <c r="L21" s="76">
        <f t="shared" si="2"/>
        <v>130000</v>
      </c>
      <c r="M21" s="164"/>
    </row>
    <row r="22" spans="2:13" ht="15.75">
      <c r="B22" s="390">
        <v>13</v>
      </c>
      <c r="C22" s="391">
        <v>42254</v>
      </c>
      <c r="D22" s="241" t="s">
        <v>200</v>
      </c>
      <c r="E22" s="141" t="s">
        <v>93</v>
      </c>
      <c r="F22" s="77">
        <v>5</v>
      </c>
      <c r="G22" s="74">
        <f t="shared" si="3"/>
        <v>30000</v>
      </c>
      <c r="H22" s="77"/>
      <c r="I22" s="75">
        <f t="shared" si="4"/>
        <v>0</v>
      </c>
      <c r="J22" s="77"/>
      <c r="K22" s="75">
        <f t="shared" si="1"/>
        <v>0</v>
      </c>
      <c r="L22" s="76">
        <f t="shared" si="2"/>
        <v>30000</v>
      </c>
      <c r="M22" s="164"/>
    </row>
    <row r="23" spans="2:13" ht="15.75">
      <c r="B23" s="390">
        <v>14</v>
      </c>
      <c r="C23" s="391">
        <v>42255</v>
      </c>
      <c r="D23" s="241" t="s">
        <v>201</v>
      </c>
      <c r="E23" s="141" t="s">
        <v>93</v>
      </c>
      <c r="F23" s="77">
        <v>5</v>
      </c>
      <c r="G23" s="74">
        <f t="shared" si="3"/>
        <v>30000</v>
      </c>
      <c r="H23" s="77"/>
      <c r="I23" s="75">
        <f t="shared" si="4"/>
        <v>0</v>
      </c>
      <c r="J23" s="77"/>
      <c r="K23" s="75">
        <f t="shared" si="1"/>
        <v>0</v>
      </c>
      <c r="L23" s="76">
        <f t="shared" si="2"/>
        <v>30000</v>
      </c>
      <c r="M23" s="164"/>
    </row>
    <row r="24" spans="2:13" ht="15" customHeight="1">
      <c r="B24" s="390">
        <v>15</v>
      </c>
      <c r="C24" s="391">
        <v>42256</v>
      </c>
      <c r="D24" s="241" t="s">
        <v>202</v>
      </c>
      <c r="E24" s="141" t="s">
        <v>93</v>
      </c>
      <c r="F24" s="77">
        <v>5</v>
      </c>
      <c r="G24" s="74">
        <f t="shared" si="3"/>
        <v>30000</v>
      </c>
      <c r="H24" s="77"/>
      <c r="I24" s="75">
        <f t="shared" si="4"/>
        <v>0</v>
      </c>
      <c r="J24" s="77"/>
      <c r="K24" s="75">
        <f t="shared" si="1"/>
        <v>0</v>
      </c>
      <c r="L24" s="76">
        <f t="shared" si="2"/>
        <v>30000</v>
      </c>
      <c r="M24" s="164"/>
    </row>
    <row r="25" spans="2:13" ht="15" customHeight="1">
      <c r="B25" s="390">
        <v>16</v>
      </c>
      <c r="C25" s="391">
        <v>42257</v>
      </c>
      <c r="D25" s="241" t="s">
        <v>203</v>
      </c>
      <c r="E25" s="83" t="s">
        <v>93</v>
      </c>
      <c r="F25" s="77">
        <v>5</v>
      </c>
      <c r="G25" s="74">
        <f t="shared" si="3"/>
        <v>30000</v>
      </c>
      <c r="H25" s="77"/>
      <c r="I25" s="75">
        <f t="shared" si="4"/>
        <v>0</v>
      </c>
      <c r="J25" s="77"/>
      <c r="K25" s="75">
        <f t="shared" si="1"/>
        <v>0</v>
      </c>
      <c r="L25" s="76">
        <f t="shared" si="2"/>
        <v>30000</v>
      </c>
      <c r="M25" s="164"/>
    </row>
    <row r="26" spans="2:13" ht="15" customHeight="1">
      <c r="B26" s="390">
        <v>17</v>
      </c>
      <c r="C26" s="391">
        <v>42258</v>
      </c>
      <c r="D26" s="241" t="s">
        <v>196</v>
      </c>
      <c r="E26" s="141" t="s">
        <v>93</v>
      </c>
      <c r="F26" s="77">
        <v>5</v>
      </c>
      <c r="G26" s="74">
        <f t="shared" si="3"/>
        <v>30000</v>
      </c>
      <c r="H26" s="77"/>
      <c r="I26" s="75">
        <f t="shared" si="4"/>
        <v>0</v>
      </c>
      <c r="J26" s="77"/>
      <c r="K26" s="75">
        <f t="shared" si="1"/>
        <v>0</v>
      </c>
      <c r="L26" s="76">
        <f t="shared" si="2"/>
        <v>30000</v>
      </c>
      <c r="M26" s="164"/>
    </row>
    <row r="27" spans="2:13" ht="15" customHeight="1">
      <c r="B27" s="390">
        <v>18</v>
      </c>
      <c r="C27" s="391">
        <v>42259</v>
      </c>
      <c r="D27" s="241" t="s">
        <v>204</v>
      </c>
      <c r="E27" s="83" t="s">
        <v>93</v>
      </c>
      <c r="F27" s="77">
        <v>5</v>
      </c>
      <c r="G27" s="74">
        <f t="shared" si="3"/>
        <v>30000</v>
      </c>
      <c r="H27" s="77"/>
      <c r="I27" s="75">
        <f t="shared" si="4"/>
        <v>0</v>
      </c>
      <c r="J27" s="77"/>
      <c r="K27" s="75">
        <f t="shared" si="1"/>
        <v>0</v>
      </c>
      <c r="L27" s="76">
        <f t="shared" si="2"/>
        <v>30000</v>
      </c>
      <c r="M27" s="164"/>
    </row>
    <row r="28" spans="2:13" ht="15" customHeight="1">
      <c r="B28" s="390">
        <v>19</v>
      </c>
      <c r="C28" s="392">
        <v>42260</v>
      </c>
      <c r="D28" s="241" t="s">
        <v>196</v>
      </c>
      <c r="E28" s="83" t="s">
        <v>93</v>
      </c>
      <c r="F28" s="77">
        <v>5</v>
      </c>
      <c r="G28" s="74">
        <f t="shared" si="3"/>
        <v>30000</v>
      </c>
      <c r="H28" s="77">
        <v>1</v>
      </c>
      <c r="I28" s="75">
        <f t="shared" si="4"/>
        <v>10000</v>
      </c>
      <c r="J28" s="77"/>
      <c r="K28" s="75">
        <f t="shared" si="1"/>
        <v>0</v>
      </c>
      <c r="L28" s="76">
        <f t="shared" si="2"/>
        <v>40000</v>
      </c>
      <c r="M28" s="164"/>
    </row>
    <row r="29" spans="2:13" ht="15" customHeight="1">
      <c r="B29" s="390">
        <v>20</v>
      </c>
      <c r="C29" s="391">
        <v>42261</v>
      </c>
      <c r="D29" s="241" t="s">
        <v>198</v>
      </c>
      <c r="E29" s="83" t="s">
        <v>93</v>
      </c>
      <c r="F29" s="77">
        <v>12</v>
      </c>
      <c r="G29" s="74">
        <f t="shared" si="3"/>
        <v>72000</v>
      </c>
      <c r="H29" s="77">
        <v>4</v>
      </c>
      <c r="I29" s="75">
        <f t="shared" si="4"/>
        <v>40000</v>
      </c>
      <c r="J29" s="77"/>
      <c r="K29" s="75">
        <f t="shared" si="1"/>
        <v>0</v>
      </c>
      <c r="L29" s="76">
        <f t="shared" si="2"/>
        <v>112000</v>
      </c>
      <c r="M29" s="164"/>
    </row>
    <row r="30" spans="2:13" ht="15" customHeight="1">
      <c r="B30" s="390">
        <v>21</v>
      </c>
      <c r="C30" s="391">
        <v>42262</v>
      </c>
      <c r="D30" s="241" t="s">
        <v>198</v>
      </c>
      <c r="E30" s="83" t="s">
        <v>93</v>
      </c>
      <c r="F30" s="77">
        <v>14</v>
      </c>
      <c r="G30" s="74">
        <f t="shared" si="3"/>
        <v>84000</v>
      </c>
      <c r="H30" s="77">
        <v>7</v>
      </c>
      <c r="I30" s="75">
        <f t="shared" si="4"/>
        <v>70000</v>
      </c>
      <c r="J30" s="77"/>
      <c r="K30" s="75">
        <f t="shared" si="1"/>
        <v>0</v>
      </c>
      <c r="L30" s="76">
        <f t="shared" si="2"/>
        <v>154000</v>
      </c>
      <c r="M30" s="164"/>
    </row>
    <row r="31" spans="2:13" ht="15" customHeight="1">
      <c r="B31" s="390">
        <v>22</v>
      </c>
      <c r="C31" s="391">
        <v>42263</v>
      </c>
      <c r="D31" s="241" t="s">
        <v>314</v>
      </c>
      <c r="E31" s="83" t="s">
        <v>93</v>
      </c>
      <c r="F31" s="77">
        <v>13</v>
      </c>
      <c r="G31" s="74">
        <f t="shared" si="3"/>
        <v>78000</v>
      </c>
      <c r="H31" s="77">
        <v>6</v>
      </c>
      <c r="I31" s="75">
        <f t="shared" si="4"/>
        <v>60000</v>
      </c>
      <c r="J31" s="77"/>
      <c r="K31" s="75">
        <f t="shared" si="1"/>
        <v>0</v>
      </c>
      <c r="L31" s="76">
        <f t="shared" si="2"/>
        <v>138000</v>
      </c>
      <c r="M31" s="164"/>
    </row>
    <row r="32" spans="2:13" ht="15" customHeight="1">
      <c r="B32" s="390">
        <v>23</v>
      </c>
      <c r="C32" s="391">
        <v>42264</v>
      </c>
      <c r="D32" s="241" t="s">
        <v>315</v>
      </c>
      <c r="E32" s="83" t="s">
        <v>93</v>
      </c>
      <c r="F32" s="77">
        <v>11</v>
      </c>
      <c r="G32" s="74">
        <f t="shared" si="3"/>
        <v>66000</v>
      </c>
      <c r="H32" s="77">
        <v>3</v>
      </c>
      <c r="I32" s="75">
        <f t="shared" si="4"/>
        <v>30000</v>
      </c>
      <c r="J32" s="77"/>
      <c r="K32" s="75">
        <f t="shared" si="1"/>
        <v>0</v>
      </c>
      <c r="L32" s="76">
        <f t="shared" si="2"/>
        <v>96000</v>
      </c>
      <c r="M32" s="164"/>
    </row>
    <row r="33" spans="2:13" ht="15" customHeight="1">
      <c r="B33" s="390">
        <v>24</v>
      </c>
      <c r="C33" s="391">
        <v>42265</v>
      </c>
      <c r="D33" s="241" t="s">
        <v>315</v>
      </c>
      <c r="E33" s="83" t="s">
        <v>93</v>
      </c>
      <c r="F33" s="77">
        <v>11</v>
      </c>
      <c r="G33" s="74">
        <f t="shared" si="3"/>
        <v>66000</v>
      </c>
      <c r="H33" s="77">
        <v>3</v>
      </c>
      <c r="I33" s="75">
        <f t="shared" si="4"/>
        <v>30000</v>
      </c>
      <c r="J33" s="77"/>
      <c r="K33" s="75">
        <f t="shared" si="1"/>
        <v>0</v>
      </c>
      <c r="L33" s="76">
        <f t="shared" si="2"/>
        <v>96000</v>
      </c>
      <c r="M33" s="164"/>
    </row>
    <row r="34" spans="2:13" ht="15" customHeight="1">
      <c r="B34" s="390">
        <v>25</v>
      </c>
      <c r="C34" s="391">
        <v>42266</v>
      </c>
      <c r="D34" s="241" t="s">
        <v>199</v>
      </c>
      <c r="E34" s="83" t="s">
        <v>93</v>
      </c>
      <c r="F34" s="77">
        <v>10</v>
      </c>
      <c r="G34" s="74">
        <f t="shared" si="3"/>
        <v>60000</v>
      </c>
      <c r="H34" s="77">
        <v>3</v>
      </c>
      <c r="I34" s="75">
        <f t="shared" si="4"/>
        <v>30000</v>
      </c>
      <c r="J34" s="77"/>
      <c r="K34" s="75">
        <f t="shared" si="1"/>
        <v>0</v>
      </c>
      <c r="L34" s="76">
        <f t="shared" si="2"/>
        <v>90000</v>
      </c>
      <c r="M34" s="164"/>
    </row>
    <row r="35" spans="2:13" ht="15" customHeight="1">
      <c r="B35" s="390">
        <v>26</v>
      </c>
      <c r="C35" s="392">
        <v>42267</v>
      </c>
      <c r="D35" s="241" t="s">
        <v>315</v>
      </c>
      <c r="E35" s="83" t="s">
        <v>93</v>
      </c>
      <c r="F35" s="77">
        <v>12</v>
      </c>
      <c r="G35" s="74">
        <f t="shared" si="3"/>
        <v>72000</v>
      </c>
      <c r="H35" s="77">
        <v>8</v>
      </c>
      <c r="I35" s="75">
        <f t="shared" si="4"/>
        <v>80000</v>
      </c>
      <c r="J35" s="77"/>
      <c r="K35" s="75">
        <f t="shared" si="1"/>
        <v>0</v>
      </c>
      <c r="L35" s="76">
        <f t="shared" si="2"/>
        <v>152000</v>
      </c>
      <c r="M35" s="164"/>
    </row>
    <row r="36" spans="2:13" ht="15" customHeight="1">
      <c r="B36" s="390">
        <v>27</v>
      </c>
      <c r="C36" s="391">
        <v>42268</v>
      </c>
      <c r="D36" s="241" t="s">
        <v>316</v>
      </c>
      <c r="E36" s="141" t="s">
        <v>93</v>
      </c>
      <c r="F36" s="77">
        <v>5</v>
      </c>
      <c r="G36" s="74">
        <f t="shared" si="3"/>
        <v>30000</v>
      </c>
      <c r="H36" s="77"/>
      <c r="I36" s="75">
        <f t="shared" si="4"/>
        <v>0</v>
      </c>
      <c r="J36" s="77"/>
      <c r="K36" s="75">
        <f t="shared" si="1"/>
        <v>0</v>
      </c>
      <c r="L36" s="76">
        <f t="shared" si="2"/>
        <v>30000</v>
      </c>
      <c r="M36" s="164"/>
    </row>
    <row r="37" spans="2:13" ht="15" customHeight="1">
      <c r="B37" s="390">
        <v>28</v>
      </c>
      <c r="C37" s="391">
        <v>42269</v>
      </c>
      <c r="D37" s="241" t="s">
        <v>163</v>
      </c>
      <c r="E37" s="141" t="s">
        <v>93</v>
      </c>
      <c r="F37" s="77"/>
      <c r="G37" s="74">
        <f t="shared" si="3"/>
        <v>0</v>
      </c>
      <c r="H37" s="77"/>
      <c r="I37" s="75">
        <f t="shared" si="4"/>
        <v>0</v>
      </c>
      <c r="J37" s="77"/>
      <c r="K37" s="75">
        <f t="shared" si="1"/>
        <v>0</v>
      </c>
      <c r="L37" s="76">
        <f t="shared" si="2"/>
        <v>0</v>
      </c>
      <c r="M37" s="164"/>
    </row>
    <row r="38" spans="2:13" ht="15" customHeight="1">
      <c r="B38" s="390">
        <v>29</v>
      </c>
      <c r="C38" s="391">
        <v>42270</v>
      </c>
      <c r="D38" s="241" t="s">
        <v>163</v>
      </c>
      <c r="E38" s="141" t="s">
        <v>93</v>
      </c>
      <c r="F38" s="77"/>
      <c r="G38" s="74">
        <f t="shared" si="3"/>
        <v>0</v>
      </c>
      <c r="H38" s="77"/>
      <c r="I38" s="75">
        <f t="shared" si="4"/>
        <v>0</v>
      </c>
      <c r="J38" s="151"/>
      <c r="K38" s="75">
        <f t="shared" si="1"/>
        <v>0</v>
      </c>
      <c r="L38" s="76">
        <f t="shared" si="2"/>
        <v>0</v>
      </c>
      <c r="M38" s="212"/>
    </row>
    <row r="39" spans="2:13" ht="15" customHeight="1">
      <c r="B39" s="390">
        <v>30</v>
      </c>
      <c r="C39" s="393">
        <v>42271</v>
      </c>
      <c r="D39" s="332" t="s">
        <v>233</v>
      </c>
      <c r="E39" s="411"/>
      <c r="F39" s="77"/>
      <c r="G39" s="74">
        <f t="shared" si="3"/>
        <v>0</v>
      </c>
      <c r="H39" s="77"/>
      <c r="I39" s="75">
        <f t="shared" si="4"/>
        <v>0</v>
      </c>
      <c r="J39" s="151"/>
      <c r="K39" s="75">
        <f t="shared" si="1"/>
        <v>0</v>
      </c>
      <c r="L39" s="76">
        <f t="shared" si="2"/>
        <v>0</v>
      </c>
      <c r="M39" s="212"/>
    </row>
    <row r="40" spans="2:13" ht="16.5" thickBot="1">
      <c r="B40" s="394">
        <v>31</v>
      </c>
      <c r="C40" s="395">
        <v>42272</v>
      </c>
      <c r="D40" s="494" t="s">
        <v>233</v>
      </c>
      <c r="E40" s="412"/>
      <c r="F40" s="336"/>
      <c r="G40" s="165">
        <f t="shared" si="3"/>
        <v>0</v>
      </c>
      <c r="H40" s="336"/>
      <c r="I40" s="166">
        <f t="shared" si="4"/>
        <v>0</v>
      </c>
      <c r="J40" s="213"/>
      <c r="K40" s="166">
        <f t="shared" si="1"/>
        <v>0</v>
      </c>
      <c r="L40" s="167">
        <f t="shared" si="2"/>
        <v>0</v>
      </c>
      <c r="M40" s="214"/>
    </row>
    <row r="41" spans="2:13" ht="15.75" thickTop="1"/>
  </sheetData>
  <mergeCells count="1">
    <mergeCell ref="B1:M1"/>
  </mergeCells>
  <printOptions horizontalCentered="1"/>
  <pageMargins left="0.2" right="0.2" top="0.25" bottom="0.25" header="0.3" footer="0.3"/>
  <pageSetup paperSize="9" scale="85" orientation="landscape" horizontalDpi="4294967292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B1:L40"/>
  <sheetViews>
    <sheetView zoomScale="85" zoomScaleNormal="85" workbookViewId="0">
      <selection activeCell="S19" sqref="S19"/>
    </sheetView>
  </sheetViews>
  <sheetFormatPr defaultRowHeight="15"/>
  <cols>
    <col min="2" max="2" width="5.42578125" customWidth="1"/>
    <col min="3" max="3" width="9.85546875" customWidth="1"/>
    <col min="4" max="4" width="56.7109375" customWidth="1"/>
    <col min="7" max="7" width="12.85546875" customWidth="1"/>
    <col min="9" max="9" width="12.28515625" customWidth="1"/>
    <col min="11" max="11" width="11.7109375" customWidth="1"/>
    <col min="12" max="12" width="14.5703125" customWidth="1"/>
  </cols>
  <sheetData>
    <row r="1" spans="2:12" ht="21">
      <c r="B1" s="533" t="s">
        <v>0</v>
      </c>
      <c r="C1" s="533"/>
      <c r="D1" s="533"/>
      <c r="E1" s="533"/>
      <c r="F1" s="533"/>
      <c r="G1" s="533"/>
      <c r="H1" s="533"/>
      <c r="I1" s="533"/>
      <c r="J1" s="533"/>
      <c r="K1" s="533"/>
      <c r="L1" s="533"/>
    </row>
    <row r="2" spans="2:12"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2:12">
      <c r="B3" s="129" t="s">
        <v>1</v>
      </c>
      <c r="C3" s="130"/>
      <c r="D3" s="129" t="s">
        <v>84</v>
      </c>
      <c r="E3" s="130"/>
      <c r="F3" s="130"/>
      <c r="G3" s="130"/>
      <c r="H3" s="129"/>
      <c r="I3" s="129"/>
      <c r="J3" s="129"/>
      <c r="K3" s="129"/>
      <c r="L3" s="129"/>
    </row>
    <row r="4" spans="2:12">
      <c r="B4" s="129" t="s">
        <v>2</v>
      </c>
      <c r="C4" s="130"/>
      <c r="D4" s="129" t="s">
        <v>85</v>
      </c>
      <c r="E4" s="130"/>
      <c r="F4" s="130"/>
      <c r="G4" s="130"/>
      <c r="H4" s="129"/>
      <c r="I4" s="129"/>
      <c r="J4" s="129"/>
      <c r="K4" s="129"/>
      <c r="L4" s="129"/>
    </row>
    <row r="5" spans="2:12">
      <c r="B5" s="129" t="s">
        <v>3</v>
      </c>
      <c r="C5" s="130"/>
      <c r="D5" s="1" t="s">
        <v>133</v>
      </c>
      <c r="E5" s="130"/>
      <c r="F5" s="130"/>
      <c r="G5" s="130"/>
      <c r="H5" s="129"/>
      <c r="I5" s="129"/>
      <c r="J5" s="129"/>
      <c r="K5" s="129"/>
      <c r="L5" s="129"/>
    </row>
    <row r="6" spans="2:12" ht="15.75" thickBot="1"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2:12" ht="39" thickBot="1">
      <c r="B7" s="433" t="s">
        <v>4</v>
      </c>
      <c r="C7" s="433" t="s">
        <v>5</v>
      </c>
      <c r="D7" s="433" t="s">
        <v>6</v>
      </c>
      <c r="E7" s="433" t="s">
        <v>7</v>
      </c>
      <c r="F7" s="433" t="s">
        <v>55</v>
      </c>
      <c r="G7" s="433" t="s">
        <v>56</v>
      </c>
      <c r="H7" s="433" t="s">
        <v>8</v>
      </c>
      <c r="I7" s="433" t="s">
        <v>38</v>
      </c>
      <c r="J7" s="433" t="s">
        <v>10</v>
      </c>
      <c r="K7" s="433" t="s">
        <v>83</v>
      </c>
      <c r="L7" s="433" t="s">
        <v>11</v>
      </c>
    </row>
    <row r="8" spans="2:12" ht="15.75" thickBot="1">
      <c r="B8" s="434"/>
      <c r="C8" s="435"/>
      <c r="D8" s="435"/>
      <c r="E8" s="435"/>
      <c r="F8" s="436">
        <f t="shared" ref="F8:L8" si="0">SUM(F9:F39)</f>
        <v>211</v>
      </c>
      <c r="G8" s="437">
        <f t="shared" si="0"/>
        <v>1266000</v>
      </c>
      <c r="H8" s="436">
        <f t="shared" si="0"/>
        <v>47</v>
      </c>
      <c r="I8" s="437">
        <f t="shared" si="0"/>
        <v>470000</v>
      </c>
      <c r="J8" s="436">
        <f t="shared" si="0"/>
        <v>4</v>
      </c>
      <c r="K8" s="437">
        <f t="shared" si="0"/>
        <v>60000</v>
      </c>
      <c r="L8" s="437">
        <f t="shared" si="0"/>
        <v>1796000</v>
      </c>
    </row>
    <row r="9" spans="2:12" ht="16.5" thickTop="1">
      <c r="B9" s="389">
        <v>1</v>
      </c>
      <c r="C9" s="396">
        <v>42242</v>
      </c>
      <c r="D9" s="492" t="s">
        <v>231</v>
      </c>
      <c r="E9" s="493" t="s">
        <v>93</v>
      </c>
      <c r="F9" s="381">
        <v>8</v>
      </c>
      <c r="G9" s="233">
        <f>F9*6000</f>
        <v>48000</v>
      </c>
      <c r="H9" s="232">
        <v>1</v>
      </c>
      <c r="I9" s="159">
        <f>H9*10000</f>
        <v>10000</v>
      </c>
      <c r="J9" s="234"/>
      <c r="K9" s="159">
        <f>J9*15000</f>
        <v>0</v>
      </c>
      <c r="L9" s="235">
        <f>G9+I9+K9</f>
        <v>58000</v>
      </c>
    </row>
    <row r="10" spans="2:12" ht="15.75">
      <c r="B10" s="390">
        <v>2</v>
      </c>
      <c r="C10" s="391">
        <v>42243</v>
      </c>
      <c r="D10" s="241" t="s">
        <v>225</v>
      </c>
      <c r="E10" s="83" t="s">
        <v>93</v>
      </c>
      <c r="F10" s="143"/>
      <c r="G10" s="132">
        <f>F10*6000</f>
        <v>0</v>
      </c>
      <c r="H10" s="131"/>
      <c r="I10" s="75">
        <f>H10*10000</f>
        <v>0</v>
      </c>
      <c r="J10" s="152"/>
      <c r="K10" s="75">
        <f>J10*15000</f>
        <v>0</v>
      </c>
      <c r="L10" s="133">
        <f>G10+I10+K10</f>
        <v>0</v>
      </c>
    </row>
    <row r="11" spans="2:12" ht="15.75">
      <c r="B11" s="390">
        <v>3</v>
      </c>
      <c r="C11" s="391">
        <v>42244</v>
      </c>
      <c r="D11" s="241" t="s">
        <v>145</v>
      </c>
      <c r="E11" s="83" t="s">
        <v>93</v>
      </c>
      <c r="F11" s="382">
        <v>8</v>
      </c>
      <c r="G11" s="132">
        <f t="shared" ref="G11:G39" si="1">F11*6000</f>
        <v>48000</v>
      </c>
      <c r="H11" s="131"/>
      <c r="I11" s="75">
        <f t="shared" ref="I11:I38" si="2">H11*10000</f>
        <v>0</v>
      </c>
      <c r="J11" s="131"/>
      <c r="K11" s="75">
        <f>J11*15000</f>
        <v>0</v>
      </c>
      <c r="L11" s="133">
        <f t="shared" ref="L11:L38" si="3">G11+I11+K11</f>
        <v>48000</v>
      </c>
    </row>
    <row r="12" spans="2:12" ht="15.75">
      <c r="B12" s="390">
        <v>4</v>
      </c>
      <c r="C12" s="391">
        <v>42245</v>
      </c>
      <c r="D12" s="241" t="s">
        <v>170</v>
      </c>
      <c r="E12" s="83" t="s">
        <v>93</v>
      </c>
      <c r="F12" s="143"/>
      <c r="G12" s="132">
        <f t="shared" si="1"/>
        <v>0</v>
      </c>
      <c r="H12" s="131"/>
      <c r="I12" s="75">
        <f t="shared" si="2"/>
        <v>0</v>
      </c>
      <c r="J12" s="131"/>
      <c r="K12" s="75">
        <f t="shared" ref="K12:K38" si="4">J12*15000</f>
        <v>0</v>
      </c>
      <c r="L12" s="133">
        <f t="shared" si="3"/>
        <v>0</v>
      </c>
    </row>
    <row r="13" spans="2:12" ht="15.75">
      <c r="B13" s="390">
        <v>5</v>
      </c>
      <c r="C13" s="392">
        <v>42246</v>
      </c>
      <c r="D13" s="241" t="s">
        <v>171</v>
      </c>
      <c r="E13" s="83" t="s">
        <v>93</v>
      </c>
      <c r="F13" s="131">
        <v>8</v>
      </c>
      <c r="G13" s="132">
        <f t="shared" si="1"/>
        <v>48000</v>
      </c>
      <c r="H13" s="131">
        <v>4</v>
      </c>
      <c r="I13" s="75">
        <f t="shared" si="2"/>
        <v>40000</v>
      </c>
      <c r="J13" s="131"/>
      <c r="K13" s="75">
        <f t="shared" si="4"/>
        <v>0</v>
      </c>
      <c r="L13" s="133">
        <f t="shared" si="3"/>
        <v>88000</v>
      </c>
    </row>
    <row r="14" spans="2:12" ht="15.75">
      <c r="B14" s="390">
        <v>6</v>
      </c>
      <c r="C14" s="391">
        <v>42247</v>
      </c>
      <c r="D14" s="244" t="s">
        <v>145</v>
      </c>
      <c r="E14" s="83" t="s">
        <v>93</v>
      </c>
      <c r="F14" s="131">
        <v>8</v>
      </c>
      <c r="G14" s="132">
        <f t="shared" si="1"/>
        <v>48000</v>
      </c>
      <c r="H14" s="131"/>
      <c r="I14" s="75">
        <f t="shared" si="2"/>
        <v>0</v>
      </c>
      <c r="J14" s="131"/>
      <c r="K14" s="75">
        <f t="shared" si="4"/>
        <v>0</v>
      </c>
      <c r="L14" s="133">
        <f t="shared" si="3"/>
        <v>48000</v>
      </c>
    </row>
    <row r="15" spans="2:12" ht="15.75">
      <c r="B15" s="390">
        <v>7</v>
      </c>
      <c r="C15" s="391">
        <v>42248</v>
      </c>
      <c r="D15" s="244" t="s">
        <v>214</v>
      </c>
      <c r="E15" s="83" t="s">
        <v>93</v>
      </c>
      <c r="F15" s="131">
        <v>8</v>
      </c>
      <c r="G15" s="132">
        <f t="shared" si="1"/>
        <v>48000</v>
      </c>
      <c r="H15" s="131"/>
      <c r="I15" s="75">
        <f t="shared" si="2"/>
        <v>0</v>
      </c>
      <c r="J15" s="131"/>
      <c r="K15" s="75">
        <f t="shared" si="4"/>
        <v>0</v>
      </c>
      <c r="L15" s="133">
        <f t="shared" si="3"/>
        <v>48000</v>
      </c>
    </row>
    <row r="16" spans="2:12" ht="15.75">
      <c r="B16" s="390">
        <v>8</v>
      </c>
      <c r="C16" s="391">
        <v>42249</v>
      </c>
      <c r="D16" s="244" t="s">
        <v>215</v>
      </c>
      <c r="E16" s="134" t="s">
        <v>93</v>
      </c>
      <c r="F16" s="131">
        <v>8</v>
      </c>
      <c r="G16" s="132">
        <f t="shared" si="1"/>
        <v>48000</v>
      </c>
      <c r="H16" s="131">
        <v>3</v>
      </c>
      <c r="I16" s="75">
        <f t="shared" si="2"/>
        <v>30000</v>
      </c>
      <c r="J16" s="131"/>
      <c r="K16" s="75">
        <f t="shared" si="4"/>
        <v>0</v>
      </c>
      <c r="L16" s="133">
        <f t="shared" si="3"/>
        <v>78000</v>
      </c>
    </row>
    <row r="17" spans="2:12" ht="15.75">
      <c r="B17" s="390">
        <v>9</v>
      </c>
      <c r="C17" s="391">
        <v>42250</v>
      </c>
      <c r="D17" s="244" t="s">
        <v>216</v>
      </c>
      <c r="E17" s="134" t="s">
        <v>93</v>
      </c>
      <c r="F17" s="131">
        <v>5</v>
      </c>
      <c r="G17" s="132">
        <f t="shared" si="1"/>
        <v>30000</v>
      </c>
      <c r="H17" s="131">
        <v>1</v>
      </c>
      <c r="I17" s="75">
        <f t="shared" si="2"/>
        <v>10000</v>
      </c>
      <c r="J17" s="131"/>
      <c r="K17" s="75">
        <f t="shared" si="4"/>
        <v>0</v>
      </c>
      <c r="L17" s="133">
        <f t="shared" si="3"/>
        <v>40000</v>
      </c>
    </row>
    <row r="18" spans="2:12" ht="15.75">
      <c r="B18" s="390">
        <v>10</v>
      </c>
      <c r="C18" s="391">
        <v>42251</v>
      </c>
      <c r="D18" s="244" t="s">
        <v>217</v>
      </c>
      <c r="E18" s="134" t="s">
        <v>93</v>
      </c>
      <c r="F18" s="131">
        <v>8</v>
      </c>
      <c r="G18" s="132">
        <f t="shared" si="1"/>
        <v>48000</v>
      </c>
      <c r="H18" s="131"/>
      <c r="I18" s="75">
        <f t="shared" si="2"/>
        <v>0</v>
      </c>
      <c r="J18" s="131"/>
      <c r="K18" s="75">
        <f t="shared" si="4"/>
        <v>0</v>
      </c>
      <c r="L18" s="133">
        <f t="shared" si="3"/>
        <v>48000</v>
      </c>
    </row>
    <row r="19" spans="2:12" ht="15.75">
      <c r="B19" s="390">
        <v>11</v>
      </c>
      <c r="C19" s="391">
        <v>42252</v>
      </c>
      <c r="D19" s="244" t="s">
        <v>218</v>
      </c>
      <c r="E19" s="134" t="s">
        <v>93</v>
      </c>
      <c r="F19" s="131">
        <v>16</v>
      </c>
      <c r="G19" s="132">
        <f t="shared" si="1"/>
        <v>96000</v>
      </c>
      <c r="H19" s="131">
        <v>6</v>
      </c>
      <c r="I19" s="75">
        <f t="shared" si="2"/>
        <v>60000</v>
      </c>
      <c r="J19" s="131">
        <v>3</v>
      </c>
      <c r="K19" s="75">
        <f t="shared" si="4"/>
        <v>45000</v>
      </c>
      <c r="L19" s="133">
        <f t="shared" si="3"/>
        <v>201000</v>
      </c>
    </row>
    <row r="20" spans="2:12" ht="15.75">
      <c r="B20" s="390">
        <v>12</v>
      </c>
      <c r="C20" s="392">
        <v>42253</v>
      </c>
      <c r="D20" s="244" t="s">
        <v>219</v>
      </c>
      <c r="E20" s="134" t="s">
        <v>93</v>
      </c>
      <c r="F20" s="131">
        <v>5</v>
      </c>
      <c r="G20" s="132">
        <f t="shared" si="1"/>
        <v>30000</v>
      </c>
      <c r="H20" s="131">
        <v>1</v>
      </c>
      <c r="I20" s="75">
        <f t="shared" si="2"/>
        <v>10000</v>
      </c>
      <c r="J20" s="131"/>
      <c r="K20" s="75">
        <f t="shared" si="4"/>
        <v>0</v>
      </c>
      <c r="L20" s="133">
        <f t="shared" si="3"/>
        <v>40000</v>
      </c>
    </row>
    <row r="21" spans="2:12" ht="15.75">
      <c r="B21" s="390">
        <v>13</v>
      </c>
      <c r="C21" s="391">
        <v>42254</v>
      </c>
      <c r="D21" s="244" t="s">
        <v>220</v>
      </c>
      <c r="E21" s="134" t="s">
        <v>221</v>
      </c>
      <c r="F21" s="131">
        <v>14</v>
      </c>
      <c r="G21" s="132">
        <f>F21*6000</f>
        <v>84000</v>
      </c>
      <c r="H21" s="131">
        <v>6</v>
      </c>
      <c r="I21" s="75">
        <f>H21*10000</f>
        <v>60000</v>
      </c>
      <c r="J21" s="131">
        <v>1</v>
      </c>
      <c r="K21" s="75">
        <f t="shared" si="4"/>
        <v>15000</v>
      </c>
      <c r="L21" s="133">
        <f t="shared" si="3"/>
        <v>159000</v>
      </c>
    </row>
    <row r="22" spans="2:12" ht="15.75">
      <c r="B22" s="390">
        <v>14</v>
      </c>
      <c r="C22" s="391">
        <v>42255</v>
      </c>
      <c r="D22" s="244" t="s">
        <v>222</v>
      </c>
      <c r="E22" s="134" t="s">
        <v>221</v>
      </c>
      <c r="F22" s="131">
        <v>9</v>
      </c>
      <c r="G22" s="132">
        <f>F22*6000</f>
        <v>54000</v>
      </c>
      <c r="H22" s="131">
        <v>1</v>
      </c>
      <c r="I22" s="75">
        <f t="shared" si="2"/>
        <v>10000</v>
      </c>
      <c r="J22" s="131"/>
      <c r="K22" s="75">
        <f t="shared" si="4"/>
        <v>0</v>
      </c>
      <c r="L22" s="133">
        <f t="shared" si="3"/>
        <v>64000</v>
      </c>
    </row>
    <row r="23" spans="2:12" ht="15.75">
      <c r="B23" s="390">
        <v>15</v>
      </c>
      <c r="C23" s="391">
        <v>42256</v>
      </c>
      <c r="D23" s="244" t="s">
        <v>223</v>
      </c>
      <c r="E23" s="134" t="s">
        <v>221</v>
      </c>
      <c r="F23" s="131">
        <v>9</v>
      </c>
      <c r="G23" s="132">
        <f t="shared" si="1"/>
        <v>54000</v>
      </c>
      <c r="H23" s="131">
        <v>1</v>
      </c>
      <c r="I23" s="75">
        <f t="shared" si="2"/>
        <v>10000</v>
      </c>
      <c r="J23" s="131"/>
      <c r="K23" s="75">
        <f t="shared" si="4"/>
        <v>0</v>
      </c>
      <c r="L23" s="133">
        <f t="shared" si="3"/>
        <v>64000</v>
      </c>
    </row>
    <row r="24" spans="2:12" ht="15.75">
      <c r="B24" s="390">
        <v>16</v>
      </c>
      <c r="C24" s="391">
        <v>42257</v>
      </c>
      <c r="D24" s="244" t="s">
        <v>224</v>
      </c>
      <c r="E24" s="134" t="s">
        <v>221</v>
      </c>
      <c r="F24" s="131">
        <v>4</v>
      </c>
      <c r="G24" s="132">
        <f t="shared" si="1"/>
        <v>24000</v>
      </c>
      <c r="H24" s="131"/>
      <c r="I24" s="75">
        <f t="shared" si="2"/>
        <v>0</v>
      </c>
      <c r="J24" s="131"/>
      <c r="K24" s="75">
        <f t="shared" si="4"/>
        <v>0</v>
      </c>
      <c r="L24" s="133">
        <f t="shared" si="3"/>
        <v>24000</v>
      </c>
    </row>
    <row r="25" spans="2:12" ht="15.75">
      <c r="B25" s="390">
        <v>17</v>
      </c>
      <c r="C25" s="391">
        <v>42258</v>
      </c>
      <c r="D25" s="410" t="s">
        <v>163</v>
      </c>
      <c r="E25" s="411" t="s">
        <v>221</v>
      </c>
      <c r="F25" s="131"/>
      <c r="G25" s="132">
        <f t="shared" si="1"/>
        <v>0</v>
      </c>
      <c r="H25" s="131"/>
      <c r="I25" s="75">
        <f t="shared" si="2"/>
        <v>0</v>
      </c>
      <c r="J25" s="131"/>
      <c r="K25" s="75">
        <f t="shared" si="4"/>
        <v>0</v>
      </c>
      <c r="L25" s="133">
        <f t="shared" si="3"/>
        <v>0</v>
      </c>
    </row>
    <row r="26" spans="2:12" ht="15.75">
      <c r="B26" s="390">
        <v>18</v>
      </c>
      <c r="C26" s="391">
        <v>42259</v>
      </c>
      <c r="D26" s="97" t="s">
        <v>322</v>
      </c>
      <c r="E26" s="134" t="s">
        <v>221</v>
      </c>
      <c r="F26" s="131">
        <v>5</v>
      </c>
      <c r="G26" s="132">
        <f t="shared" si="1"/>
        <v>30000</v>
      </c>
      <c r="H26" s="131">
        <v>1</v>
      </c>
      <c r="I26" s="75">
        <f t="shared" si="2"/>
        <v>10000</v>
      </c>
      <c r="J26" s="131"/>
      <c r="K26" s="75">
        <f t="shared" si="4"/>
        <v>0</v>
      </c>
      <c r="L26" s="133">
        <f t="shared" si="3"/>
        <v>40000</v>
      </c>
    </row>
    <row r="27" spans="2:12" ht="15.75">
      <c r="B27" s="390">
        <v>19</v>
      </c>
      <c r="C27" s="392">
        <v>42260</v>
      </c>
      <c r="D27" s="97" t="s">
        <v>322</v>
      </c>
      <c r="E27" s="134" t="s">
        <v>221</v>
      </c>
      <c r="F27" s="131">
        <v>9</v>
      </c>
      <c r="G27" s="132">
        <f t="shared" si="1"/>
        <v>54000</v>
      </c>
      <c r="H27" s="131">
        <v>5</v>
      </c>
      <c r="I27" s="75">
        <f t="shared" si="2"/>
        <v>50000</v>
      </c>
      <c r="J27" s="131"/>
      <c r="K27" s="75">
        <f t="shared" si="4"/>
        <v>0</v>
      </c>
      <c r="L27" s="133">
        <f t="shared" si="3"/>
        <v>104000</v>
      </c>
    </row>
    <row r="28" spans="2:12" ht="15.75">
      <c r="B28" s="390">
        <v>20</v>
      </c>
      <c r="C28" s="391">
        <v>42261</v>
      </c>
      <c r="D28" s="241" t="s">
        <v>322</v>
      </c>
      <c r="E28" s="134" t="s">
        <v>221</v>
      </c>
      <c r="F28" s="131">
        <v>9</v>
      </c>
      <c r="G28" s="132">
        <f>F28*6000</f>
        <v>54000</v>
      </c>
      <c r="H28" s="131">
        <v>1</v>
      </c>
      <c r="I28" s="75">
        <f t="shared" si="2"/>
        <v>10000</v>
      </c>
      <c r="J28" s="131"/>
      <c r="K28" s="75">
        <f t="shared" si="4"/>
        <v>0</v>
      </c>
      <c r="L28" s="133">
        <f t="shared" si="3"/>
        <v>64000</v>
      </c>
    </row>
    <row r="29" spans="2:12" ht="15.75">
      <c r="B29" s="390">
        <v>21</v>
      </c>
      <c r="C29" s="391">
        <v>42262</v>
      </c>
      <c r="D29" s="241" t="s">
        <v>322</v>
      </c>
      <c r="E29" s="134" t="s">
        <v>221</v>
      </c>
      <c r="F29" s="131">
        <v>12</v>
      </c>
      <c r="G29" s="132">
        <f>F29*6000</f>
        <v>72000</v>
      </c>
      <c r="H29" s="131">
        <v>4</v>
      </c>
      <c r="I29" s="75">
        <f t="shared" si="2"/>
        <v>40000</v>
      </c>
      <c r="J29" s="131"/>
      <c r="K29" s="75">
        <f t="shared" si="4"/>
        <v>0</v>
      </c>
      <c r="L29" s="133">
        <f t="shared" si="3"/>
        <v>112000</v>
      </c>
    </row>
    <row r="30" spans="2:12" ht="15.75">
      <c r="B30" s="390">
        <v>22</v>
      </c>
      <c r="C30" s="391">
        <v>42263</v>
      </c>
      <c r="D30" s="241" t="s">
        <v>323</v>
      </c>
      <c r="E30" s="134" t="s">
        <v>221</v>
      </c>
      <c r="F30" s="131">
        <v>9</v>
      </c>
      <c r="G30" s="132">
        <f t="shared" si="1"/>
        <v>54000</v>
      </c>
      <c r="H30" s="131">
        <v>1</v>
      </c>
      <c r="I30" s="75">
        <f t="shared" si="2"/>
        <v>10000</v>
      </c>
      <c r="J30" s="131"/>
      <c r="K30" s="75">
        <f t="shared" si="4"/>
        <v>0</v>
      </c>
      <c r="L30" s="133">
        <f t="shared" si="3"/>
        <v>64000</v>
      </c>
    </row>
    <row r="31" spans="2:12" ht="15.75">
      <c r="B31" s="390">
        <v>23</v>
      </c>
      <c r="C31" s="391">
        <v>42264</v>
      </c>
      <c r="D31" s="241" t="s">
        <v>222</v>
      </c>
      <c r="E31" s="134" t="s">
        <v>221</v>
      </c>
      <c r="F31" s="131">
        <v>9</v>
      </c>
      <c r="G31" s="132">
        <f t="shared" si="1"/>
        <v>54000</v>
      </c>
      <c r="H31" s="131">
        <v>1</v>
      </c>
      <c r="I31" s="75">
        <f t="shared" si="2"/>
        <v>10000</v>
      </c>
      <c r="J31" s="131"/>
      <c r="K31" s="75">
        <f t="shared" si="4"/>
        <v>0</v>
      </c>
      <c r="L31" s="133">
        <f t="shared" si="3"/>
        <v>64000</v>
      </c>
    </row>
    <row r="32" spans="2:12" ht="15.75">
      <c r="B32" s="390">
        <v>24</v>
      </c>
      <c r="C32" s="391">
        <v>42265</v>
      </c>
      <c r="D32" s="241" t="s">
        <v>324</v>
      </c>
      <c r="E32" s="134" t="s">
        <v>221</v>
      </c>
      <c r="F32" s="131">
        <v>9</v>
      </c>
      <c r="G32" s="132">
        <f t="shared" si="1"/>
        <v>54000</v>
      </c>
      <c r="H32" s="131">
        <v>1</v>
      </c>
      <c r="I32" s="75">
        <f t="shared" si="2"/>
        <v>10000</v>
      </c>
      <c r="J32" s="131"/>
      <c r="K32" s="75">
        <f t="shared" si="4"/>
        <v>0</v>
      </c>
      <c r="L32" s="133">
        <f t="shared" si="3"/>
        <v>64000</v>
      </c>
    </row>
    <row r="33" spans="2:12" ht="15.75">
      <c r="B33" s="390">
        <v>25</v>
      </c>
      <c r="C33" s="391">
        <v>42266</v>
      </c>
      <c r="D33" s="241" t="s">
        <v>322</v>
      </c>
      <c r="E33" s="83" t="s">
        <v>221</v>
      </c>
      <c r="F33" s="131">
        <v>12</v>
      </c>
      <c r="G33" s="132">
        <f t="shared" si="1"/>
        <v>72000</v>
      </c>
      <c r="H33" s="131">
        <v>4</v>
      </c>
      <c r="I33" s="75">
        <f t="shared" si="2"/>
        <v>40000</v>
      </c>
      <c r="J33" s="131"/>
      <c r="K33" s="75">
        <f t="shared" si="4"/>
        <v>0</v>
      </c>
      <c r="L33" s="133">
        <f t="shared" si="3"/>
        <v>112000</v>
      </c>
    </row>
    <row r="34" spans="2:12" ht="15.75">
      <c r="B34" s="390">
        <v>26</v>
      </c>
      <c r="C34" s="392">
        <v>42267</v>
      </c>
      <c r="D34" s="241" t="s">
        <v>322</v>
      </c>
      <c r="E34" s="134" t="s">
        <v>221</v>
      </c>
      <c r="F34" s="131">
        <v>9</v>
      </c>
      <c r="G34" s="132">
        <f t="shared" si="1"/>
        <v>54000</v>
      </c>
      <c r="H34" s="131">
        <v>5</v>
      </c>
      <c r="I34" s="75">
        <f t="shared" si="2"/>
        <v>50000</v>
      </c>
      <c r="J34" s="131"/>
      <c r="K34" s="75">
        <f t="shared" si="4"/>
        <v>0</v>
      </c>
      <c r="L34" s="133">
        <f t="shared" si="3"/>
        <v>104000</v>
      </c>
    </row>
    <row r="35" spans="2:12" ht="15.75">
      <c r="B35" s="390">
        <v>27</v>
      </c>
      <c r="C35" s="391">
        <v>42268</v>
      </c>
      <c r="D35" s="241" t="s">
        <v>325</v>
      </c>
      <c r="E35" s="83" t="s">
        <v>221</v>
      </c>
      <c r="F35" s="131">
        <v>6</v>
      </c>
      <c r="G35" s="132">
        <f t="shared" si="1"/>
        <v>36000</v>
      </c>
      <c r="H35" s="131"/>
      <c r="I35" s="75">
        <f t="shared" si="2"/>
        <v>0</v>
      </c>
      <c r="J35" s="131"/>
      <c r="K35" s="75">
        <f t="shared" si="4"/>
        <v>0</v>
      </c>
      <c r="L35" s="133">
        <f t="shared" si="3"/>
        <v>36000</v>
      </c>
    </row>
    <row r="36" spans="2:12" ht="15.75">
      <c r="B36" s="390">
        <v>28</v>
      </c>
      <c r="C36" s="391">
        <v>42269</v>
      </c>
      <c r="D36" s="410" t="s">
        <v>163</v>
      </c>
      <c r="E36" s="411" t="s">
        <v>221</v>
      </c>
      <c r="F36" s="131"/>
      <c r="G36" s="132">
        <f t="shared" si="1"/>
        <v>0</v>
      </c>
      <c r="H36" s="131"/>
      <c r="I36" s="75">
        <f t="shared" si="2"/>
        <v>0</v>
      </c>
      <c r="J36" s="131"/>
      <c r="K36" s="75">
        <f t="shared" si="4"/>
        <v>0</v>
      </c>
      <c r="L36" s="133">
        <f t="shared" si="3"/>
        <v>0</v>
      </c>
    </row>
    <row r="37" spans="2:12" ht="15.75">
      <c r="B37" s="390">
        <v>29</v>
      </c>
      <c r="C37" s="391">
        <v>42270</v>
      </c>
      <c r="D37" s="519" t="s">
        <v>326</v>
      </c>
      <c r="E37" s="520" t="s">
        <v>221</v>
      </c>
      <c r="F37" s="131">
        <v>4</v>
      </c>
      <c r="G37" s="132">
        <f t="shared" si="1"/>
        <v>24000</v>
      </c>
      <c r="H37" s="151"/>
      <c r="I37" s="75">
        <f t="shared" si="2"/>
        <v>0</v>
      </c>
      <c r="J37" s="151"/>
      <c r="K37" s="75">
        <f t="shared" si="4"/>
        <v>0</v>
      </c>
      <c r="L37" s="133">
        <f t="shared" si="3"/>
        <v>24000</v>
      </c>
    </row>
    <row r="38" spans="2:12" ht="15.75">
      <c r="B38" s="390">
        <v>30</v>
      </c>
      <c r="C38" s="393">
        <v>42271</v>
      </c>
      <c r="D38" s="332" t="s">
        <v>233</v>
      </c>
      <c r="E38" s="411"/>
      <c r="F38" s="131"/>
      <c r="G38" s="132">
        <f t="shared" si="1"/>
        <v>0</v>
      </c>
      <c r="H38" s="131"/>
      <c r="I38" s="75">
        <f t="shared" si="2"/>
        <v>0</v>
      </c>
      <c r="J38" s="151"/>
      <c r="K38" s="75">
        <f t="shared" si="4"/>
        <v>0</v>
      </c>
      <c r="L38" s="133">
        <f t="shared" si="3"/>
        <v>0</v>
      </c>
    </row>
    <row r="39" spans="2:12" ht="16.5" thickBot="1">
      <c r="B39" s="394">
        <v>31</v>
      </c>
      <c r="C39" s="395">
        <v>42272</v>
      </c>
      <c r="D39" s="494" t="s">
        <v>233</v>
      </c>
      <c r="E39" s="310"/>
      <c r="F39" s="343"/>
      <c r="G39" s="236">
        <f t="shared" si="1"/>
        <v>0</v>
      </c>
      <c r="H39" s="213"/>
      <c r="I39" s="166"/>
      <c r="J39" s="213"/>
      <c r="K39" s="166"/>
      <c r="L39" s="237"/>
    </row>
    <row r="40" spans="2:12" ht="15.75" thickTop="1"/>
  </sheetData>
  <mergeCells count="1">
    <mergeCell ref="B1:L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7030A0"/>
  </sheetPr>
  <dimension ref="B1:N40"/>
  <sheetViews>
    <sheetView topLeftCell="A5" workbookViewId="0">
      <selection activeCell="D38" sqref="D38:D39"/>
    </sheetView>
  </sheetViews>
  <sheetFormatPr defaultRowHeight="15"/>
  <cols>
    <col min="2" max="2" width="4.5703125" customWidth="1"/>
    <col min="3" max="3" width="11" customWidth="1"/>
    <col min="4" max="4" width="38.42578125" customWidth="1"/>
    <col min="7" max="7" width="10.7109375" customWidth="1"/>
    <col min="8" max="8" width="14.140625" customWidth="1"/>
    <col min="9" max="9" width="11.28515625" customWidth="1"/>
    <col min="10" max="10" width="10" customWidth="1"/>
    <col min="11" max="11" width="10.85546875" customWidth="1"/>
    <col min="12" max="12" width="15.140625" customWidth="1"/>
    <col min="13" max="13" width="15.42578125" customWidth="1"/>
  </cols>
  <sheetData>
    <row r="1" spans="2:14" ht="23.25">
      <c r="B1" s="527" t="s">
        <v>15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2:14" ht="17.25">
      <c r="B2" s="534" t="s">
        <v>16</v>
      </c>
      <c r="C2" s="534"/>
      <c r="D2" s="252" t="s">
        <v>103</v>
      </c>
      <c r="E2" s="263"/>
      <c r="F2" s="263"/>
      <c r="G2" s="255"/>
      <c r="H2" s="255"/>
      <c r="I2" s="264"/>
      <c r="J2" s="264"/>
      <c r="K2" s="254"/>
      <c r="L2" s="255"/>
      <c r="M2" s="255"/>
    </row>
    <row r="3" spans="2:14" ht="17.25">
      <c r="B3" s="534" t="s">
        <v>17</v>
      </c>
      <c r="C3" s="534"/>
      <c r="D3" s="252" t="s">
        <v>136</v>
      </c>
      <c r="E3" s="263"/>
      <c r="F3" s="263"/>
      <c r="G3" s="255"/>
      <c r="H3" s="255"/>
      <c r="I3" s="264"/>
      <c r="J3" s="264"/>
      <c r="K3" s="254"/>
      <c r="L3" s="255"/>
      <c r="M3" s="255"/>
    </row>
    <row r="4" spans="2:14" ht="17.25">
      <c r="B4" s="534" t="s">
        <v>19</v>
      </c>
      <c r="C4" s="534"/>
      <c r="D4" s="252" t="s">
        <v>104</v>
      </c>
      <c r="E4" s="263"/>
      <c r="F4" s="263"/>
      <c r="G4" s="255"/>
      <c r="H4" s="255"/>
      <c r="I4" s="264"/>
      <c r="J4" s="264"/>
      <c r="K4" s="254"/>
      <c r="L4" s="255"/>
      <c r="M4" s="255"/>
    </row>
    <row r="5" spans="2:14" ht="16.5" thickBot="1">
      <c r="B5" s="535" t="s">
        <v>3</v>
      </c>
      <c r="C5" s="535"/>
      <c r="D5" s="1" t="s">
        <v>133</v>
      </c>
      <c r="E5" s="253">
        <v>0</v>
      </c>
      <c r="F5" s="263"/>
      <c r="G5" s="255"/>
      <c r="H5" s="255"/>
      <c r="I5" s="264"/>
      <c r="J5" s="264"/>
      <c r="K5" s="254"/>
      <c r="L5" s="255"/>
      <c r="M5" s="255"/>
    </row>
    <row r="6" spans="2:14" ht="48" thickBot="1">
      <c r="B6" s="256" t="s">
        <v>4</v>
      </c>
      <c r="C6" s="256" t="s">
        <v>5</v>
      </c>
      <c r="D6" s="256" t="s">
        <v>6</v>
      </c>
      <c r="E6" s="256" t="s">
        <v>7</v>
      </c>
      <c r="F6" s="256" t="s">
        <v>21</v>
      </c>
      <c r="G6" s="265" t="s">
        <v>97</v>
      </c>
      <c r="H6" s="258" t="s">
        <v>9</v>
      </c>
      <c r="I6" s="256" t="s">
        <v>22</v>
      </c>
      <c r="J6" s="256" t="s">
        <v>23</v>
      </c>
      <c r="K6" s="257" t="s">
        <v>24</v>
      </c>
      <c r="L6" s="258" t="s">
        <v>25</v>
      </c>
      <c r="M6" s="258" t="s">
        <v>26</v>
      </c>
      <c r="N6" s="256" t="s">
        <v>27</v>
      </c>
    </row>
    <row r="7" spans="2:14" ht="16.5" thickBot="1">
      <c r="B7" s="259">
        <v>1</v>
      </c>
      <c r="C7" s="259">
        <v>2</v>
      </c>
      <c r="D7" s="259">
        <v>3</v>
      </c>
      <c r="E7" s="259">
        <v>4</v>
      </c>
      <c r="F7" s="259">
        <v>5</v>
      </c>
      <c r="G7" s="266">
        <v>6</v>
      </c>
      <c r="H7" s="261" t="s">
        <v>28</v>
      </c>
      <c r="I7" s="259">
        <v>8</v>
      </c>
      <c r="J7" s="259">
        <v>9</v>
      </c>
      <c r="K7" s="260">
        <v>10</v>
      </c>
      <c r="L7" s="261" t="s">
        <v>29</v>
      </c>
      <c r="M7" s="261" t="s">
        <v>98</v>
      </c>
      <c r="N7" s="259">
        <v>14</v>
      </c>
    </row>
    <row r="8" spans="2:14" ht="16.5" thickBot="1">
      <c r="B8" s="295"/>
      <c r="C8" s="295"/>
      <c r="D8" s="295"/>
      <c r="E8" s="295"/>
      <c r="F8" s="296">
        <f>SUBTOTAL(9,F9:F937)</f>
        <v>0</v>
      </c>
      <c r="G8" s="297"/>
      <c r="H8" s="298">
        <f>SUBTOTAL(9,H9:H937)</f>
        <v>0</v>
      </c>
      <c r="I8" s="295"/>
      <c r="J8" s="295"/>
      <c r="K8" s="296">
        <f>SUBTOTAL(9,K9:K907)</f>
        <v>0</v>
      </c>
      <c r="L8" s="298">
        <f>SUBTOTAL(9,L9:L938)</f>
        <v>0</v>
      </c>
      <c r="M8" s="298">
        <f>SUBTOTAL(9,M9:M938)</f>
        <v>0</v>
      </c>
      <c r="N8" s="295"/>
    </row>
    <row r="9" spans="2:14" ht="16.5" thickTop="1">
      <c r="B9" s="389">
        <v>1</v>
      </c>
      <c r="C9" s="396">
        <v>42242</v>
      </c>
      <c r="D9" s="330" t="s">
        <v>163</v>
      </c>
      <c r="E9" s="331" t="s">
        <v>93</v>
      </c>
      <c r="F9" s="299"/>
      <c r="G9" s="300">
        <v>6000</v>
      </c>
      <c r="H9" s="285">
        <f t="shared" ref="H9:H38" si="0">G9*F9</f>
        <v>0</v>
      </c>
      <c r="I9" s="301"/>
      <c r="J9" s="302"/>
      <c r="K9" s="303"/>
      <c r="L9" s="285">
        <f t="shared" ref="L9:L38" si="1">K9*10000</f>
        <v>0</v>
      </c>
      <c r="M9" s="304">
        <f>H9+J9+L9</f>
        <v>0</v>
      </c>
      <c r="N9" s="305"/>
    </row>
    <row r="10" spans="2:14" ht="15.75">
      <c r="B10" s="390">
        <v>2</v>
      </c>
      <c r="C10" s="391">
        <v>42243</v>
      </c>
      <c r="D10" s="309" t="s">
        <v>163</v>
      </c>
      <c r="E10" s="294" t="s">
        <v>93</v>
      </c>
      <c r="F10" s="287"/>
      <c r="G10" s="284">
        <v>6000</v>
      </c>
      <c r="H10" s="286">
        <f t="shared" si="0"/>
        <v>0</v>
      </c>
      <c r="I10" s="291"/>
      <c r="J10" s="288"/>
      <c r="K10" s="292"/>
      <c r="L10" s="286">
        <f t="shared" si="1"/>
        <v>0</v>
      </c>
      <c r="M10" s="293">
        <f>H10+J10+L10</f>
        <v>0</v>
      </c>
      <c r="N10" s="306"/>
    </row>
    <row r="11" spans="2:14" ht="15.75">
      <c r="B11" s="390">
        <v>3</v>
      </c>
      <c r="C11" s="391">
        <v>42244</v>
      </c>
      <c r="D11" s="309" t="s">
        <v>163</v>
      </c>
      <c r="E11" s="294" t="s">
        <v>93</v>
      </c>
      <c r="F11" s="287"/>
      <c r="G11" s="284">
        <v>6000</v>
      </c>
      <c r="H11" s="286">
        <f t="shared" si="0"/>
        <v>0</v>
      </c>
      <c r="I11" s="291"/>
      <c r="J11" s="288"/>
      <c r="K11" s="292"/>
      <c r="L11" s="286">
        <f t="shared" si="1"/>
        <v>0</v>
      </c>
      <c r="M11" s="293">
        <f t="shared" ref="M11:M38" si="2">H11+J11+L11</f>
        <v>0</v>
      </c>
      <c r="N11" s="306"/>
    </row>
    <row r="12" spans="2:14" ht="15.75">
      <c r="B12" s="390">
        <v>4</v>
      </c>
      <c r="C12" s="391">
        <v>42245</v>
      </c>
      <c r="D12" s="309" t="s">
        <v>163</v>
      </c>
      <c r="E12" s="294" t="s">
        <v>93</v>
      </c>
      <c r="F12" s="287"/>
      <c r="G12" s="284">
        <v>6000</v>
      </c>
      <c r="H12" s="286">
        <f t="shared" si="0"/>
        <v>0</v>
      </c>
      <c r="I12" s="291"/>
      <c r="J12" s="288"/>
      <c r="K12" s="292"/>
      <c r="L12" s="286">
        <f t="shared" si="1"/>
        <v>0</v>
      </c>
      <c r="M12" s="293">
        <f t="shared" si="2"/>
        <v>0</v>
      </c>
      <c r="N12" s="306"/>
    </row>
    <row r="13" spans="2:14" ht="15.75">
      <c r="B13" s="390">
        <v>5</v>
      </c>
      <c r="C13" s="392">
        <v>42246</v>
      </c>
      <c r="D13" s="309" t="s">
        <v>163</v>
      </c>
      <c r="E13" s="294" t="s">
        <v>93</v>
      </c>
      <c r="F13" s="287"/>
      <c r="G13" s="284">
        <v>6000</v>
      </c>
      <c r="H13" s="286">
        <f t="shared" si="0"/>
        <v>0</v>
      </c>
      <c r="I13" s="291"/>
      <c r="J13" s="288"/>
      <c r="K13" s="292"/>
      <c r="L13" s="286">
        <f t="shared" si="1"/>
        <v>0</v>
      </c>
      <c r="M13" s="293">
        <f t="shared" si="2"/>
        <v>0</v>
      </c>
      <c r="N13" s="306"/>
    </row>
    <row r="14" spans="2:14" ht="15.75">
      <c r="B14" s="390">
        <v>6</v>
      </c>
      <c r="C14" s="391">
        <v>42247</v>
      </c>
      <c r="D14" s="309" t="s">
        <v>163</v>
      </c>
      <c r="E14" s="294" t="s">
        <v>93</v>
      </c>
      <c r="F14" s="287"/>
      <c r="G14" s="284">
        <v>6000</v>
      </c>
      <c r="H14" s="286">
        <f t="shared" si="0"/>
        <v>0</v>
      </c>
      <c r="I14" s="291"/>
      <c r="J14" s="288"/>
      <c r="K14" s="292"/>
      <c r="L14" s="286">
        <f t="shared" si="1"/>
        <v>0</v>
      </c>
      <c r="M14" s="293">
        <f t="shared" si="2"/>
        <v>0</v>
      </c>
      <c r="N14" s="306"/>
    </row>
    <row r="15" spans="2:14" ht="15.75">
      <c r="B15" s="390">
        <v>7</v>
      </c>
      <c r="C15" s="391">
        <v>42248</v>
      </c>
      <c r="D15" s="309" t="s">
        <v>163</v>
      </c>
      <c r="E15" s="294" t="s">
        <v>93</v>
      </c>
      <c r="F15" s="287"/>
      <c r="G15" s="284">
        <v>6000</v>
      </c>
      <c r="H15" s="286">
        <f t="shared" si="0"/>
        <v>0</v>
      </c>
      <c r="I15" s="291"/>
      <c r="J15" s="288"/>
      <c r="K15" s="292"/>
      <c r="L15" s="286">
        <f t="shared" si="1"/>
        <v>0</v>
      </c>
      <c r="M15" s="293">
        <f t="shared" si="2"/>
        <v>0</v>
      </c>
      <c r="N15" s="306"/>
    </row>
    <row r="16" spans="2:14" ht="15.75">
      <c r="B16" s="390">
        <v>8</v>
      </c>
      <c r="C16" s="391">
        <v>42249</v>
      </c>
      <c r="D16" s="309" t="s">
        <v>163</v>
      </c>
      <c r="E16" s="294" t="s">
        <v>93</v>
      </c>
      <c r="F16" s="287"/>
      <c r="G16" s="284">
        <v>6000</v>
      </c>
      <c r="H16" s="286">
        <f t="shared" si="0"/>
        <v>0</v>
      </c>
      <c r="I16" s="291"/>
      <c r="J16" s="288"/>
      <c r="K16" s="292"/>
      <c r="L16" s="286">
        <f t="shared" si="1"/>
        <v>0</v>
      </c>
      <c r="M16" s="293">
        <f t="shared" si="2"/>
        <v>0</v>
      </c>
      <c r="N16" s="306"/>
    </row>
    <row r="17" spans="2:14" ht="15.75">
      <c r="B17" s="390">
        <v>9</v>
      </c>
      <c r="C17" s="391">
        <v>42250</v>
      </c>
      <c r="D17" s="309" t="s">
        <v>163</v>
      </c>
      <c r="E17" s="294" t="s">
        <v>93</v>
      </c>
      <c r="F17" s="276"/>
      <c r="G17" s="277">
        <v>6000</v>
      </c>
      <c r="H17" s="278">
        <f t="shared" si="0"/>
        <v>0</v>
      </c>
      <c r="I17" s="279"/>
      <c r="J17" s="280"/>
      <c r="K17" s="281"/>
      <c r="L17" s="278">
        <f t="shared" si="1"/>
        <v>0</v>
      </c>
      <c r="M17" s="293">
        <f t="shared" si="2"/>
        <v>0</v>
      </c>
      <c r="N17" s="306"/>
    </row>
    <row r="18" spans="2:14" ht="15.75">
      <c r="B18" s="390">
        <v>10</v>
      </c>
      <c r="C18" s="391">
        <v>42251</v>
      </c>
      <c r="D18" s="309" t="s">
        <v>163</v>
      </c>
      <c r="E18" s="294" t="s">
        <v>93</v>
      </c>
      <c r="F18" s="276"/>
      <c r="G18" s="277">
        <v>6000</v>
      </c>
      <c r="H18" s="278">
        <f t="shared" si="0"/>
        <v>0</v>
      </c>
      <c r="I18" s="279"/>
      <c r="J18" s="280"/>
      <c r="K18" s="281"/>
      <c r="L18" s="278">
        <f t="shared" si="1"/>
        <v>0</v>
      </c>
      <c r="M18" s="293">
        <f t="shared" si="2"/>
        <v>0</v>
      </c>
      <c r="N18" s="306"/>
    </row>
    <row r="19" spans="2:14" ht="15.75">
      <c r="B19" s="390">
        <v>11</v>
      </c>
      <c r="C19" s="391">
        <v>42252</v>
      </c>
      <c r="D19" s="309" t="s">
        <v>163</v>
      </c>
      <c r="E19" s="294" t="s">
        <v>93</v>
      </c>
      <c r="F19" s="276"/>
      <c r="G19" s="277">
        <v>6000</v>
      </c>
      <c r="H19" s="278">
        <f t="shared" si="0"/>
        <v>0</v>
      </c>
      <c r="I19" s="279"/>
      <c r="J19" s="280"/>
      <c r="K19" s="281"/>
      <c r="L19" s="278">
        <f t="shared" si="1"/>
        <v>0</v>
      </c>
      <c r="M19" s="293">
        <f t="shared" si="2"/>
        <v>0</v>
      </c>
      <c r="N19" s="306"/>
    </row>
    <row r="20" spans="2:14" ht="15.75">
      <c r="B20" s="390">
        <v>12</v>
      </c>
      <c r="C20" s="392">
        <v>42253</v>
      </c>
      <c r="D20" s="309" t="s">
        <v>163</v>
      </c>
      <c r="E20" s="294" t="s">
        <v>93</v>
      </c>
      <c r="F20" s="276"/>
      <c r="G20" s="277">
        <v>6000</v>
      </c>
      <c r="H20" s="278">
        <f t="shared" si="0"/>
        <v>0</v>
      </c>
      <c r="I20" s="279"/>
      <c r="J20" s="280"/>
      <c r="K20" s="281"/>
      <c r="L20" s="278">
        <f t="shared" si="1"/>
        <v>0</v>
      </c>
      <c r="M20" s="293">
        <f t="shared" si="2"/>
        <v>0</v>
      </c>
      <c r="N20" s="306"/>
    </row>
    <row r="21" spans="2:14" ht="15.75">
      <c r="B21" s="390">
        <v>13</v>
      </c>
      <c r="C21" s="391">
        <v>42254</v>
      </c>
      <c r="D21" s="309" t="s">
        <v>163</v>
      </c>
      <c r="E21" s="294" t="s">
        <v>93</v>
      </c>
      <c r="F21" s="276"/>
      <c r="G21" s="277">
        <v>6000</v>
      </c>
      <c r="H21" s="278">
        <f t="shared" si="0"/>
        <v>0</v>
      </c>
      <c r="I21" s="279"/>
      <c r="J21" s="280"/>
      <c r="K21" s="281"/>
      <c r="L21" s="278">
        <f t="shared" si="1"/>
        <v>0</v>
      </c>
      <c r="M21" s="293">
        <f t="shared" si="2"/>
        <v>0</v>
      </c>
      <c r="N21" s="306"/>
    </row>
    <row r="22" spans="2:14" ht="15.75">
      <c r="B22" s="390">
        <v>14</v>
      </c>
      <c r="C22" s="391">
        <v>42255</v>
      </c>
      <c r="D22" s="309" t="s">
        <v>163</v>
      </c>
      <c r="E22" s="294" t="s">
        <v>93</v>
      </c>
      <c r="F22" s="276"/>
      <c r="G22" s="277">
        <v>6000</v>
      </c>
      <c r="H22" s="278">
        <f t="shared" si="0"/>
        <v>0</v>
      </c>
      <c r="I22" s="279"/>
      <c r="J22" s="280"/>
      <c r="K22" s="281"/>
      <c r="L22" s="278">
        <f t="shared" si="1"/>
        <v>0</v>
      </c>
      <c r="M22" s="293">
        <f t="shared" si="2"/>
        <v>0</v>
      </c>
      <c r="N22" s="306"/>
    </row>
    <row r="23" spans="2:14" ht="15.75">
      <c r="B23" s="390">
        <v>15</v>
      </c>
      <c r="C23" s="391">
        <v>42256</v>
      </c>
      <c r="D23" s="309" t="s">
        <v>163</v>
      </c>
      <c r="E23" s="294" t="s">
        <v>93</v>
      </c>
      <c r="F23" s="276"/>
      <c r="G23" s="277">
        <v>6000</v>
      </c>
      <c r="H23" s="278">
        <f t="shared" si="0"/>
        <v>0</v>
      </c>
      <c r="I23" s="279"/>
      <c r="J23" s="280"/>
      <c r="K23" s="281"/>
      <c r="L23" s="278">
        <f t="shared" si="1"/>
        <v>0</v>
      </c>
      <c r="M23" s="293">
        <f t="shared" si="2"/>
        <v>0</v>
      </c>
      <c r="N23" s="306"/>
    </row>
    <row r="24" spans="2:14" ht="15.75">
      <c r="B24" s="390">
        <v>16</v>
      </c>
      <c r="C24" s="391">
        <v>42257</v>
      </c>
      <c r="D24" s="309" t="s">
        <v>163</v>
      </c>
      <c r="E24" s="294" t="s">
        <v>93</v>
      </c>
      <c r="F24" s="276"/>
      <c r="G24" s="277">
        <v>6000</v>
      </c>
      <c r="H24" s="278">
        <f t="shared" si="0"/>
        <v>0</v>
      </c>
      <c r="I24" s="279"/>
      <c r="J24" s="280"/>
      <c r="K24" s="281"/>
      <c r="L24" s="278">
        <f t="shared" si="1"/>
        <v>0</v>
      </c>
      <c r="M24" s="293">
        <f t="shared" si="2"/>
        <v>0</v>
      </c>
      <c r="N24" s="306"/>
    </row>
    <row r="25" spans="2:14" ht="15.75">
      <c r="B25" s="390">
        <v>17</v>
      </c>
      <c r="C25" s="391">
        <v>42258</v>
      </c>
      <c r="D25" s="309" t="s">
        <v>163</v>
      </c>
      <c r="E25" s="294" t="s">
        <v>93</v>
      </c>
      <c r="F25" s="276"/>
      <c r="G25" s="277">
        <v>6000</v>
      </c>
      <c r="H25" s="278">
        <f t="shared" si="0"/>
        <v>0</v>
      </c>
      <c r="I25" s="279"/>
      <c r="J25" s="280"/>
      <c r="K25" s="281"/>
      <c r="L25" s="278">
        <f t="shared" si="1"/>
        <v>0</v>
      </c>
      <c r="M25" s="293">
        <f t="shared" si="2"/>
        <v>0</v>
      </c>
      <c r="N25" s="306"/>
    </row>
    <row r="26" spans="2:14" ht="15.75">
      <c r="B26" s="390">
        <v>18</v>
      </c>
      <c r="C26" s="391">
        <v>42259</v>
      </c>
      <c r="D26" s="309" t="s">
        <v>163</v>
      </c>
      <c r="E26" s="294" t="s">
        <v>93</v>
      </c>
      <c r="F26" s="276"/>
      <c r="G26" s="277">
        <v>6000</v>
      </c>
      <c r="H26" s="278">
        <f t="shared" si="0"/>
        <v>0</v>
      </c>
      <c r="I26" s="279"/>
      <c r="J26" s="280"/>
      <c r="K26" s="281"/>
      <c r="L26" s="278">
        <f t="shared" si="1"/>
        <v>0</v>
      </c>
      <c r="M26" s="293">
        <f t="shared" si="2"/>
        <v>0</v>
      </c>
      <c r="N26" s="306"/>
    </row>
    <row r="27" spans="2:14" ht="15.75">
      <c r="B27" s="390">
        <v>19</v>
      </c>
      <c r="C27" s="392">
        <v>42260</v>
      </c>
      <c r="D27" s="309" t="s">
        <v>163</v>
      </c>
      <c r="E27" s="294" t="s">
        <v>93</v>
      </c>
      <c r="F27" s="276"/>
      <c r="G27" s="277">
        <v>6000</v>
      </c>
      <c r="H27" s="278">
        <f t="shared" si="0"/>
        <v>0</v>
      </c>
      <c r="I27" s="279"/>
      <c r="J27" s="280"/>
      <c r="K27" s="281"/>
      <c r="L27" s="278">
        <f t="shared" si="1"/>
        <v>0</v>
      </c>
      <c r="M27" s="293">
        <f t="shared" si="2"/>
        <v>0</v>
      </c>
      <c r="N27" s="306"/>
    </row>
    <row r="28" spans="2:14" ht="15.75">
      <c r="B28" s="390">
        <v>20</v>
      </c>
      <c r="C28" s="391">
        <v>42261</v>
      </c>
      <c r="D28" s="309" t="s">
        <v>163</v>
      </c>
      <c r="E28" s="294" t="s">
        <v>93</v>
      </c>
      <c r="F28" s="276"/>
      <c r="G28" s="277">
        <v>6000</v>
      </c>
      <c r="H28" s="278">
        <f t="shared" si="0"/>
        <v>0</v>
      </c>
      <c r="I28" s="279"/>
      <c r="J28" s="280"/>
      <c r="K28" s="281"/>
      <c r="L28" s="278">
        <f t="shared" si="1"/>
        <v>0</v>
      </c>
      <c r="M28" s="293">
        <f t="shared" si="2"/>
        <v>0</v>
      </c>
      <c r="N28" s="306"/>
    </row>
    <row r="29" spans="2:14" ht="15.75">
      <c r="B29" s="390">
        <v>21</v>
      </c>
      <c r="C29" s="391">
        <v>42262</v>
      </c>
      <c r="D29" s="309" t="s">
        <v>163</v>
      </c>
      <c r="E29" s="294" t="s">
        <v>93</v>
      </c>
      <c r="F29" s="276"/>
      <c r="G29" s="277">
        <v>6000</v>
      </c>
      <c r="H29" s="278">
        <f t="shared" si="0"/>
        <v>0</v>
      </c>
      <c r="I29" s="279"/>
      <c r="J29" s="280"/>
      <c r="K29" s="281"/>
      <c r="L29" s="278">
        <f t="shared" si="1"/>
        <v>0</v>
      </c>
      <c r="M29" s="293">
        <f t="shared" si="2"/>
        <v>0</v>
      </c>
      <c r="N29" s="306"/>
    </row>
    <row r="30" spans="2:14" ht="15.75">
      <c r="B30" s="390">
        <v>22</v>
      </c>
      <c r="C30" s="391">
        <v>42263</v>
      </c>
      <c r="D30" s="309" t="s">
        <v>163</v>
      </c>
      <c r="E30" s="294" t="s">
        <v>93</v>
      </c>
      <c r="F30" s="276"/>
      <c r="G30" s="277">
        <v>6000</v>
      </c>
      <c r="H30" s="278">
        <f t="shared" si="0"/>
        <v>0</v>
      </c>
      <c r="I30" s="279"/>
      <c r="J30" s="280"/>
      <c r="K30" s="281"/>
      <c r="L30" s="278">
        <f t="shared" si="1"/>
        <v>0</v>
      </c>
      <c r="M30" s="293">
        <f t="shared" si="2"/>
        <v>0</v>
      </c>
      <c r="N30" s="306"/>
    </row>
    <row r="31" spans="2:14" ht="15.75">
      <c r="B31" s="390">
        <v>23</v>
      </c>
      <c r="C31" s="391">
        <v>42264</v>
      </c>
      <c r="D31" s="309" t="s">
        <v>163</v>
      </c>
      <c r="E31" s="294" t="s">
        <v>93</v>
      </c>
      <c r="F31" s="276"/>
      <c r="G31" s="277">
        <v>6000</v>
      </c>
      <c r="H31" s="278">
        <f t="shared" si="0"/>
        <v>0</v>
      </c>
      <c r="I31" s="279"/>
      <c r="J31" s="280"/>
      <c r="K31" s="281"/>
      <c r="L31" s="278">
        <f t="shared" si="1"/>
        <v>0</v>
      </c>
      <c r="M31" s="293">
        <f t="shared" si="2"/>
        <v>0</v>
      </c>
      <c r="N31" s="306"/>
    </row>
    <row r="32" spans="2:14" ht="15.75">
      <c r="B32" s="390">
        <v>24</v>
      </c>
      <c r="C32" s="391">
        <v>42265</v>
      </c>
      <c r="D32" s="309" t="s">
        <v>163</v>
      </c>
      <c r="E32" s="294" t="s">
        <v>93</v>
      </c>
      <c r="F32" s="276"/>
      <c r="G32" s="277">
        <v>6000</v>
      </c>
      <c r="H32" s="278">
        <f t="shared" si="0"/>
        <v>0</v>
      </c>
      <c r="I32" s="279"/>
      <c r="J32" s="280"/>
      <c r="K32" s="281"/>
      <c r="L32" s="278">
        <f t="shared" si="1"/>
        <v>0</v>
      </c>
      <c r="M32" s="293">
        <f t="shared" si="2"/>
        <v>0</v>
      </c>
      <c r="N32" s="306"/>
    </row>
    <row r="33" spans="2:14" ht="15.75">
      <c r="B33" s="390">
        <v>25</v>
      </c>
      <c r="C33" s="391">
        <v>42266</v>
      </c>
      <c r="D33" s="309" t="s">
        <v>163</v>
      </c>
      <c r="E33" s="294" t="s">
        <v>93</v>
      </c>
      <c r="F33" s="276"/>
      <c r="G33" s="277">
        <v>6000</v>
      </c>
      <c r="H33" s="278">
        <f t="shared" si="0"/>
        <v>0</v>
      </c>
      <c r="I33" s="279"/>
      <c r="J33" s="280"/>
      <c r="K33" s="281"/>
      <c r="L33" s="278">
        <f t="shared" si="1"/>
        <v>0</v>
      </c>
      <c r="M33" s="293">
        <f t="shared" si="2"/>
        <v>0</v>
      </c>
      <c r="N33" s="306"/>
    </row>
    <row r="34" spans="2:14" ht="15.75">
      <c r="B34" s="390">
        <v>26</v>
      </c>
      <c r="C34" s="392">
        <v>42267</v>
      </c>
      <c r="D34" s="309" t="s">
        <v>163</v>
      </c>
      <c r="E34" s="294" t="s">
        <v>93</v>
      </c>
      <c r="F34" s="276"/>
      <c r="G34" s="277">
        <v>6000</v>
      </c>
      <c r="H34" s="278">
        <f t="shared" si="0"/>
        <v>0</v>
      </c>
      <c r="I34" s="279"/>
      <c r="J34" s="280"/>
      <c r="K34" s="281"/>
      <c r="L34" s="278">
        <f t="shared" si="1"/>
        <v>0</v>
      </c>
      <c r="M34" s="293">
        <f t="shared" si="2"/>
        <v>0</v>
      </c>
      <c r="N34" s="306"/>
    </row>
    <row r="35" spans="2:14" ht="15.75">
      <c r="B35" s="390">
        <v>27</v>
      </c>
      <c r="C35" s="391">
        <v>42268</v>
      </c>
      <c r="D35" s="309" t="s">
        <v>163</v>
      </c>
      <c r="E35" s="294" t="s">
        <v>93</v>
      </c>
      <c r="F35" s="276"/>
      <c r="G35" s="277">
        <v>6000</v>
      </c>
      <c r="H35" s="278">
        <f t="shared" si="0"/>
        <v>0</v>
      </c>
      <c r="I35" s="279"/>
      <c r="J35" s="280"/>
      <c r="K35" s="281"/>
      <c r="L35" s="278">
        <f t="shared" si="1"/>
        <v>0</v>
      </c>
      <c r="M35" s="293">
        <f t="shared" si="2"/>
        <v>0</v>
      </c>
      <c r="N35" s="306"/>
    </row>
    <row r="36" spans="2:14" ht="15.75">
      <c r="B36" s="390">
        <v>28</v>
      </c>
      <c r="C36" s="391">
        <v>42269</v>
      </c>
      <c r="D36" s="309" t="s">
        <v>163</v>
      </c>
      <c r="E36" s="294" t="s">
        <v>93</v>
      </c>
      <c r="F36" s="276"/>
      <c r="G36" s="277">
        <v>6000</v>
      </c>
      <c r="H36" s="278">
        <f t="shared" si="0"/>
        <v>0</v>
      </c>
      <c r="I36" s="279"/>
      <c r="J36" s="280"/>
      <c r="K36" s="281"/>
      <c r="L36" s="278">
        <f t="shared" si="1"/>
        <v>0</v>
      </c>
      <c r="M36" s="293">
        <f t="shared" si="2"/>
        <v>0</v>
      </c>
      <c r="N36" s="306"/>
    </row>
    <row r="37" spans="2:14" ht="15.75">
      <c r="B37" s="390">
        <v>29</v>
      </c>
      <c r="C37" s="391">
        <v>42270</v>
      </c>
      <c r="D37" s="309" t="s">
        <v>163</v>
      </c>
      <c r="E37" s="294" t="s">
        <v>93</v>
      </c>
      <c r="F37" s="276"/>
      <c r="G37" s="277">
        <v>6000</v>
      </c>
      <c r="H37" s="278">
        <f t="shared" si="0"/>
        <v>0</v>
      </c>
      <c r="I37" s="279"/>
      <c r="J37" s="280"/>
      <c r="K37" s="281"/>
      <c r="L37" s="278">
        <f t="shared" si="1"/>
        <v>0</v>
      </c>
      <c r="M37" s="293">
        <f t="shared" si="2"/>
        <v>0</v>
      </c>
      <c r="N37" s="306"/>
    </row>
    <row r="38" spans="2:14" ht="15.75">
      <c r="B38" s="390">
        <v>30</v>
      </c>
      <c r="C38" s="393">
        <v>42271</v>
      </c>
      <c r="D38" s="332" t="s">
        <v>233</v>
      </c>
      <c r="E38" s="294"/>
      <c r="F38" s="276"/>
      <c r="G38" s="277">
        <v>6000</v>
      </c>
      <c r="H38" s="278">
        <f t="shared" si="0"/>
        <v>0</v>
      </c>
      <c r="I38" s="279"/>
      <c r="J38" s="280"/>
      <c r="K38" s="281"/>
      <c r="L38" s="278">
        <f t="shared" si="1"/>
        <v>0</v>
      </c>
      <c r="M38" s="293">
        <f t="shared" si="2"/>
        <v>0</v>
      </c>
      <c r="N38" s="306"/>
    </row>
    <row r="39" spans="2:14" ht="16.5" thickBot="1">
      <c r="B39" s="394">
        <v>31</v>
      </c>
      <c r="C39" s="395">
        <v>42272</v>
      </c>
      <c r="D39" s="494" t="s">
        <v>233</v>
      </c>
      <c r="E39" s="338"/>
      <c r="F39" s="334"/>
      <c r="G39" s="324">
        <v>6000</v>
      </c>
      <c r="H39" s="325">
        <f t="shared" ref="H39" si="3">G39*F39</f>
        <v>0</v>
      </c>
      <c r="I39" s="290"/>
      <c r="J39" s="289"/>
      <c r="K39" s="335"/>
      <c r="L39" s="325">
        <f t="shared" ref="L39" si="4">K39*10000</f>
        <v>0</v>
      </c>
      <c r="M39" s="337">
        <f t="shared" ref="M39" si="5">H39+J39+L39</f>
        <v>0</v>
      </c>
      <c r="N39" s="308"/>
    </row>
    <row r="40" spans="2:14" ht="15.75" thickTop="1"/>
  </sheetData>
  <mergeCells count="5">
    <mergeCell ref="B1:M1"/>
    <mergeCell ref="B2:C2"/>
    <mergeCell ref="B3:C3"/>
    <mergeCell ref="B4:C4"/>
    <mergeCell ref="B5:C5"/>
  </mergeCells>
  <printOptions horizontalCentered="1"/>
  <pageMargins left="0.2" right="0.2" top="0.25" bottom="0.25" header="0.3" footer="0.3"/>
  <pageSetup scale="75" orientation="landscape" horizontalDpi="4294967293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7030A0"/>
  </sheetPr>
  <dimension ref="B1:M41"/>
  <sheetViews>
    <sheetView topLeftCell="A4" workbookViewId="0">
      <selection activeCell="S17" sqref="S17"/>
    </sheetView>
  </sheetViews>
  <sheetFormatPr defaultRowHeight="15"/>
  <cols>
    <col min="2" max="2" width="5" customWidth="1"/>
    <col min="3" max="3" width="8.42578125" customWidth="1"/>
    <col min="4" max="4" width="40.85546875" customWidth="1"/>
    <col min="5" max="5" width="10.28515625" customWidth="1"/>
    <col min="6" max="6" width="12.7109375" customWidth="1"/>
    <col min="7" max="7" width="12.5703125" customWidth="1"/>
    <col min="8" max="8" width="7.7109375" customWidth="1"/>
    <col min="9" max="9" width="11.85546875" customWidth="1"/>
    <col min="10" max="10" width="7.7109375" customWidth="1"/>
    <col min="11" max="11" width="11.28515625" customWidth="1"/>
    <col min="12" max="12" width="15.85546875" customWidth="1"/>
    <col min="13" max="13" width="15.140625" customWidth="1"/>
  </cols>
  <sheetData>
    <row r="1" spans="2:13" ht="21">
      <c r="B1" s="532" t="s">
        <v>0</v>
      </c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</row>
    <row r="3" spans="2:13">
      <c r="B3" s="62" t="s">
        <v>1</v>
      </c>
      <c r="C3" s="63"/>
      <c r="D3" s="62" t="s">
        <v>78</v>
      </c>
      <c r="E3" s="63"/>
      <c r="F3" s="63"/>
      <c r="G3" s="63"/>
      <c r="H3" s="62"/>
      <c r="I3" s="62"/>
      <c r="J3" s="62"/>
      <c r="K3" s="62"/>
      <c r="L3" s="62"/>
      <c r="M3" s="62"/>
    </row>
    <row r="4" spans="2:13">
      <c r="B4" s="62" t="s">
        <v>2</v>
      </c>
      <c r="C4" s="63"/>
      <c r="D4" s="62" t="s">
        <v>79</v>
      </c>
      <c r="E4" s="63"/>
      <c r="F4" s="63"/>
      <c r="G4" s="63"/>
      <c r="H4" s="62"/>
      <c r="I4" s="62"/>
      <c r="J4" s="62"/>
      <c r="K4" s="62"/>
      <c r="L4" s="62"/>
      <c r="M4" s="62"/>
    </row>
    <row r="5" spans="2:13">
      <c r="B5" s="62" t="s">
        <v>3</v>
      </c>
      <c r="C5" s="63"/>
      <c r="D5" s="1" t="s">
        <v>133</v>
      </c>
      <c r="E5" s="63"/>
      <c r="F5" s="63"/>
      <c r="G5" s="63"/>
      <c r="H5" s="62"/>
      <c r="I5" s="62"/>
      <c r="J5" s="62"/>
      <c r="K5" s="62"/>
      <c r="L5" s="62"/>
      <c r="M5" s="62"/>
    </row>
    <row r="6" spans="2:13" ht="15.75" thickBot="1">
      <c r="B6" s="62"/>
      <c r="C6" s="63"/>
      <c r="D6" s="62"/>
      <c r="E6" s="63"/>
      <c r="F6" s="63"/>
      <c r="G6" s="63"/>
      <c r="H6" s="62"/>
      <c r="I6" s="62"/>
      <c r="J6" s="62"/>
      <c r="K6" s="62"/>
      <c r="L6" s="62"/>
      <c r="M6" s="62"/>
    </row>
    <row r="7" spans="2:13" ht="25.5">
      <c r="B7" s="438" t="s">
        <v>4</v>
      </c>
      <c r="C7" s="439" t="s">
        <v>5</v>
      </c>
      <c r="D7" s="439" t="s">
        <v>6</v>
      </c>
      <c r="E7" s="439" t="s">
        <v>7</v>
      </c>
      <c r="F7" s="439" t="s">
        <v>55</v>
      </c>
      <c r="G7" s="439" t="s">
        <v>80</v>
      </c>
      <c r="H7" s="439" t="s">
        <v>81</v>
      </c>
      <c r="I7" s="439" t="s">
        <v>9</v>
      </c>
      <c r="J7" s="439" t="s">
        <v>10</v>
      </c>
      <c r="K7" s="439" t="s">
        <v>57</v>
      </c>
      <c r="L7" s="439" t="s">
        <v>11</v>
      </c>
      <c r="M7" s="440" t="s">
        <v>12</v>
      </c>
    </row>
    <row r="8" spans="2:13">
      <c r="B8" s="441">
        <v>1</v>
      </c>
      <c r="C8" s="442">
        <v>2</v>
      </c>
      <c r="D8" s="442">
        <v>3</v>
      </c>
      <c r="E8" s="442">
        <v>4</v>
      </c>
      <c r="F8" s="442">
        <v>5</v>
      </c>
      <c r="G8" s="442" t="s">
        <v>82</v>
      </c>
      <c r="H8" s="442">
        <v>7</v>
      </c>
      <c r="I8" s="442" t="s">
        <v>47</v>
      </c>
      <c r="J8" s="442">
        <v>9</v>
      </c>
      <c r="K8" s="442" t="s">
        <v>48</v>
      </c>
      <c r="L8" s="442" t="s">
        <v>65</v>
      </c>
      <c r="M8" s="443">
        <v>12</v>
      </c>
    </row>
    <row r="9" spans="2:13" ht="16.5" thickBot="1">
      <c r="B9" s="444"/>
      <c r="C9" s="445"/>
      <c r="D9" s="446"/>
      <c r="E9" s="446"/>
      <c r="F9" s="448">
        <f t="shared" ref="F9:L9" si="0">SUM(F10:F40)</f>
        <v>256</v>
      </c>
      <c r="G9" s="449">
        <f t="shared" si="0"/>
        <v>2048000</v>
      </c>
      <c r="H9" s="448">
        <f t="shared" si="0"/>
        <v>60</v>
      </c>
      <c r="I9" s="449">
        <f t="shared" si="0"/>
        <v>600000</v>
      </c>
      <c r="J9" s="448">
        <f t="shared" si="0"/>
        <v>4</v>
      </c>
      <c r="K9" s="449">
        <f t="shared" si="0"/>
        <v>60000</v>
      </c>
      <c r="L9" s="512">
        <f t="shared" si="0"/>
        <v>2708000</v>
      </c>
      <c r="M9" s="447"/>
    </row>
    <row r="10" spans="2:13" ht="15" customHeight="1" thickTop="1">
      <c r="B10" s="389">
        <v>1</v>
      </c>
      <c r="C10" s="396">
        <v>42242</v>
      </c>
      <c r="D10" s="513" t="s">
        <v>191</v>
      </c>
      <c r="E10" s="514" t="s">
        <v>93</v>
      </c>
      <c r="F10" s="388">
        <v>8</v>
      </c>
      <c r="G10" s="158">
        <f>F10*8000</f>
        <v>64000</v>
      </c>
      <c r="H10" s="203">
        <v>1</v>
      </c>
      <c r="I10" s="159">
        <f>H10*10000</f>
        <v>10000</v>
      </c>
      <c r="J10" s="160"/>
      <c r="K10" s="159">
        <f>J10*15000</f>
        <v>0</v>
      </c>
      <c r="L10" s="161">
        <f>G10+I10+K10</f>
        <v>74000</v>
      </c>
      <c r="M10" s="162"/>
    </row>
    <row r="11" spans="2:13" ht="15.75">
      <c r="B11" s="390">
        <v>2</v>
      </c>
      <c r="C11" s="391">
        <v>42243</v>
      </c>
      <c r="D11" s="241" t="s">
        <v>191</v>
      </c>
      <c r="E11" s="141" t="s">
        <v>93</v>
      </c>
      <c r="F11" s="82">
        <v>12</v>
      </c>
      <c r="G11" s="74">
        <f>F11*8000</f>
        <v>96000</v>
      </c>
      <c r="H11" s="83">
        <v>4</v>
      </c>
      <c r="I11" s="75">
        <f>H11*10000</f>
        <v>40000</v>
      </c>
      <c r="J11" s="78"/>
      <c r="K11" s="75">
        <f>J11*15000</f>
        <v>0</v>
      </c>
      <c r="L11" s="76">
        <f>G11+I11+K11</f>
        <v>136000</v>
      </c>
      <c r="M11" s="163"/>
    </row>
    <row r="12" spans="2:13" ht="15.75">
      <c r="B12" s="390">
        <v>3</v>
      </c>
      <c r="C12" s="391">
        <v>42244</v>
      </c>
      <c r="D12" s="241" t="s">
        <v>191</v>
      </c>
      <c r="E12" s="141" t="s">
        <v>93</v>
      </c>
      <c r="F12" s="82">
        <v>8</v>
      </c>
      <c r="G12" s="74">
        <f t="shared" ref="G12:G40" si="1">F12*8000</f>
        <v>64000</v>
      </c>
      <c r="H12" s="83">
        <v>1</v>
      </c>
      <c r="I12" s="75">
        <f t="shared" ref="I12:I40" si="2">H12*10000</f>
        <v>10000</v>
      </c>
      <c r="J12" s="78"/>
      <c r="K12" s="75">
        <f t="shared" ref="K12:K40" si="3">J12*15000</f>
        <v>0</v>
      </c>
      <c r="L12" s="76">
        <f t="shared" ref="L12:L39" si="4">G12+I12+K12</f>
        <v>74000</v>
      </c>
      <c r="M12" s="163"/>
    </row>
    <row r="13" spans="2:13" ht="15.75">
      <c r="B13" s="390">
        <v>4</v>
      </c>
      <c r="C13" s="391">
        <v>42245</v>
      </c>
      <c r="D13" s="241" t="s">
        <v>191</v>
      </c>
      <c r="E13" s="141" t="s">
        <v>93</v>
      </c>
      <c r="F13" s="82">
        <v>8</v>
      </c>
      <c r="G13" s="74">
        <f t="shared" si="1"/>
        <v>64000</v>
      </c>
      <c r="H13" s="83">
        <v>1</v>
      </c>
      <c r="I13" s="75">
        <f t="shared" si="2"/>
        <v>10000</v>
      </c>
      <c r="J13" s="78"/>
      <c r="K13" s="75">
        <f t="shared" si="3"/>
        <v>0</v>
      </c>
      <c r="L13" s="76">
        <f t="shared" si="4"/>
        <v>74000</v>
      </c>
      <c r="M13" s="163"/>
    </row>
    <row r="14" spans="2:13" ht="15.75">
      <c r="B14" s="390">
        <v>5</v>
      </c>
      <c r="C14" s="392">
        <v>42246</v>
      </c>
      <c r="D14" s="241" t="s">
        <v>192</v>
      </c>
      <c r="E14" s="141" t="s">
        <v>93</v>
      </c>
      <c r="F14" s="82">
        <v>7</v>
      </c>
      <c r="G14" s="74">
        <f t="shared" si="1"/>
        <v>56000</v>
      </c>
      <c r="H14" s="83">
        <v>5</v>
      </c>
      <c r="I14" s="75">
        <f t="shared" si="2"/>
        <v>50000</v>
      </c>
      <c r="J14" s="78"/>
      <c r="K14" s="75">
        <f t="shared" si="3"/>
        <v>0</v>
      </c>
      <c r="L14" s="76">
        <f t="shared" si="4"/>
        <v>106000</v>
      </c>
      <c r="M14" s="163"/>
    </row>
    <row r="15" spans="2:13" ht="15.75">
      <c r="B15" s="390">
        <v>6</v>
      </c>
      <c r="C15" s="391">
        <v>42247</v>
      </c>
      <c r="D15" s="241" t="s">
        <v>193</v>
      </c>
      <c r="E15" s="141" t="s">
        <v>93</v>
      </c>
      <c r="F15" s="82">
        <v>13</v>
      </c>
      <c r="G15" s="74">
        <f t="shared" si="1"/>
        <v>104000</v>
      </c>
      <c r="H15" s="83">
        <v>5</v>
      </c>
      <c r="I15" s="75">
        <f t="shared" si="2"/>
        <v>50000</v>
      </c>
      <c r="J15" s="78"/>
      <c r="K15" s="75">
        <f t="shared" si="3"/>
        <v>0</v>
      </c>
      <c r="L15" s="76">
        <f t="shared" si="4"/>
        <v>154000</v>
      </c>
      <c r="M15" s="163"/>
    </row>
    <row r="16" spans="2:13" ht="15.75">
      <c r="B16" s="390">
        <v>7</v>
      </c>
      <c r="C16" s="391">
        <v>42248</v>
      </c>
      <c r="D16" s="241" t="s">
        <v>194</v>
      </c>
      <c r="E16" s="141" t="s">
        <v>93</v>
      </c>
      <c r="F16" s="82">
        <v>7</v>
      </c>
      <c r="G16" s="74">
        <f t="shared" ref="G16:G18" si="5">F16*8000</f>
        <v>56000</v>
      </c>
      <c r="H16" s="83"/>
      <c r="I16" s="75">
        <f t="shared" si="2"/>
        <v>0</v>
      </c>
      <c r="J16" s="78"/>
      <c r="K16" s="75">
        <f t="shared" si="3"/>
        <v>0</v>
      </c>
      <c r="L16" s="76">
        <f t="shared" si="4"/>
        <v>56000</v>
      </c>
      <c r="M16" s="163"/>
    </row>
    <row r="17" spans="2:13" ht="15.75">
      <c r="B17" s="390">
        <v>8</v>
      </c>
      <c r="C17" s="391">
        <v>42249</v>
      </c>
      <c r="D17" s="241" t="s">
        <v>195</v>
      </c>
      <c r="E17" s="141" t="s">
        <v>93</v>
      </c>
      <c r="F17" s="82">
        <v>12</v>
      </c>
      <c r="G17" s="74">
        <f t="shared" si="5"/>
        <v>96000</v>
      </c>
      <c r="H17" s="83">
        <v>5</v>
      </c>
      <c r="I17" s="75">
        <f t="shared" si="2"/>
        <v>50000</v>
      </c>
      <c r="J17" s="78"/>
      <c r="K17" s="75">
        <f t="shared" si="3"/>
        <v>0</v>
      </c>
      <c r="L17" s="76">
        <f t="shared" si="4"/>
        <v>146000</v>
      </c>
      <c r="M17" s="163"/>
    </row>
    <row r="18" spans="2:13" ht="15.75">
      <c r="B18" s="390">
        <v>9</v>
      </c>
      <c r="C18" s="391">
        <v>42250</v>
      </c>
      <c r="D18" s="241" t="s">
        <v>194</v>
      </c>
      <c r="E18" s="141" t="s">
        <v>93</v>
      </c>
      <c r="F18" s="82">
        <v>6</v>
      </c>
      <c r="G18" s="74">
        <f t="shared" si="5"/>
        <v>48000</v>
      </c>
      <c r="H18" s="83"/>
      <c r="I18" s="75">
        <f t="shared" si="2"/>
        <v>0</v>
      </c>
      <c r="J18" s="78"/>
      <c r="K18" s="75">
        <f t="shared" si="3"/>
        <v>0</v>
      </c>
      <c r="L18" s="76">
        <f t="shared" si="4"/>
        <v>48000</v>
      </c>
      <c r="M18" s="163"/>
    </row>
    <row r="19" spans="2:13" ht="15.75">
      <c r="B19" s="390">
        <v>10</v>
      </c>
      <c r="C19" s="391">
        <v>42251</v>
      </c>
      <c r="D19" s="241" t="s">
        <v>194</v>
      </c>
      <c r="E19" s="141" t="s">
        <v>93</v>
      </c>
      <c r="F19" s="82">
        <v>6</v>
      </c>
      <c r="G19" s="74">
        <f t="shared" ref="G19" si="6">F19*8000</f>
        <v>48000</v>
      </c>
      <c r="H19" s="83"/>
      <c r="I19" s="75">
        <f t="shared" si="2"/>
        <v>0</v>
      </c>
      <c r="J19" s="78"/>
      <c r="K19" s="75">
        <f t="shared" si="3"/>
        <v>0</v>
      </c>
      <c r="L19" s="76">
        <f t="shared" si="4"/>
        <v>48000</v>
      </c>
      <c r="M19" s="163"/>
    </row>
    <row r="20" spans="2:13" ht="15.75">
      <c r="B20" s="390">
        <v>11</v>
      </c>
      <c r="C20" s="391">
        <v>42252</v>
      </c>
      <c r="D20" s="241" t="s">
        <v>194</v>
      </c>
      <c r="E20" s="141" t="s">
        <v>93</v>
      </c>
      <c r="F20" s="82">
        <v>7</v>
      </c>
      <c r="G20" s="74">
        <f t="shared" si="1"/>
        <v>56000</v>
      </c>
      <c r="H20" s="83"/>
      <c r="I20" s="75">
        <f t="shared" si="2"/>
        <v>0</v>
      </c>
      <c r="J20" s="78"/>
      <c r="K20" s="75">
        <f t="shared" si="3"/>
        <v>0</v>
      </c>
      <c r="L20" s="76">
        <f t="shared" si="4"/>
        <v>56000</v>
      </c>
      <c r="M20" s="163"/>
    </row>
    <row r="21" spans="2:13" ht="15.75">
      <c r="B21" s="390">
        <v>12</v>
      </c>
      <c r="C21" s="392">
        <v>42253</v>
      </c>
      <c r="D21" s="241" t="s">
        <v>194</v>
      </c>
      <c r="E21" s="141" t="s">
        <v>93</v>
      </c>
      <c r="F21" s="82">
        <v>5</v>
      </c>
      <c r="G21" s="74">
        <f t="shared" si="1"/>
        <v>40000</v>
      </c>
      <c r="H21" s="83">
        <v>1</v>
      </c>
      <c r="I21" s="75">
        <f t="shared" si="2"/>
        <v>10000</v>
      </c>
      <c r="J21" s="78"/>
      <c r="K21" s="75">
        <f t="shared" si="3"/>
        <v>0</v>
      </c>
      <c r="L21" s="76">
        <f t="shared" si="4"/>
        <v>50000</v>
      </c>
      <c r="M21" s="163"/>
    </row>
    <row r="22" spans="2:13" ht="15.75">
      <c r="B22" s="390">
        <v>13</v>
      </c>
      <c r="C22" s="391">
        <v>42254</v>
      </c>
      <c r="D22" s="241" t="s">
        <v>191</v>
      </c>
      <c r="E22" s="141" t="s">
        <v>93</v>
      </c>
      <c r="F22" s="82">
        <v>10</v>
      </c>
      <c r="G22" s="74">
        <f t="shared" si="1"/>
        <v>80000</v>
      </c>
      <c r="H22" s="83">
        <v>2</v>
      </c>
      <c r="I22" s="75">
        <f t="shared" si="2"/>
        <v>20000</v>
      </c>
      <c r="J22" s="78"/>
      <c r="K22" s="75">
        <f t="shared" si="3"/>
        <v>0</v>
      </c>
      <c r="L22" s="76">
        <f t="shared" si="4"/>
        <v>100000</v>
      </c>
      <c r="M22" s="163"/>
    </row>
    <row r="23" spans="2:13" ht="15.75">
      <c r="B23" s="390">
        <v>14</v>
      </c>
      <c r="C23" s="391">
        <v>42255</v>
      </c>
      <c r="D23" s="241" t="s">
        <v>191</v>
      </c>
      <c r="E23" s="141" t="s">
        <v>93</v>
      </c>
      <c r="F23" s="82">
        <v>10</v>
      </c>
      <c r="G23" s="74">
        <f t="shared" si="1"/>
        <v>80000</v>
      </c>
      <c r="H23" s="83">
        <v>2</v>
      </c>
      <c r="I23" s="75">
        <f t="shared" si="2"/>
        <v>20000</v>
      </c>
      <c r="J23" s="78"/>
      <c r="K23" s="75">
        <f t="shared" si="3"/>
        <v>0</v>
      </c>
      <c r="L23" s="76">
        <f t="shared" si="4"/>
        <v>100000</v>
      </c>
      <c r="M23" s="163"/>
    </row>
    <row r="24" spans="2:13" ht="15.75">
      <c r="B24" s="390">
        <v>15</v>
      </c>
      <c r="C24" s="391">
        <v>42256</v>
      </c>
      <c r="D24" s="241" t="s">
        <v>191</v>
      </c>
      <c r="E24" s="141" t="s">
        <v>93</v>
      </c>
      <c r="F24" s="82">
        <v>9</v>
      </c>
      <c r="G24" s="74">
        <f t="shared" si="1"/>
        <v>72000</v>
      </c>
      <c r="H24" s="83">
        <v>1</v>
      </c>
      <c r="I24" s="75">
        <f t="shared" si="2"/>
        <v>10000</v>
      </c>
      <c r="J24" s="78"/>
      <c r="K24" s="75">
        <f t="shared" si="3"/>
        <v>0</v>
      </c>
      <c r="L24" s="76">
        <f t="shared" si="4"/>
        <v>82000</v>
      </c>
      <c r="M24" s="163"/>
    </row>
    <row r="25" spans="2:13" ht="15.75">
      <c r="B25" s="390">
        <v>16</v>
      </c>
      <c r="C25" s="391">
        <v>42257</v>
      </c>
      <c r="D25" s="241" t="s">
        <v>191</v>
      </c>
      <c r="E25" s="141" t="s">
        <v>93</v>
      </c>
      <c r="F25" s="82">
        <v>10</v>
      </c>
      <c r="G25" s="74">
        <f t="shared" si="1"/>
        <v>80000</v>
      </c>
      <c r="H25" s="77">
        <v>2</v>
      </c>
      <c r="I25" s="75">
        <f t="shared" si="2"/>
        <v>20000</v>
      </c>
      <c r="J25" s="78"/>
      <c r="K25" s="75">
        <f t="shared" si="3"/>
        <v>0</v>
      </c>
      <c r="L25" s="76">
        <f t="shared" si="4"/>
        <v>100000</v>
      </c>
      <c r="M25" s="163"/>
    </row>
    <row r="26" spans="2:13" ht="15.75">
      <c r="B26" s="390">
        <v>17</v>
      </c>
      <c r="C26" s="391">
        <v>42258</v>
      </c>
      <c r="D26" s="241" t="s">
        <v>191</v>
      </c>
      <c r="E26" s="141" t="s">
        <v>93</v>
      </c>
      <c r="F26" s="82">
        <v>12</v>
      </c>
      <c r="G26" s="74">
        <f t="shared" si="1"/>
        <v>96000</v>
      </c>
      <c r="H26" s="77">
        <v>4</v>
      </c>
      <c r="I26" s="75">
        <f t="shared" si="2"/>
        <v>40000</v>
      </c>
      <c r="J26" s="78"/>
      <c r="K26" s="75">
        <f t="shared" si="3"/>
        <v>0</v>
      </c>
      <c r="L26" s="76">
        <f t="shared" si="4"/>
        <v>136000</v>
      </c>
      <c r="M26" s="163"/>
    </row>
    <row r="27" spans="2:13" ht="15.75">
      <c r="B27" s="390">
        <v>18</v>
      </c>
      <c r="C27" s="391">
        <v>42259</v>
      </c>
      <c r="D27" s="241" t="s">
        <v>191</v>
      </c>
      <c r="E27" s="141" t="s">
        <v>93</v>
      </c>
      <c r="F27" s="82">
        <v>11</v>
      </c>
      <c r="G27" s="74">
        <f t="shared" si="1"/>
        <v>88000</v>
      </c>
      <c r="H27" s="77">
        <v>3</v>
      </c>
      <c r="I27" s="75">
        <f t="shared" si="2"/>
        <v>30000</v>
      </c>
      <c r="J27" s="78"/>
      <c r="K27" s="75">
        <f t="shared" si="3"/>
        <v>0</v>
      </c>
      <c r="L27" s="76">
        <f t="shared" si="4"/>
        <v>118000</v>
      </c>
      <c r="M27" s="163"/>
    </row>
    <row r="28" spans="2:13" ht="15.75">
      <c r="B28" s="390">
        <v>19</v>
      </c>
      <c r="C28" s="392">
        <v>42260</v>
      </c>
      <c r="D28" s="241" t="s">
        <v>191</v>
      </c>
      <c r="E28" s="141" t="s">
        <v>93</v>
      </c>
      <c r="F28" s="82">
        <v>10</v>
      </c>
      <c r="G28" s="74">
        <f t="shared" si="1"/>
        <v>80000</v>
      </c>
      <c r="H28" s="77">
        <v>6</v>
      </c>
      <c r="I28" s="75">
        <f t="shared" si="2"/>
        <v>60000</v>
      </c>
      <c r="J28" s="78"/>
      <c r="K28" s="75">
        <f t="shared" si="3"/>
        <v>0</v>
      </c>
      <c r="L28" s="76">
        <f t="shared" si="4"/>
        <v>140000</v>
      </c>
      <c r="M28" s="163"/>
    </row>
    <row r="29" spans="2:13" ht="15.75">
      <c r="B29" s="390">
        <v>20</v>
      </c>
      <c r="C29" s="391">
        <v>42261</v>
      </c>
      <c r="D29" s="241" t="s">
        <v>194</v>
      </c>
      <c r="E29" s="141" t="s">
        <v>93</v>
      </c>
      <c r="F29" s="82">
        <v>5</v>
      </c>
      <c r="G29" s="74">
        <f t="shared" si="1"/>
        <v>40000</v>
      </c>
      <c r="H29" s="77"/>
      <c r="I29" s="75">
        <f t="shared" si="2"/>
        <v>0</v>
      </c>
      <c r="J29" s="78"/>
      <c r="K29" s="75">
        <f t="shared" si="3"/>
        <v>0</v>
      </c>
      <c r="L29" s="76">
        <f t="shared" si="4"/>
        <v>40000</v>
      </c>
      <c r="M29" s="163"/>
    </row>
    <row r="30" spans="2:13" ht="15.75">
      <c r="B30" s="390">
        <v>21</v>
      </c>
      <c r="C30" s="391">
        <v>42262</v>
      </c>
      <c r="D30" s="241" t="s">
        <v>194</v>
      </c>
      <c r="E30" s="141" t="s">
        <v>93</v>
      </c>
      <c r="F30" s="82">
        <v>6</v>
      </c>
      <c r="G30" s="74">
        <f t="shared" si="1"/>
        <v>48000</v>
      </c>
      <c r="H30" s="77"/>
      <c r="I30" s="75">
        <f t="shared" si="2"/>
        <v>0</v>
      </c>
      <c r="J30" s="78"/>
      <c r="K30" s="75">
        <f t="shared" si="3"/>
        <v>0</v>
      </c>
      <c r="L30" s="76">
        <f t="shared" si="4"/>
        <v>48000</v>
      </c>
      <c r="M30" s="163"/>
    </row>
    <row r="31" spans="2:13" ht="15.75">
      <c r="B31" s="390">
        <v>22</v>
      </c>
      <c r="C31" s="391">
        <v>42263</v>
      </c>
      <c r="D31" s="241" t="s">
        <v>194</v>
      </c>
      <c r="E31" s="141" t="s">
        <v>93</v>
      </c>
      <c r="F31" s="82">
        <v>6</v>
      </c>
      <c r="G31" s="74">
        <f t="shared" si="1"/>
        <v>48000</v>
      </c>
      <c r="H31" s="77"/>
      <c r="I31" s="75">
        <f t="shared" si="2"/>
        <v>0</v>
      </c>
      <c r="J31" s="78"/>
      <c r="K31" s="75">
        <f t="shared" si="3"/>
        <v>0</v>
      </c>
      <c r="L31" s="76">
        <f t="shared" si="4"/>
        <v>48000</v>
      </c>
      <c r="M31" s="163"/>
    </row>
    <row r="32" spans="2:13" ht="15.75">
      <c r="B32" s="390">
        <v>23</v>
      </c>
      <c r="C32" s="391">
        <v>42264</v>
      </c>
      <c r="D32" s="241" t="s">
        <v>194</v>
      </c>
      <c r="E32" s="141" t="s">
        <v>93</v>
      </c>
      <c r="F32" s="82">
        <v>13</v>
      </c>
      <c r="G32" s="74">
        <f t="shared" si="1"/>
        <v>104000</v>
      </c>
      <c r="H32" s="77">
        <v>6</v>
      </c>
      <c r="I32" s="75">
        <f t="shared" si="2"/>
        <v>60000</v>
      </c>
      <c r="J32" s="78"/>
      <c r="K32" s="75">
        <f t="shared" si="3"/>
        <v>0</v>
      </c>
      <c r="L32" s="76">
        <f t="shared" si="4"/>
        <v>164000</v>
      </c>
      <c r="M32" s="163"/>
    </row>
    <row r="33" spans="2:13" ht="15.75">
      <c r="B33" s="390">
        <v>24</v>
      </c>
      <c r="C33" s="391">
        <v>42265</v>
      </c>
      <c r="D33" s="241" t="s">
        <v>194</v>
      </c>
      <c r="E33" s="141" t="s">
        <v>93</v>
      </c>
      <c r="F33" s="82">
        <v>16</v>
      </c>
      <c r="G33" s="74">
        <f t="shared" si="1"/>
        <v>128000</v>
      </c>
      <c r="H33" s="77">
        <v>6</v>
      </c>
      <c r="I33" s="75">
        <f t="shared" si="2"/>
        <v>60000</v>
      </c>
      <c r="J33" s="153">
        <v>4</v>
      </c>
      <c r="K33" s="75">
        <f t="shared" si="3"/>
        <v>60000</v>
      </c>
      <c r="L33" s="76">
        <f t="shared" si="4"/>
        <v>248000</v>
      </c>
      <c r="M33" s="163"/>
    </row>
    <row r="34" spans="2:13" ht="15.75">
      <c r="B34" s="390">
        <v>25</v>
      </c>
      <c r="C34" s="391">
        <v>42266</v>
      </c>
      <c r="D34" s="241" t="s">
        <v>194</v>
      </c>
      <c r="E34" s="141" t="s">
        <v>93</v>
      </c>
      <c r="F34" s="82">
        <v>6</v>
      </c>
      <c r="G34" s="74">
        <f t="shared" si="1"/>
        <v>48000</v>
      </c>
      <c r="H34" s="77"/>
      <c r="I34" s="75">
        <f t="shared" si="2"/>
        <v>0</v>
      </c>
      <c r="J34" s="78"/>
      <c r="K34" s="75">
        <f t="shared" si="3"/>
        <v>0</v>
      </c>
      <c r="L34" s="76">
        <f t="shared" si="4"/>
        <v>48000</v>
      </c>
      <c r="M34" s="163"/>
    </row>
    <row r="35" spans="2:13" ht="15.75">
      <c r="B35" s="390">
        <v>26</v>
      </c>
      <c r="C35" s="392">
        <v>42267</v>
      </c>
      <c r="D35" s="241" t="s">
        <v>194</v>
      </c>
      <c r="E35" s="141" t="s">
        <v>93</v>
      </c>
      <c r="F35" s="82">
        <v>5</v>
      </c>
      <c r="G35" s="74">
        <f t="shared" si="1"/>
        <v>40000</v>
      </c>
      <c r="H35" s="77">
        <v>1</v>
      </c>
      <c r="I35" s="75">
        <f t="shared" si="2"/>
        <v>10000</v>
      </c>
      <c r="J35" s="78"/>
      <c r="K35" s="75">
        <f t="shared" si="3"/>
        <v>0</v>
      </c>
      <c r="L35" s="76">
        <f t="shared" si="4"/>
        <v>50000</v>
      </c>
      <c r="M35" s="163"/>
    </row>
    <row r="36" spans="2:13" ht="15.75">
      <c r="B36" s="390">
        <v>27</v>
      </c>
      <c r="C36" s="391">
        <v>42268</v>
      </c>
      <c r="D36" s="241" t="s">
        <v>191</v>
      </c>
      <c r="E36" s="141" t="s">
        <v>93</v>
      </c>
      <c r="F36" s="82">
        <v>10</v>
      </c>
      <c r="G36" s="74">
        <f t="shared" si="1"/>
        <v>80000</v>
      </c>
      <c r="H36" s="77">
        <v>2</v>
      </c>
      <c r="I36" s="75">
        <f t="shared" si="2"/>
        <v>20000</v>
      </c>
      <c r="J36" s="78"/>
      <c r="K36" s="75">
        <f t="shared" si="3"/>
        <v>0</v>
      </c>
      <c r="L36" s="76">
        <f t="shared" si="4"/>
        <v>100000</v>
      </c>
      <c r="M36" s="163"/>
    </row>
    <row r="37" spans="2:13" ht="15.75">
      <c r="B37" s="390">
        <v>28</v>
      </c>
      <c r="C37" s="391">
        <v>42269</v>
      </c>
      <c r="D37" s="241" t="s">
        <v>321</v>
      </c>
      <c r="E37" s="141" t="s">
        <v>93</v>
      </c>
      <c r="F37" s="82">
        <v>8</v>
      </c>
      <c r="G37" s="74">
        <f t="shared" si="1"/>
        <v>64000</v>
      </c>
      <c r="H37" s="77"/>
      <c r="I37" s="75">
        <f t="shared" si="2"/>
        <v>0</v>
      </c>
      <c r="J37" s="78"/>
      <c r="K37" s="75">
        <f t="shared" si="3"/>
        <v>0</v>
      </c>
      <c r="L37" s="76">
        <f t="shared" si="4"/>
        <v>64000</v>
      </c>
      <c r="M37" s="163"/>
    </row>
    <row r="38" spans="2:13" ht="15.75">
      <c r="B38" s="390">
        <v>29</v>
      </c>
      <c r="C38" s="391">
        <v>42270</v>
      </c>
      <c r="D38" s="241" t="s">
        <v>320</v>
      </c>
      <c r="E38" s="141" t="s">
        <v>93</v>
      </c>
      <c r="F38" s="82">
        <v>10</v>
      </c>
      <c r="G38" s="74">
        <f t="shared" si="1"/>
        <v>80000</v>
      </c>
      <c r="H38" s="110">
        <v>2</v>
      </c>
      <c r="I38" s="75">
        <f t="shared" si="2"/>
        <v>20000</v>
      </c>
      <c r="J38" s="151"/>
      <c r="K38" s="75">
        <f t="shared" si="3"/>
        <v>0</v>
      </c>
      <c r="L38" s="76">
        <f t="shared" si="4"/>
        <v>100000</v>
      </c>
      <c r="M38" s="212"/>
    </row>
    <row r="39" spans="2:13" ht="15.75">
      <c r="B39" s="390">
        <v>30</v>
      </c>
      <c r="C39" s="393">
        <v>42271</v>
      </c>
      <c r="D39" s="332" t="s">
        <v>233</v>
      </c>
      <c r="E39" s="141"/>
      <c r="F39" s="82"/>
      <c r="G39" s="74">
        <f t="shared" si="1"/>
        <v>0</v>
      </c>
      <c r="H39" s="110"/>
      <c r="I39" s="75">
        <f t="shared" si="2"/>
        <v>0</v>
      </c>
      <c r="J39" s="151"/>
      <c r="K39" s="75">
        <f t="shared" si="3"/>
        <v>0</v>
      </c>
      <c r="L39" s="76">
        <f t="shared" si="4"/>
        <v>0</v>
      </c>
      <c r="M39" s="212"/>
    </row>
    <row r="40" spans="2:13" ht="16.5" thickBot="1">
      <c r="B40" s="394">
        <v>31</v>
      </c>
      <c r="C40" s="395">
        <v>42272</v>
      </c>
      <c r="D40" s="494" t="s">
        <v>233</v>
      </c>
      <c r="E40" s="339"/>
      <c r="F40" s="406"/>
      <c r="G40" s="165">
        <f t="shared" si="1"/>
        <v>0</v>
      </c>
      <c r="H40" s="247"/>
      <c r="I40" s="166">
        <f t="shared" si="2"/>
        <v>0</v>
      </c>
      <c r="J40" s="213"/>
      <c r="K40" s="166">
        <f t="shared" si="3"/>
        <v>0</v>
      </c>
      <c r="L40" s="167">
        <f>G40+I40+K40</f>
        <v>0</v>
      </c>
      <c r="M40" s="214"/>
    </row>
    <row r="41" spans="2:13" ht="15.75" thickTop="1"/>
  </sheetData>
  <mergeCells count="1">
    <mergeCell ref="B1:M1"/>
  </mergeCells>
  <printOptions horizontalCentered="1"/>
  <pageMargins left="0.45" right="0.45" top="0.5" bottom="0.5" header="0.3" footer="0.3"/>
  <pageSetup paperSize="9" scale="80" orientation="landscape" horizontalDpi="4294967292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7030A0"/>
  </sheetPr>
  <dimension ref="B1:N44"/>
  <sheetViews>
    <sheetView topLeftCell="A7" workbookViewId="0">
      <selection activeCell="D38" sqref="D38:D39"/>
    </sheetView>
  </sheetViews>
  <sheetFormatPr defaultRowHeight="15"/>
  <cols>
    <col min="2" max="2" width="5.5703125" customWidth="1"/>
    <col min="4" max="4" width="34" customWidth="1"/>
    <col min="6" max="6" width="7.85546875" customWidth="1"/>
    <col min="7" max="7" width="12" customWidth="1"/>
    <col min="8" max="8" width="14.7109375" customWidth="1"/>
    <col min="9" max="9" width="10.7109375" customWidth="1"/>
    <col min="12" max="12" width="12.5703125" customWidth="1"/>
    <col min="13" max="14" width="16.7109375" customWidth="1"/>
  </cols>
  <sheetData>
    <row r="1" spans="2:14" ht="23.25">
      <c r="B1" s="527" t="s">
        <v>15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2:14" ht="17.25">
      <c r="B2" s="534" t="s">
        <v>16</v>
      </c>
      <c r="C2" s="534"/>
      <c r="D2" s="252" t="s">
        <v>105</v>
      </c>
      <c r="E2" s="263"/>
      <c r="F2" s="263"/>
      <c r="G2" s="255"/>
      <c r="H2" s="255"/>
      <c r="I2" s="264"/>
      <c r="J2" s="264"/>
      <c r="K2" s="254"/>
      <c r="L2" s="255"/>
      <c r="M2" s="255"/>
    </row>
    <row r="3" spans="2:14" ht="17.25">
      <c r="B3" s="534" t="s">
        <v>17</v>
      </c>
      <c r="C3" s="534"/>
      <c r="D3" s="252" t="s">
        <v>18</v>
      </c>
      <c r="E3" s="263"/>
      <c r="F3" s="263"/>
      <c r="G3" s="255"/>
      <c r="H3" s="255"/>
      <c r="I3" s="264"/>
      <c r="J3" s="264"/>
      <c r="K3" s="254"/>
      <c r="L3" s="255"/>
      <c r="M3" s="255"/>
    </row>
    <row r="4" spans="2:14" ht="17.25">
      <c r="B4" s="534" t="s">
        <v>19</v>
      </c>
      <c r="C4" s="534"/>
      <c r="D4" s="252" t="s">
        <v>106</v>
      </c>
      <c r="E4" s="263"/>
      <c r="F4" s="263"/>
      <c r="G4" s="255"/>
      <c r="H4" s="255"/>
      <c r="I4" s="264"/>
      <c r="J4" s="264"/>
      <c r="K4" s="254"/>
      <c r="L4" s="255"/>
      <c r="M4" s="255"/>
    </row>
    <row r="5" spans="2:14" ht="16.5" thickBot="1">
      <c r="B5" s="535" t="s">
        <v>3</v>
      </c>
      <c r="C5" s="535"/>
      <c r="D5" s="1" t="s">
        <v>133</v>
      </c>
      <c r="E5" s="253">
        <v>0</v>
      </c>
      <c r="F5" s="263"/>
      <c r="G5" s="255"/>
      <c r="H5" s="255"/>
      <c r="I5" s="264"/>
      <c r="J5" s="264"/>
      <c r="K5" s="254"/>
      <c r="L5" s="255"/>
      <c r="M5" s="255"/>
    </row>
    <row r="6" spans="2:14" ht="48" thickBot="1">
      <c r="B6" s="256" t="s">
        <v>4</v>
      </c>
      <c r="C6" s="256" t="s">
        <v>5</v>
      </c>
      <c r="D6" s="256" t="s">
        <v>6</v>
      </c>
      <c r="E6" s="256" t="s">
        <v>7</v>
      </c>
      <c r="F6" s="256" t="s">
        <v>21</v>
      </c>
      <c r="G6" s="265" t="s">
        <v>107</v>
      </c>
      <c r="H6" s="258" t="s">
        <v>9</v>
      </c>
      <c r="I6" s="256" t="s">
        <v>22</v>
      </c>
      <c r="J6" s="256" t="s">
        <v>23</v>
      </c>
      <c r="K6" s="257" t="s">
        <v>24</v>
      </c>
      <c r="L6" s="258" t="s">
        <v>25</v>
      </c>
      <c r="M6" s="258" t="s">
        <v>26</v>
      </c>
      <c r="N6" s="256" t="s">
        <v>27</v>
      </c>
    </row>
    <row r="7" spans="2:14" ht="16.5" thickBot="1">
      <c r="B7" s="259">
        <v>1</v>
      </c>
      <c r="C7" s="259">
        <v>2</v>
      </c>
      <c r="D7" s="259">
        <v>3</v>
      </c>
      <c r="E7" s="259">
        <v>4</v>
      </c>
      <c r="F7" s="259">
        <v>5</v>
      </c>
      <c r="G7" s="266">
        <v>6</v>
      </c>
      <c r="H7" s="261" t="s">
        <v>28</v>
      </c>
      <c r="I7" s="259">
        <v>8</v>
      </c>
      <c r="J7" s="259">
        <v>9</v>
      </c>
      <c r="K7" s="260">
        <v>10</v>
      </c>
      <c r="L7" s="261" t="s">
        <v>29</v>
      </c>
      <c r="M7" s="261" t="s">
        <v>98</v>
      </c>
      <c r="N7" s="259">
        <v>14</v>
      </c>
    </row>
    <row r="8" spans="2:14" ht="16.5" thickBot="1">
      <c r="B8" s="295"/>
      <c r="C8" s="295"/>
      <c r="D8" s="295"/>
      <c r="E8" s="295"/>
      <c r="F8" s="450">
        <f>SUBTOTAL(9,F9:F937)</f>
        <v>233</v>
      </c>
      <c r="G8" s="451"/>
      <c r="H8" s="452">
        <f>SUBTOTAL(9,H9:H937)</f>
        <v>1398000</v>
      </c>
      <c r="I8" s="453"/>
      <c r="J8" s="453"/>
      <c r="K8" s="450">
        <f>SUBTOTAL(9,K9:K907)</f>
        <v>55</v>
      </c>
      <c r="L8" s="452">
        <f>SUBTOTAL(9,L9:L938)</f>
        <v>550000</v>
      </c>
      <c r="M8" s="452">
        <f>SUBTOTAL(9,M9:M938)</f>
        <v>1948000</v>
      </c>
      <c r="N8" s="295"/>
    </row>
    <row r="9" spans="2:14" ht="16.5" thickTop="1">
      <c r="B9" s="389">
        <v>1</v>
      </c>
      <c r="C9" s="396">
        <v>42242</v>
      </c>
      <c r="D9" s="490" t="s">
        <v>205</v>
      </c>
      <c r="E9" s="331" t="s">
        <v>138</v>
      </c>
      <c r="F9" s="316">
        <v>7</v>
      </c>
      <c r="G9" s="317">
        <v>6000</v>
      </c>
      <c r="H9" s="318">
        <f>G9*F9</f>
        <v>42000</v>
      </c>
      <c r="I9" s="319"/>
      <c r="J9" s="320"/>
      <c r="K9" s="321">
        <v>2</v>
      </c>
      <c r="L9" s="318">
        <f>K9*10000</f>
        <v>20000</v>
      </c>
      <c r="M9" s="322">
        <f t="shared" ref="M9:M39" si="0">L9+J9+H9</f>
        <v>62000</v>
      </c>
      <c r="N9" s="305"/>
    </row>
    <row r="10" spans="2:14" ht="15" customHeight="1">
      <c r="B10" s="390">
        <v>2</v>
      </c>
      <c r="C10" s="391">
        <v>42243</v>
      </c>
      <c r="D10" s="323" t="s">
        <v>206</v>
      </c>
      <c r="E10" s="283" t="s">
        <v>138</v>
      </c>
      <c r="F10" s="276">
        <v>9</v>
      </c>
      <c r="G10" s="277">
        <v>6000</v>
      </c>
      <c r="H10" s="278">
        <f>G10*F10</f>
        <v>54000</v>
      </c>
      <c r="I10" s="279"/>
      <c r="J10" s="280"/>
      <c r="K10" s="281">
        <v>1</v>
      </c>
      <c r="L10" s="278">
        <f>K10*10000</f>
        <v>10000</v>
      </c>
      <c r="M10" s="282">
        <f t="shared" si="0"/>
        <v>64000</v>
      </c>
      <c r="N10" s="306"/>
    </row>
    <row r="11" spans="2:14" ht="15.75">
      <c r="B11" s="390">
        <v>3</v>
      </c>
      <c r="C11" s="391">
        <v>42244</v>
      </c>
      <c r="D11" s="323" t="s">
        <v>206</v>
      </c>
      <c r="E11" s="283" t="s">
        <v>138</v>
      </c>
      <c r="F11" s="276">
        <v>9</v>
      </c>
      <c r="G11" s="277">
        <v>6000</v>
      </c>
      <c r="H11" s="278">
        <f>G11*F11</f>
        <v>54000</v>
      </c>
      <c r="I11" s="279"/>
      <c r="J11" s="280"/>
      <c r="K11" s="281">
        <v>1</v>
      </c>
      <c r="L11" s="278">
        <f>K11*10000</f>
        <v>10000</v>
      </c>
      <c r="M11" s="282">
        <f t="shared" si="0"/>
        <v>64000</v>
      </c>
      <c r="N11" s="306"/>
    </row>
    <row r="12" spans="2:14" ht="15.75">
      <c r="B12" s="390">
        <v>4</v>
      </c>
      <c r="C12" s="391">
        <v>42245</v>
      </c>
      <c r="D12" s="323" t="s">
        <v>206</v>
      </c>
      <c r="E12" s="283" t="s">
        <v>138</v>
      </c>
      <c r="F12" s="276">
        <v>8</v>
      </c>
      <c r="G12" s="277">
        <v>6000</v>
      </c>
      <c r="H12" s="278">
        <f>G12*F12</f>
        <v>48000</v>
      </c>
      <c r="I12" s="279"/>
      <c r="J12" s="280"/>
      <c r="K12" s="281">
        <v>1</v>
      </c>
      <c r="L12" s="278">
        <f>K12*10000</f>
        <v>10000</v>
      </c>
      <c r="M12" s="282">
        <f t="shared" si="0"/>
        <v>58000</v>
      </c>
      <c r="N12" s="306"/>
    </row>
    <row r="13" spans="2:14" ht="15.75">
      <c r="B13" s="390">
        <v>5</v>
      </c>
      <c r="C13" s="392">
        <v>42246</v>
      </c>
      <c r="D13" s="323" t="s">
        <v>205</v>
      </c>
      <c r="E13" s="283" t="s">
        <v>138</v>
      </c>
      <c r="F13" s="276">
        <v>9</v>
      </c>
      <c r="G13" s="277">
        <v>6000</v>
      </c>
      <c r="H13" s="278">
        <f t="shared" ref="H13:H39" si="1">G13*F13</f>
        <v>54000</v>
      </c>
      <c r="I13" s="279"/>
      <c r="J13" s="280"/>
      <c r="K13" s="281">
        <v>5</v>
      </c>
      <c r="L13" s="278">
        <f t="shared" ref="L13:L39" si="2">K13*10000</f>
        <v>50000</v>
      </c>
      <c r="M13" s="282">
        <f t="shared" si="0"/>
        <v>104000</v>
      </c>
      <c r="N13" s="306"/>
    </row>
    <row r="14" spans="2:14" ht="15.75">
      <c r="B14" s="390">
        <v>6</v>
      </c>
      <c r="C14" s="391">
        <v>42247</v>
      </c>
      <c r="D14" s="323" t="s">
        <v>205</v>
      </c>
      <c r="E14" s="283" t="s">
        <v>138</v>
      </c>
      <c r="F14" s="276">
        <v>7</v>
      </c>
      <c r="G14" s="277">
        <v>6000</v>
      </c>
      <c r="H14" s="278">
        <f t="shared" si="1"/>
        <v>42000</v>
      </c>
      <c r="I14" s="279"/>
      <c r="J14" s="280"/>
      <c r="K14" s="281">
        <v>1</v>
      </c>
      <c r="L14" s="278">
        <f t="shared" si="2"/>
        <v>10000</v>
      </c>
      <c r="M14" s="282">
        <f t="shared" si="0"/>
        <v>52000</v>
      </c>
      <c r="N14" s="306"/>
    </row>
    <row r="15" spans="2:14" ht="15.75">
      <c r="B15" s="390">
        <v>7</v>
      </c>
      <c r="C15" s="391">
        <v>42248</v>
      </c>
      <c r="D15" s="323" t="s">
        <v>205</v>
      </c>
      <c r="E15" s="283" t="s">
        <v>138</v>
      </c>
      <c r="F15" s="276">
        <v>8</v>
      </c>
      <c r="G15" s="277">
        <v>6000</v>
      </c>
      <c r="H15" s="278">
        <f t="shared" si="1"/>
        <v>48000</v>
      </c>
      <c r="I15" s="279"/>
      <c r="J15" s="280"/>
      <c r="K15" s="281">
        <v>1</v>
      </c>
      <c r="L15" s="278">
        <f t="shared" si="2"/>
        <v>10000</v>
      </c>
      <c r="M15" s="282">
        <f t="shared" si="0"/>
        <v>58000</v>
      </c>
      <c r="N15" s="306"/>
    </row>
    <row r="16" spans="2:14" ht="15.75">
      <c r="B16" s="390">
        <v>8</v>
      </c>
      <c r="C16" s="391">
        <v>42249</v>
      </c>
      <c r="D16" s="323" t="s">
        <v>206</v>
      </c>
      <c r="E16" s="283" t="s">
        <v>138</v>
      </c>
      <c r="F16" s="276">
        <v>8</v>
      </c>
      <c r="G16" s="277">
        <v>6000</v>
      </c>
      <c r="H16" s="278">
        <f t="shared" si="1"/>
        <v>48000</v>
      </c>
      <c r="I16" s="279"/>
      <c r="J16" s="280"/>
      <c r="K16" s="281">
        <v>2</v>
      </c>
      <c r="L16" s="278">
        <f t="shared" si="2"/>
        <v>20000</v>
      </c>
      <c r="M16" s="282">
        <f t="shared" si="0"/>
        <v>68000</v>
      </c>
      <c r="N16" s="306"/>
    </row>
    <row r="17" spans="2:14" ht="15.75">
      <c r="B17" s="390">
        <v>9</v>
      </c>
      <c r="C17" s="391">
        <v>42250</v>
      </c>
      <c r="D17" s="323" t="s">
        <v>206</v>
      </c>
      <c r="E17" s="283" t="s">
        <v>138</v>
      </c>
      <c r="F17" s="276">
        <v>9</v>
      </c>
      <c r="G17" s="277">
        <v>6000</v>
      </c>
      <c r="H17" s="278">
        <f t="shared" si="1"/>
        <v>54000</v>
      </c>
      <c r="I17" s="279"/>
      <c r="J17" s="280"/>
      <c r="K17" s="281">
        <v>1</v>
      </c>
      <c r="L17" s="278">
        <f t="shared" si="2"/>
        <v>10000</v>
      </c>
      <c r="M17" s="282">
        <f t="shared" si="0"/>
        <v>64000</v>
      </c>
      <c r="N17" s="306"/>
    </row>
    <row r="18" spans="2:14" ht="15.75">
      <c r="B18" s="390">
        <v>10</v>
      </c>
      <c r="C18" s="391">
        <v>42251</v>
      </c>
      <c r="D18" s="323" t="s">
        <v>205</v>
      </c>
      <c r="E18" s="283" t="s">
        <v>138</v>
      </c>
      <c r="F18" s="276">
        <v>10</v>
      </c>
      <c r="G18" s="277">
        <v>6000</v>
      </c>
      <c r="H18" s="278">
        <f t="shared" si="1"/>
        <v>60000</v>
      </c>
      <c r="I18" s="279"/>
      <c r="J18" s="280"/>
      <c r="K18" s="281">
        <v>2</v>
      </c>
      <c r="L18" s="278">
        <f t="shared" si="2"/>
        <v>20000</v>
      </c>
      <c r="M18" s="282">
        <f t="shared" si="0"/>
        <v>80000</v>
      </c>
      <c r="N18" s="306"/>
    </row>
    <row r="19" spans="2:14" ht="15.75">
      <c r="B19" s="390">
        <v>11</v>
      </c>
      <c r="C19" s="391">
        <v>42252</v>
      </c>
      <c r="D19" s="323" t="s">
        <v>205</v>
      </c>
      <c r="E19" s="283" t="s">
        <v>138</v>
      </c>
      <c r="F19" s="276">
        <v>8</v>
      </c>
      <c r="G19" s="277">
        <v>6000</v>
      </c>
      <c r="H19" s="278">
        <f t="shared" si="1"/>
        <v>48000</v>
      </c>
      <c r="I19" s="279"/>
      <c r="J19" s="280"/>
      <c r="K19" s="281">
        <v>2</v>
      </c>
      <c r="L19" s="278">
        <f t="shared" si="2"/>
        <v>20000</v>
      </c>
      <c r="M19" s="282">
        <f t="shared" si="0"/>
        <v>68000</v>
      </c>
      <c r="N19" s="306"/>
    </row>
    <row r="20" spans="2:14" ht="15.75">
      <c r="B20" s="390">
        <v>12</v>
      </c>
      <c r="C20" s="392">
        <v>42253</v>
      </c>
      <c r="D20" s="323" t="s">
        <v>205</v>
      </c>
      <c r="E20" s="283" t="s">
        <v>138</v>
      </c>
      <c r="F20" s="276">
        <v>9</v>
      </c>
      <c r="G20" s="277">
        <v>6000</v>
      </c>
      <c r="H20" s="278">
        <f t="shared" si="1"/>
        <v>54000</v>
      </c>
      <c r="I20" s="279"/>
      <c r="J20" s="280"/>
      <c r="K20" s="281">
        <v>5</v>
      </c>
      <c r="L20" s="278">
        <f t="shared" si="2"/>
        <v>50000</v>
      </c>
      <c r="M20" s="282">
        <f t="shared" si="0"/>
        <v>104000</v>
      </c>
      <c r="N20" s="306"/>
    </row>
    <row r="21" spans="2:14" ht="15.75">
      <c r="B21" s="390">
        <v>13</v>
      </c>
      <c r="C21" s="391">
        <v>42254</v>
      </c>
      <c r="D21" s="323" t="s">
        <v>205</v>
      </c>
      <c r="E21" s="283" t="s">
        <v>138</v>
      </c>
      <c r="F21" s="276">
        <v>7</v>
      </c>
      <c r="G21" s="277">
        <v>6000</v>
      </c>
      <c r="H21" s="278">
        <f t="shared" si="1"/>
        <v>42000</v>
      </c>
      <c r="I21" s="279"/>
      <c r="J21" s="280"/>
      <c r="K21" s="281">
        <v>2</v>
      </c>
      <c r="L21" s="278">
        <f t="shared" si="2"/>
        <v>20000</v>
      </c>
      <c r="M21" s="282">
        <f t="shared" si="0"/>
        <v>62000</v>
      </c>
      <c r="N21" s="306"/>
    </row>
    <row r="22" spans="2:14" ht="15.75">
      <c r="B22" s="390">
        <v>14</v>
      </c>
      <c r="C22" s="391">
        <v>42255</v>
      </c>
      <c r="D22" s="323" t="s">
        <v>207</v>
      </c>
      <c r="E22" s="283" t="s">
        <v>138</v>
      </c>
      <c r="F22" s="276">
        <v>8</v>
      </c>
      <c r="G22" s="277">
        <v>6000</v>
      </c>
      <c r="H22" s="278">
        <f t="shared" si="1"/>
        <v>48000</v>
      </c>
      <c r="I22" s="279"/>
      <c r="J22" s="280"/>
      <c r="K22" s="281"/>
      <c r="L22" s="278">
        <f t="shared" si="2"/>
        <v>0</v>
      </c>
      <c r="M22" s="282">
        <f t="shared" si="0"/>
        <v>48000</v>
      </c>
      <c r="N22" s="306"/>
    </row>
    <row r="23" spans="2:14" ht="15.75">
      <c r="B23" s="390">
        <v>15</v>
      </c>
      <c r="C23" s="391">
        <v>42256</v>
      </c>
      <c r="D23" s="385" t="s">
        <v>208</v>
      </c>
      <c r="E23" s="386" t="s">
        <v>93</v>
      </c>
      <c r="F23" s="276"/>
      <c r="G23" s="277">
        <v>6000</v>
      </c>
      <c r="H23" s="278">
        <f t="shared" si="1"/>
        <v>0</v>
      </c>
      <c r="I23" s="279"/>
      <c r="J23" s="280"/>
      <c r="K23" s="281"/>
      <c r="L23" s="278">
        <f t="shared" si="2"/>
        <v>0</v>
      </c>
      <c r="M23" s="282">
        <f t="shared" si="0"/>
        <v>0</v>
      </c>
      <c r="N23" s="306"/>
    </row>
    <row r="24" spans="2:14" ht="15.75">
      <c r="B24" s="390">
        <v>16</v>
      </c>
      <c r="C24" s="391">
        <v>42257</v>
      </c>
      <c r="D24" s="385" t="s">
        <v>208</v>
      </c>
      <c r="E24" s="386" t="s">
        <v>93</v>
      </c>
      <c r="F24" s="276"/>
      <c r="G24" s="277">
        <v>6000</v>
      </c>
      <c r="H24" s="278">
        <f t="shared" si="1"/>
        <v>0</v>
      </c>
      <c r="I24" s="279"/>
      <c r="J24" s="280"/>
      <c r="K24" s="281"/>
      <c r="L24" s="278">
        <f t="shared" si="2"/>
        <v>0</v>
      </c>
      <c r="M24" s="282">
        <f t="shared" si="0"/>
        <v>0</v>
      </c>
      <c r="N24" s="306"/>
    </row>
    <row r="25" spans="2:14" ht="15.75">
      <c r="B25" s="390">
        <v>17</v>
      </c>
      <c r="C25" s="391">
        <v>42258</v>
      </c>
      <c r="D25" s="323" t="s">
        <v>206</v>
      </c>
      <c r="E25" s="283" t="s">
        <v>138</v>
      </c>
      <c r="F25" s="276">
        <v>10</v>
      </c>
      <c r="G25" s="277">
        <v>6000</v>
      </c>
      <c r="H25" s="278">
        <f t="shared" si="1"/>
        <v>60000</v>
      </c>
      <c r="I25" s="279"/>
      <c r="J25" s="280"/>
      <c r="K25" s="281">
        <v>2</v>
      </c>
      <c r="L25" s="278">
        <f t="shared" si="2"/>
        <v>20000</v>
      </c>
      <c r="M25" s="282">
        <f t="shared" si="0"/>
        <v>80000</v>
      </c>
      <c r="N25" s="306"/>
    </row>
    <row r="26" spans="2:14" ht="15.75">
      <c r="B26" s="390">
        <v>18</v>
      </c>
      <c r="C26" s="391">
        <v>42259</v>
      </c>
      <c r="D26" s="323" t="s">
        <v>209</v>
      </c>
      <c r="E26" s="283" t="s">
        <v>138</v>
      </c>
      <c r="F26" s="276">
        <v>7</v>
      </c>
      <c r="G26" s="277">
        <v>6000</v>
      </c>
      <c r="H26" s="278">
        <f t="shared" si="1"/>
        <v>42000</v>
      </c>
      <c r="I26" s="279"/>
      <c r="J26" s="280"/>
      <c r="K26" s="281">
        <v>2</v>
      </c>
      <c r="L26" s="278">
        <f t="shared" si="2"/>
        <v>20000</v>
      </c>
      <c r="M26" s="282">
        <f t="shared" si="0"/>
        <v>62000</v>
      </c>
      <c r="N26" s="306"/>
    </row>
    <row r="27" spans="2:14" ht="15.75">
      <c r="B27" s="390">
        <v>19</v>
      </c>
      <c r="C27" s="392">
        <v>42260</v>
      </c>
      <c r="D27" s="323" t="s">
        <v>206</v>
      </c>
      <c r="E27" s="283" t="s">
        <v>138</v>
      </c>
      <c r="F27" s="276">
        <v>9</v>
      </c>
      <c r="G27" s="277">
        <v>6000</v>
      </c>
      <c r="H27" s="278">
        <f t="shared" si="1"/>
        <v>54000</v>
      </c>
      <c r="I27" s="279"/>
      <c r="J27" s="280"/>
      <c r="K27" s="281">
        <v>5</v>
      </c>
      <c r="L27" s="278">
        <f t="shared" si="2"/>
        <v>50000</v>
      </c>
      <c r="M27" s="282">
        <f t="shared" si="0"/>
        <v>104000</v>
      </c>
      <c r="N27" s="306"/>
    </row>
    <row r="28" spans="2:14" ht="15.75">
      <c r="B28" s="390">
        <v>20</v>
      </c>
      <c r="C28" s="391">
        <v>42261</v>
      </c>
      <c r="D28" s="323" t="s">
        <v>207</v>
      </c>
      <c r="E28" s="283" t="s">
        <v>138</v>
      </c>
      <c r="F28" s="276">
        <v>10</v>
      </c>
      <c r="G28" s="277">
        <v>6000</v>
      </c>
      <c r="H28" s="278">
        <f t="shared" si="1"/>
        <v>60000</v>
      </c>
      <c r="I28" s="279"/>
      <c r="J28" s="280"/>
      <c r="K28" s="281">
        <v>2</v>
      </c>
      <c r="L28" s="278">
        <f t="shared" si="2"/>
        <v>20000</v>
      </c>
      <c r="M28" s="282">
        <f t="shared" si="0"/>
        <v>80000</v>
      </c>
      <c r="N28" s="306"/>
    </row>
    <row r="29" spans="2:14" ht="15.75">
      <c r="B29" s="390">
        <v>21</v>
      </c>
      <c r="C29" s="391">
        <v>42262</v>
      </c>
      <c r="D29" s="323" t="s">
        <v>205</v>
      </c>
      <c r="E29" s="283" t="s">
        <v>138</v>
      </c>
      <c r="F29" s="276">
        <v>10</v>
      </c>
      <c r="G29" s="277">
        <v>6000</v>
      </c>
      <c r="H29" s="278">
        <f t="shared" si="1"/>
        <v>60000</v>
      </c>
      <c r="I29" s="279"/>
      <c r="J29" s="280"/>
      <c r="K29" s="281">
        <v>2</v>
      </c>
      <c r="L29" s="278">
        <f t="shared" si="2"/>
        <v>20000</v>
      </c>
      <c r="M29" s="282">
        <f t="shared" si="0"/>
        <v>80000</v>
      </c>
      <c r="N29" s="306"/>
    </row>
    <row r="30" spans="2:14" ht="15.75">
      <c r="B30" s="390">
        <v>22</v>
      </c>
      <c r="C30" s="391">
        <v>42263</v>
      </c>
      <c r="D30" s="323" t="s">
        <v>205</v>
      </c>
      <c r="E30" s="283" t="s">
        <v>138</v>
      </c>
      <c r="F30" s="276">
        <v>8</v>
      </c>
      <c r="G30" s="277">
        <v>6000</v>
      </c>
      <c r="H30" s="278">
        <f t="shared" si="1"/>
        <v>48000</v>
      </c>
      <c r="I30" s="279"/>
      <c r="J30" s="280"/>
      <c r="K30" s="281">
        <v>1</v>
      </c>
      <c r="L30" s="278">
        <f t="shared" si="2"/>
        <v>10000</v>
      </c>
      <c r="M30" s="282">
        <f t="shared" si="0"/>
        <v>58000</v>
      </c>
      <c r="N30" s="306"/>
    </row>
    <row r="31" spans="2:14" ht="15.75">
      <c r="B31" s="390">
        <v>23</v>
      </c>
      <c r="C31" s="391">
        <v>42264</v>
      </c>
      <c r="D31" s="323" t="s">
        <v>206</v>
      </c>
      <c r="E31" s="283" t="s">
        <v>138</v>
      </c>
      <c r="F31" s="276">
        <v>8</v>
      </c>
      <c r="G31" s="277">
        <v>6000</v>
      </c>
      <c r="H31" s="278">
        <f t="shared" si="1"/>
        <v>48000</v>
      </c>
      <c r="I31" s="279"/>
      <c r="J31" s="280"/>
      <c r="K31" s="281">
        <v>1</v>
      </c>
      <c r="L31" s="278">
        <f t="shared" si="2"/>
        <v>10000</v>
      </c>
      <c r="M31" s="282">
        <f t="shared" si="0"/>
        <v>58000</v>
      </c>
      <c r="N31" s="306"/>
    </row>
    <row r="32" spans="2:14" ht="15.75">
      <c r="B32" s="390">
        <v>24</v>
      </c>
      <c r="C32" s="391">
        <v>42265</v>
      </c>
      <c r="D32" s="323" t="s">
        <v>207</v>
      </c>
      <c r="E32" s="283" t="s">
        <v>138</v>
      </c>
      <c r="F32" s="276">
        <v>10</v>
      </c>
      <c r="G32" s="277">
        <v>6000</v>
      </c>
      <c r="H32" s="278">
        <f t="shared" si="1"/>
        <v>60000</v>
      </c>
      <c r="I32" s="279"/>
      <c r="J32" s="280"/>
      <c r="K32" s="281">
        <v>2</v>
      </c>
      <c r="L32" s="278">
        <f t="shared" si="2"/>
        <v>20000</v>
      </c>
      <c r="M32" s="282">
        <f t="shared" si="0"/>
        <v>80000</v>
      </c>
      <c r="N32" s="306"/>
    </row>
    <row r="33" spans="2:14" ht="15.75">
      <c r="B33" s="390">
        <v>25</v>
      </c>
      <c r="C33" s="391">
        <v>42266</v>
      </c>
      <c r="D33" s="323" t="s">
        <v>286</v>
      </c>
      <c r="E33" s="283" t="s">
        <v>138</v>
      </c>
      <c r="F33" s="276">
        <v>8</v>
      </c>
      <c r="G33" s="277">
        <v>6000</v>
      </c>
      <c r="H33" s="278">
        <f t="shared" si="1"/>
        <v>48000</v>
      </c>
      <c r="I33" s="279"/>
      <c r="J33" s="280"/>
      <c r="K33" s="281">
        <v>1</v>
      </c>
      <c r="L33" s="278">
        <f t="shared" si="2"/>
        <v>10000</v>
      </c>
      <c r="M33" s="282">
        <f t="shared" si="0"/>
        <v>58000</v>
      </c>
      <c r="N33" s="306"/>
    </row>
    <row r="34" spans="2:14" ht="15.75">
      <c r="B34" s="390">
        <v>26</v>
      </c>
      <c r="C34" s="392">
        <v>42267</v>
      </c>
      <c r="D34" s="323" t="s">
        <v>286</v>
      </c>
      <c r="E34" s="283" t="s">
        <v>138</v>
      </c>
      <c r="F34" s="276">
        <v>9</v>
      </c>
      <c r="G34" s="277">
        <v>6000</v>
      </c>
      <c r="H34" s="278">
        <f t="shared" si="1"/>
        <v>54000</v>
      </c>
      <c r="I34" s="279"/>
      <c r="J34" s="280"/>
      <c r="K34" s="281">
        <v>5</v>
      </c>
      <c r="L34" s="278">
        <f t="shared" si="2"/>
        <v>50000</v>
      </c>
      <c r="M34" s="282">
        <f t="shared" si="0"/>
        <v>104000</v>
      </c>
      <c r="N34" s="306"/>
    </row>
    <row r="35" spans="2:14" ht="15.75">
      <c r="B35" s="390">
        <v>27</v>
      </c>
      <c r="C35" s="391">
        <v>42268</v>
      </c>
      <c r="D35" s="323" t="s">
        <v>286</v>
      </c>
      <c r="E35" s="283" t="s">
        <v>138</v>
      </c>
      <c r="F35" s="276">
        <v>10</v>
      </c>
      <c r="G35" s="277">
        <v>6000</v>
      </c>
      <c r="H35" s="278">
        <f t="shared" si="1"/>
        <v>60000</v>
      </c>
      <c r="I35" s="279"/>
      <c r="J35" s="280"/>
      <c r="K35" s="281">
        <v>2</v>
      </c>
      <c r="L35" s="278">
        <f t="shared" si="2"/>
        <v>20000</v>
      </c>
      <c r="M35" s="282">
        <f t="shared" si="0"/>
        <v>80000</v>
      </c>
      <c r="N35" s="306"/>
    </row>
    <row r="36" spans="2:14" ht="15.75">
      <c r="B36" s="390">
        <v>28</v>
      </c>
      <c r="C36" s="391">
        <v>42269</v>
      </c>
      <c r="D36" s="307" t="s">
        <v>290</v>
      </c>
      <c r="E36" s="383" t="s">
        <v>138</v>
      </c>
      <c r="F36" s="276">
        <v>8</v>
      </c>
      <c r="G36" s="277">
        <v>6000</v>
      </c>
      <c r="H36" s="278">
        <f t="shared" si="1"/>
        <v>48000</v>
      </c>
      <c r="I36" s="279"/>
      <c r="J36" s="280"/>
      <c r="K36" s="281">
        <v>2</v>
      </c>
      <c r="L36" s="278">
        <f t="shared" si="2"/>
        <v>20000</v>
      </c>
      <c r="M36" s="282">
        <f t="shared" si="0"/>
        <v>68000</v>
      </c>
      <c r="N36" s="306"/>
    </row>
    <row r="37" spans="2:14" ht="15.75">
      <c r="B37" s="390">
        <v>29</v>
      </c>
      <c r="C37" s="391">
        <v>42270</v>
      </c>
      <c r="D37" s="323" t="s">
        <v>207</v>
      </c>
      <c r="E37" s="283" t="s">
        <v>138</v>
      </c>
      <c r="F37" s="276">
        <v>10</v>
      </c>
      <c r="G37" s="277">
        <v>6000</v>
      </c>
      <c r="H37" s="278">
        <f t="shared" si="1"/>
        <v>60000</v>
      </c>
      <c r="I37" s="279"/>
      <c r="J37" s="280"/>
      <c r="K37" s="281">
        <v>2</v>
      </c>
      <c r="L37" s="278">
        <f t="shared" si="2"/>
        <v>20000</v>
      </c>
      <c r="M37" s="282">
        <f t="shared" si="0"/>
        <v>80000</v>
      </c>
      <c r="N37" s="306"/>
    </row>
    <row r="38" spans="2:14" ht="15.75">
      <c r="B38" s="390">
        <v>30</v>
      </c>
      <c r="C38" s="393">
        <v>42271</v>
      </c>
      <c r="D38" s="332" t="s">
        <v>233</v>
      </c>
      <c r="E38" s="383"/>
      <c r="F38" s="276"/>
      <c r="G38" s="277">
        <v>6000</v>
      </c>
      <c r="H38" s="278">
        <f t="shared" si="1"/>
        <v>0</v>
      </c>
      <c r="I38" s="279"/>
      <c r="J38" s="280"/>
      <c r="K38" s="281"/>
      <c r="L38" s="278">
        <f t="shared" si="2"/>
        <v>0</v>
      </c>
      <c r="M38" s="282">
        <f t="shared" si="0"/>
        <v>0</v>
      </c>
      <c r="N38" s="306"/>
    </row>
    <row r="39" spans="2:14" ht="16.5" thickBot="1">
      <c r="B39" s="394">
        <v>31</v>
      </c>
      <c r="C39" s="395">
        <v>42272</v>
      </c>
      <c r="D39" s="494" t="s">
        <v>233</v>
      </c>
      <c r="E39" s="333"/>
      <c r="F39" s="334"/>
      <c r="G39" s="324">
        <v>6000</v>
      </c>
      <c r="H39" s="325">
        <f t="shared" si="1"/>
        <v>0</v>
      </c>
      <c r="I39" s="326"/>
      <c r="J39" s="327"/>
      <c r="K39" s="335"/>
      <c r="L39" s="325">
        <f t="shared" si="2"/>
        <v>0</v>
      </c>
      <c r="M39" s="328">
        <f t="shared" si="0"/>
        <v>0</v>
      </c>
      <c r="N39" s="329"/>
    </row>
    <row r="40" spans="2:14" ht="16.5" thickTop="1">
      <c r="B40" s="267"/>
      <c r="C40" s="126"/>
      <c r="D40" s="268" t="s">
        <v>99</v>
      </c>
      <c r="E40" s="269"/>
      <c r="F40" s="269"/>
      <c r="G40" s="270"/>
      <c r="H40" s="271"/>
      <c r="I40" s="270"/>
      <c r="J40" s="270"/>
      <c r="K40" s="139"/>
      <c r="L40" s="11"/>
      <c r="M40" s="272" t="s">
        <v>100</v>
      </c>
      <c r="N40" s="262"/>
    </row>
    <row r="41" spans="2:14" ht="15.75">
      <c r="B41" s="262"/>
      <c r="C41" s="126"/>
      <c r="D41" s="271"/>
      <c r="E41" s="271"/>
      <c r="F41" s="271"/>
      <c r="G41" s="270"/>
      <c r="H41" s="271"/>
      <c r="I41" s="270"/>
      <c r="J41" s="270"/>
      <c r="K41" s="272"/>
      <c r="L41" s="11"/>
      <c r="M41" s="271"/>
      <c r="N41" s="262"/>
    </row>
    <row r="42" spans="2:14" ht="15.75">
      <c r="B42" s="262"/>
      <c r="C42" s="126"/>
      <c r="D42" s="271"/>
      <c r="E42" s="271"/>
      <c r="F42" s="271"/>
      <c r="G42" s="270"/>
      <c r="H42" s="271"/>
      <c r="I42" s="270"/>
      <c r="J42" s="270"/>
      <c r="K42" s="272"/>
      <c r="L42" s="11"/>
      <c r="M42" s="271"/>
      <c r="N42" s="262"/>
    </row>
    <row r="43" spans="2:14" ht="15.75">
      <c r="B43" s="262"/>
      <c r="C43" s="126"/>
      <c r="D43" s="271"/>
      <c r="E43" s="271"/>
      <c r="F43" s="271"/>
      <c r="G43" s="270"/>
      <c r="H43" s="271"/>
      <c r="I43" s="270"/>
      <c r="J43" s="270"/>
      <c r="K43" s="272"/>
      <c r="L43" s="11"/>
      <c r="M43" s="271"/>
      <c r="N43" s="262"/>
    </row>
    <row r="44" spans="2:14" ht="15.75">
      <c r="B44" s="262"/>
      <c r="C44" s="126"/>
      <c r="D44" s="272" t="s">
        <v>101</v>
      </c>
      <c r="E44" s="271"/>
      <c r="F44" s="271"/>
      <c r="G44" s="139"/>
      <c r="H44" s="270"/>
      <c r="I44" s="270"/>
      <c r="J44" s="270"/>
      <c r="K44" s="139"/>
      <c r="L44" s="11"/>
      <c r="M44" s="272" t="s">
        <v>102</v>
      </c>
      <c r="N44" s="262"/>
    </row>
  </sheetData>
  <mergeCells count="5">
    <mergeCell ref="B1:M1"/>
    <mergeCell ref="B2:C2"/>
    <mergeCell ref="B3:C3"/>
    <mergeCell ref="B4:C4"/>
    <mergeCell ref="B5:C5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7030A0"/>
  </sheetPr>
  <dimension ref="B1:N42"/>
  <sheetViews>
    <sheetView workbookViewId="0">
      <selection activeCell="B1" sqref="B1:N40"/>
    </sheetView>
  </sheetViews>
  <sheetFormatPr defaultRowHeight="15"/>
  <cols>
    <col min="2" max="2" width="5.5703125" customWidth="1"/>
    <col min="4" max="4" width="34" customWidth="1"/>
    <col min="6" max="6" width="7.85546875" customWidth="1"/>
    <col min="7" max="7" width="12" customWidth="1"/>
    <col min="8" max="8" width="14.7109375" customWidth="1"/>
    <col min="9" max="9" width="10.7109375" customWidth="1"/>
    <col min="12" max="12" width="12.5703125" customWidth="1"/>
    <col min="13" max="14" width="16.7109375" customWidth="1"/>
  </cols>
  <sheetData>
    <row r="1" spans="2:14" ht="23.25">
      <c r="B1" s="527" t="s">
        <v>15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2:14" ht="17.25">
      <c r="B2" s="534" t="s">
        <v>16</v>
      </c>
      <c r="C2" s="534"/>
      <c r="D2" s="252" t="s">
        <v>127</v>
      </c>
      <c r="E2" s="263"/>
      <c r="F2" s="263"/>
      <c r="G2" s="255"/>
      <c r="H2" s="255"/>
      <c r="I2" s="264"/>
      <c r="J2" s="264"/>
      <c r="K2" s="254"/>
      <c r="L2" s="255"/>
      <c r="M2" s="255"/>
    </row>
    <row r="3" spans="2:14" ht="17.25">
      <c r="B3" s="534" t="s">
        <v>17</v>
      </c>
      <c r="C3" s="534"/>
      <c r="D3" s="252" t="s">
        <v>128</v>
      </c>
      <c r="E3" s="263"/>
      <c r="F3" s="263"/>
      <c r="G3" s="255"/>
      <c r="H3" s="255"/>
      <c r="I3" s="264"/>
      <c r="J3" s="264"/>
      <c r="K3" s="254"/>
      <c r="L3" s="255"/>
      <c r="M3" s="255"/>
    </row>
    <row r="4" spans="2:14" ht="17.25">
      <c r="B4" s="534" t="s">
        <v>19</v>
      </c>
      <c r="C4" s="534"/>
      <c r="D4" s="252" t="s">
        <v>129</v>
      </c>
      <c r="E4" s="263"/>
      <c r="F4" s="263"/>
      <c r="G4" s="255"/>
      <c r="H4" s="255"/>
      <c r="I4" s="264"/>
      <c r="J4" s="264"/>
      <c r="K4" s="254"/>
      <c r="L4" s="255"/>
      <c r="M4" s="255"/>
    </row>
    <row r="5" spans="2:14" ht="16.5" thickBot="1">
      <c r="B5" s="535" t="s">
        <v>3</v>
      </c>
      <c r="C5" s="535"/>
      <c r="D5" s="1" t="s">
        <v>133</v>
      </c>
      <c r="E5" s="253">
        <v>0</v>
      </c>
      <c r="F5" s="263"/>
      <c r="G5" s="255"/>
      <c r="H5" s="255"/>
      <c r="I5" s="264"/>
      <c r="J5" s="264"/>
      <c r="K5" s="254"/>
      <c r="L5" s="255"/>
      <c r="M5" s="255"/>
    </row>
    <row r="6" spans="2:14" ht="48" thickBot="1">
      <c r="B6" s="256" t="s">
        <v>4</v>
      </c>
      <c r="C6" s="256" t="s">
        <v>5</v>
      </c>
      <c r="D6" s="256" t="s">
        <v>6</v>
      </c>
      <c r="E6" s="256" t="s">
        <v>7</v>
      </c>
      <c r="F6" s="256" t="s">
        <v>21</v>
      </c>
      <c r="G6" s="265" t="s">
        <v>107</v>
      </c>
      <c r="H6" s="258" t="s">
        <v>9</v>
      </c>
      <c r="I6" s="256" t="s">
        <v>22</v>
      </c>
      <c r="J6" s="256" t="s">
        <v>23</v>
      </c>
      <c r="K6" s="257" t="s">
        <v>24</v>
      </c>
      <c r="L6" s="258" t="s">
        <v>25</v>
      </c>
      <c r="M6" s="258" t="s">
        <v>26</v>
      </c>
      <c r="N6" s="256" t="s">
        <v>27</v>
      </c>
    </row>
    <row r="7" spans="2:14" ht="16.5" thickBot="1">
      <c r="B7" s="259">
        <v>1</v>
      </c>
      <c r="C7" s="259">
        <v>2</v>
      </c>
      <c r="D7" s="259">
        <v>3</v>
      </c>
      <c r="E7" s="259">
        <v>4</v>
      </c>
      <c r="F7" s="259">
        <v>5</v>
      </c>
      <c r="G7" s="266">
        <v>6</v>
      </c>
      <c r="H7" s="261" t="s">
        <v>28</v>
      </c>
      <c r="I7" s="259">
        <v>8</v>
      </c>
      <c r="J7" s="259">
        <v>9</v>
      </c>
      <c r="K7" s="260">
        <v>10</v>
      </c>
      <c r="L7" s="261" t="s">
        <v>29</v>
      </c>
      <c r="M7" s="261" t="s">
        <v>98</v>
      </c>
      <c r="N7" s="259">
        <v>14</v>
      </c>
    </row>
    <row r="8" spans="2:14" ht="16.5" thickBot="1">
      <c r="B8" s="295"/>
      <c r="C8" s="295"/>
      <c r="D8" s="295"/>
      <c r="E8" s="295"/>
      <c r="F8" s="450">
        <f>SUBTOTAL(9,F9:F935)</f>
        <v>229</v>
      </c>
      <c r="G8" s="451"/>
      <c r="H8" s="452">
        <f>SUBTOTAL(9,H9:H935)</f>
        <v>1374000</v>
      </c>
      <c r="I8" s="453"/>
      <c r="J8" s="453"/>
      <c r="K8" s="450">
        <f>SUBTOTAL(9,K9:K905)</f>
        <v>28</v>
      </c>
      <c r="L8" s="452">
        <f>SUBTOTAL(9,L9:L936)</f>
        <v>280000</v>
      </c>
      <c r="M8" s="452">
        <f>SUBTOTAL(9,M9:M936)</f>
        <v>1654000</v>
      </c>
      <c r="N8" s="295"/>
    </row>
    <row r="9" spans="2:14" ht="16.5" thickTop="1">
      <c r="B9" s="389">
        <v>1</v>
      </c>
      <c r="C9" s="396">
        <v>42242</v>
      </c>
      <c r="D9" s="490" t="s">
        <v>210</v>
      </c>
      <c r="E9" s="331" t="s">
        <v>138</v>
      </c>
      <c r="F9" s="316">
        <v>8</v>
      </c>
      <c r="G9" s="317">
        <v>6000</v>
      </c>
      <c r="H9" s="318">
        <f>G9*F9</f>
        <v>48000</v>
      </c>
      <c r="I9" s="319"/>
      <c r="J9" s="320"/>
      <c r="K9" s="321"/>
      <c r="L9" s="318">
        <f>K9*10000</f>
        <v>0</v>
      </c>
      <c r="M9" s="322">
        <f t="shared" ref="M9:M39" si="0">L9+J9+H9</f>
        <v>48000</v>
      </c>
      <c r="N9" s="305"/>
    </row>
    <row r="10" spans="2:14" ht="15" customHeight="1">
      <c r="B10" s="390">
        <v>2</v>
      </c>
      <c r="C10" s="391">
        <v>42243</v>
      </c>
      <c r="D10" s="323" t="s">
        <v>211</v>
      </c>
      <c r="E10" s="283" t="s">
        <v>138</v>
      </c>
      <c r="F10" s="276">
        <v>8</v>
      </c>
      <c r="G10" s="277">
        <v>6000</v>
      </c>
      <c r="H10" s="278">
        <f>G10*F10</f>
        <v>48000</v>
      </c>
      <c r="I10" s="279"/>
      <c r="J10" s="280"/>
      <c r="K10" s="281">
        <v>1</v>
      </c>
      <c r="L10" s="278">
        <f>K10*10000</f>
        <v>10000</v>
      </c>
      <c r="M10" s="282">
        <f t="shared" si="0"/>
        <v>58000</v>
      </c>
      <c r="N10" s="306"/>
    </row>
    <row r="11" spans="2:14" ht="15.75">
      <c r="B11" s="390">
        <v>3</v>
      </c>
      <c r="C11" s="391">
        <v>42244</v>
      </c>
      <c r="D11" s="323" t="s">
        <v>211</v>
      </c>
      <c r="E11" s="283" t="s">
        <v>138</v>
      </c>
      <c r="F11" s="276">
        <v>8</v>
      </c>
      <c r="G11" s="277">
        <v>6000</v>
      </c>
      <c r="H11" s="278">
        <f>G11*F11</f>
        <v>48000</v>
      </c>
      <c r="I11" s="279"/>
      <c r="J11" s="280"/>
      <c r="K11" s="281"/>
      <c r="L11" s="278">
        <f>K11*10000</f>
        <v>0</v>
      </c>
      <c r="M11" s="282">
        <f t="shared" si="0"/>
        <v>48000</v>
      </c>
      <c r="N11" s="306"/>
    </row>
    <row r="12" spans="2:14" ht="15.75">
      <c r="B12" s="390">
        <v>4</v>
      </c>
      <c r="C12" s="391">
        <v>42245</v>
      </c>
      <c r="D12" s="323" t="s">
        <v>211</v>
      </c>
      <c r="E12" s="283" t="s">
        <v>138</v>
      </c>
      <c r="F12" s="276">
        <v>9</v>
      </c>
      <c r="G12" s="277">
        <v>6000</v>
      </c>
      <c r="H12" s="278">
        <f>G12*F12</f>
        <v>54000</v>
      </c>
      <c r="I12" s="279"/>
      <c r="J12" s="280"/>
      <c r="K12" s="281">
        <v>1</v>
      </c>
      <c r="L12" s="278">
        <f>K12*10000</f>
        <v>10000</v>
      </c>
      <c r="M12" s="282">
        <f t="shared" si="0"/>
        <v>64000</v>
      </c>
      <c r="N12" s="306"/>
    </row>
    <row r="13" spans="2:14" ht="15.75">
      <c r="B13" s="390">
        <v>5</v>
      </c>
      <c r="C13" s="392">
        <v>42246</v>
      </c>
      <c r="D13" s="323" t="s">
        <v>212</v>
      </c>
      <c r="E13" s="283" t="s">
        <v>138</v>
      </c>
      <c r="F13" s="276">
        <v>8</v>
      </c>
      <c r="G13" s="277">
        <v>6000</v>
      </c>
      <c r="H13" s="278">
        <f t="shared" ref="H13:H39" si="1">G13*F13</f>
        <v>48000</v>
      </c>
      <c r="I13" s="279"/>
      <c r="J13" s="280"/>
      <c r="K13" s="281">
        <v>4</v>
      </c>
      <c r="L13" s="278">
        <f t="shared" ref="L13:L39" si="2">K13*10000</f>
        <v>40000</v>
      </c>
      <c r="M13" s="282">
        <f t="shared" si="0"/>
        <v>88000</v>
      </c>
      <c r="N13" s="306"/>
    </row>
    <row r="14" spans="2:14" ht="15.75">
      <c r="B14" s="390">
        <v>6</v>
      </c>
      <c r="C14" s="391">
        <v>42247</v>
      </c>
      <c r="D14" s="323" t="s">
        <v>212</v>
      </c>
      <c r="E14" s="283" t="s">
        <v>138</v>
      </c>
      <c r="F14" s="276">
        <v>8</v>
      </c>
      <c r="G14" s="277">
        <v>6000</v>
      </c>
      <c r="H14" s="278">
        <f t="shared" si="1"/>
        <v>48000</v>
      </c>
      <c r="I14" s="279"/>
      <c r="J14" s="280"/>
      <c r="K14" s="281"/>
      <c r="L14" s="278">
        <f t="shared" si="2"/>
        <v>0</v>
      </c>
      <c r="M14" s="282">
        <f t="shared" si="0"/>
        <v>48000</v>
      </c>
      <c r="N14" s="306"/>
    </row>
    <row r="15" spans="2:14" ht="15.75">
      <c r="B15" s="390">
        <v>7</v>
      </c>
      <c r="C15" s="391">
        <v>42248</v>
      </c>
      <c r="D15" s="323" t="s">
        <v>212</v>
      </c>
      <c r="E15" s="283" t="s">
        <v>138</v>
      </c>
      <c r="F15" s="276">
        <v>9</v>
      </c>
      <c r="G15" s="277">
        <v>6000</v>
      </c>
      <c r="H15" s="278">
        <f t="shared" si="1"/>
        <v>54000</v>
      </c>
      <c r="I15" s="279"/>
      <c r="J15" s="280"/>
      <c r="K15" s="281">
        <v>1</v>
      </c>
      <c r="L15" s="278">
        <f t="shared" si="2"/>
        <v>10000</v>
      </c>
      <c r="M15" s="282">
        <f t="shared" si="0"/>
        <v>64000</v>
      </c>
      <c r="N15" s="306"/>
    </row>
    <row r="16" spans="2:14" ht="15.75">
      <c r="B16" s="390">
        <v>8</v>
      </c>
      <c r="C16" s="391">
        <v>42249</v>
      </c>
      <c r="D16" s="323" t="s">
        <v>213</v>
      </c>
      <c r="E16" s="283" t="s">
        <v>138</v>
      </c>
      <c r="F16" s="276">
        <v>8</v>
      </c>
      <c r="G16" s="277">
        <v>6000</v>
      </c>
      <c r="H16" s="278">
        <f t="shared" si="1"/>
        <v>48000</v>
      </c>
      <c r="I16" s="279"/>
      <c r="J16" s="280"/>
      <c r="K16" s="281"/>
      <c r="L16" s="278">
        <f t="shared" si="2"/>
        <v>0</v>
      </c>
      <c r="M16" s="282">
        <f t="shared" si="0"/>
        <v>48000</v>
      </c>
      <c r="N16" s="306"/>
    </row>
    <row r="17" spans="2:14" ht="15.75">
      <c r="B17" s="390">
        <v>9</v>
      </c>
      <c r="C17" s="391">
        <v>42250</v>
      </c>
      <c r="D17" s="323" t="s">
        <v>211</v>
      </c>
      <c r="E17" s="283" t="s">
        <v>138</v>
      </c>
      <c r="F17" s="276">
        <v>8</v>
      </c>
      <c r="G17" s="277">
        <v>6000</v>
      </c>
      <c r="H17" s="278">
        <f t="shared" si="1"/>
        <v>48000</v>
      </c>
      <c r="I17" s="279"/>
      <c r="J17" s="280"/>
      <c r="K17" s="281"/>
      <c r="L17" s="278">
        <f t="shared" si="2"/>
        <v>0</v>
      </c>
      <c r="M17" s="282">
        <f t="shared" si="0"/>
        <v>48000</v>
      </c>
      <c r="N17" s="306"/>
    </row>
    <row r="18" spans="2:14" ht="15.75">
      <c r="B18" s="390">
        <v>10</v>
      </c>
      <c r="C18" s="391">
        <v>42251</v>
      </c>
      <c r="D18" s="323" t="s">
        <v>212</v>
      </c>
      <c r="E18" s="283" t="s">
        <v>138</v>
      </c>
      <c r="F18" s="276">
        <v>8</v>
      </c>
      <c r="G18" s="277">
        <v>6000</v>
      </c>
      <c r="H18" s="278">
        <f t="shared" si="1"/>
        <v>48000</v>
      </c>
      <c r="I18" s="279"/>
      <c r="J18" s="280"/>
      <c r="K18" s="281"/>
      <c r="L18" s="278">
        <f t="shared" si="2"/>
        <v>0</v>
      </c>
      <c r="M18" s="282">
        <f t="shared" si="0"/>
        <v>48000</v>
      </c>
      <c r="N18" s="306"/>
    </row>
    <row r="19" spans="2:14" ht="15.75">
      <c r="B19" s="390">
        <v>11</v>
      </c>
      <c r="C19" s="391">
        <v>42252</v>
      </c>
      <c r="D19" s="323" t="s">
        <v>212</v>
      </c>
      <c r="E19" s="283" t="s">
        <v>138</v>
      </c>
      <c r="F19" s="276">
        <v>8</v>
      </c>
      <c r="G19" s="277">
        <v>6000</v>
      </c>
      <c r="H19" s="278">
        <f t="shared" si="1"/>
        <v>48000</v>
      </c>
      <c r="I19" s="279"/>
      <c r="J19" s="280"/>
      <c r="K19" s="281">
        <v>1</v>
      </c>
      <c r="L19" s="278">
        <f t="shared" si="2"/>
        <v>10000</v>
      </c>
      <c r="M19" s="282">
        <f t="shared" si="0"/>
        <v>58000</v>
      </c>
      <c r="N19" s="306"/>
    </row>
    <row r="20" spans="2:14" ht="15.75">
      <c r="B20" s="390">
        <v>12</v>
      </c>
      <c r="C20" s="392">
        <v>42253</v>
      </c>
      <c r="D20" s="323" t="s">
        <v>212</v>
      </c>
      <c r="E20" s="283" t="s">
        <v>138</v>
      </c>
      <c r="F20" s="276">
        <v>8</v>
      </c>
      <c r="G20" s="277">
        <v>6000</v>
      </c>
      <c r="H20" s="278">
        <f t="shared" si="1"/>
        <v>48000</v>
      </c>
      <c r="I20" s="279"/>
      <c r="J20" s="280"/>
      <c r="K20" s="281">
        <v>4</v>
      </c>
      <c r="L20" s="278">
        <f t="shared" si="2"/>
        <v>40000</v>
      </c>
      <c r="M20" s="282">
        <f t="shared" si="0"/>
        <v>88000</v>
      </c>
      <c r="N20" s="306"/>
    </row>
    <row r="21" spans="2:14" ht="15.75">
      <c r="B21" s="390">
        <v>13</v>
      </c>
      <c r="C21" s="391">
        <v>42254</v>
      </c>
      <c r="D21" s="323" t="s">
        <v>212</v>
      </c>
      <c r="E21" s="283" t="s">
        <v>138</v>
      </c>
      <c r="F21" s="276">
        <v>7</v>
      </c>
      <c r="G21" s="277">
        <v>6000</v>
      </c>
      <c r="H21" s="278">
        <f t="shared" si="1"/>
        <v>42000</v>
      </c>
      <c r="I21" s="279"/>
      <c r="J21" s="280"/>
      <c r="K21" s="281"/>
      <c r="L21" s="278">
        <f t="shared" si="2"/>
        <v>0</v>
      </c>
      <c r="M21" s="282">
        <f t="shared" si="0"/>
        <v>42000</v>
      </c>
      <c r="N21" s="306"/>
    </row>
    <row r="22" spans="2:14" ht="15.75">
      <c r="B22" s="390">
        <v>14</v>
      </c>
      <c r="C22" s="391">
        <v>42255</v>
      </c>
      <c r="D22" s="323" t="s">
        <v>213</v>
      </c>
      <c r="E22" s="283" t="s">
        <v>138</v>
      </c>
      <c r="F22" s="276">
        <v>8</v>
      </c>
      <c r="G22" s="277">
        <v>6000</v>
      </c>
      <c r="H22" s="278">
        <f t="shared" si="1"/>
        <v>48000</v>
      </c>
      <c r="I22" s="279"/>
      <c r="J22" s="280"/>
      <c r="K22" s="281"/>
      <c r="L22" s="278">
        <f t="shared" si="2"/>
        <v>0</v>
      </c>
      <c r="M22" s="282">
        <f t="shared" si="0"/>
        <v>48000</v>
      </c>
      <c r="N22" s="306"/>
    </row>
    <row r="23" spans="2:14" ht="15.75">
      <c r="B23" s="390">
        <v>15</v>
      </c>
      <c r="C23" s="391">
        <v>42256</v>
      </c>
      <c r="D23" s="307" t="s">
        <v>163</v>
      </c>
      <c r="E23" s="383" t="s">
        <v>93</v>
      </c>
      <c r="F23" s="276"/>
      <c r="G23" s="277">
        <v>6000</v>
      </c>
      <c r="H23" s="278">
        <f t="shared" si="1"/>
        <v>0</v>
      </c>
      <c r="I23" s="279"/>
      <c r="J23" s="280"/>
      <c r="K23" s="281"/>
      <c r="L23" s="278">
        <f t="shared" si="2"/>
        <v>0</v>
      </c>
      <c r="M23" s="282">
        <f t="shared" si="0"/>
        <v>0</v>
      </c>
      <c r="N23" s="306"/>
    </row>
    <row r="24" spans="2:14" ht="15.75">
      <c r="B24" s="390">
        <v>16</v>
      </c>
      <c r="C24" s="391">
        <v>42257</v>
      </c>
      <c r="D24" s="323" t="s">
        <v>213</v>
      </c>
      <c r="E24" s="283" t="s">
        <v>138</v>
      </c>
      <c r="F24" s="276">
        <v>8</v>
      </c>
      <c r="G24" s="277">
        <v>6000</v>
      </c>
      <c r="H24" s="278">
        <f t="shared" si="1"/>
        <v>48000</v>
      </c>
      <c r="I24" s="279"/>
      <c r="J24" s="280"/>
      <c r="K24" s="281"/>
      <c r="L24" s="278">
        <f t="shared" si="2"/>
        <v>0</v>
      </c>
      <c r="M24" s="282">
        <f t="shared" si="0"/>
        <v>48000</v>
      </c>
      <c r="N24" s="306"/>
    </row>
    <row r="25" spans="2:14" ht="15.75">
      <c r="B25" s="390">
        <v>17</v>
      </c>
      <c r="C25" s="391">
        <v>42258</v>
      </c>
      <c r="D25" s="323" t="s">
        <v>212</v>
      </c>
      <c r="E25" s="283" t="s">
        <v>138</v>
      </c>
      <c r="F25" s="276">
        <v>8</v>
      </c>
      <c r="G25" s="277">
        <v>6000</v>
      </c>
      <c r="H25" s="278">
        <f t="shared" si="1"/>
        <v>48000</v>
      </c>
      <c r="I25" s="279"/>
      <c r="J25" s="280"/>
      <c r="K25" s="281"/>
      <c r="L25" s="278">
        <f t="shared" si="2"/>
        <v>0</v>
      </c>
      <c r="M25" s="282">
        <f t="shared" si="0"/>
        <v>48000</v>
      </c>
      <c r="N25" s="306"/>
    </row>
    <row r="26" spans="2:14" ht="15.75">
      <c r="B26" s="390">
        <v>18</v>
      </c>
      <c r="C26" s="391">
        <v>42259</v>
      </c>
      <c r="D26" s="323" t="s">
        <v>212</v>
      </c>
      <c r="E26" s="283" t="s">
        <v>138</v>
      </c>
      <c r="F26" s="276">
        <v>9</v>
      </c>
      <c r="G26" s="277">
        <v>6000</v>
      </c>
      <c r="H26" s="278">
        <f t="shared" si="1"/>
        <v>54000</v>
      </c>
      <c r="I26" s="279"/>
      <c r="J26" s="280"/>
      <c r="K26" s="281">
        <v>1</v>
      </c>
      <c r="L26" s="278">
        <f t="shared" si="2"/>
        <v>10000</v>
      </c>
      <c r="M26" s="282">
        <f t="shared" si="0"/>
        <v>64000</v>
      </c>
      <c r="N26" s="306"/>
    </row>
    <row r="27" spans="2:14" ht="15.75">
      <c r="B27" s="390">
        <v>19</v>
      </c>
      <c r="C27" s="392">
        <v>42260</v>
      </c>
      <c r="D27" s="323" t="s">
        <v>212</v>
      </c>
      <c r="E27" s="283" t="s">
        <v>138</v>
      </c>
      <c r="F27" s="276">
        <v>8</v>
      </c>
      <c r="G27" s="277">
        <v>6000</v>
      </c>
      <c r="H27" s="278">
        <f t="shared" si="1"/>
        <v>48000</v>
      </c>
      <c r="I27" s="279"/>
      <c r="J27" s="280"/>
      <c r="K27" s="281">
        <v>4</v>
      </c>
      <c r="L27" s="278">
        <f t="shared" si="2"/>
        <v>40000</v>
      </c>
      <c r="M27" s="282">
        <f t="shared" si="0"/>
        <v>88000</v>
      </c>
      <c r="N27" s="306"/>
    </row>
    <row r="28" spans="2:14" ht="15.75">
      <c r="B28" s="390">
        <v>20</v>
      </c>
      <c r="C28" s="391">
        <v>42261</v>
      </c>
      <c r="D28" s="323" t="s">
        <v>213</v>
      </c>
      <c r="E28" s="283" t="s">
        <v>138</v>
      </c>
      <c r="F28" s="276">
        <v>8</v>
      </c>
      <c r="G28" s="277">
        <v>6000</v>
      </c>
      <c r="H28" s="278">
        <f t="shared" si="1"/>
        <v>48000</v>
      </c>
      <c r="I28" s="279"/>
      <c r="J28" s="280"/>
      <c r="K28" s="281">
        <v>1</v>
      </c>
      <c r="L28" s="278">
        <f t="shared" si="2"/>
        <v>10000</v>
      </c>
      <c r="M28" s="282">
        <f t="shared" si="0"/>
        <v>58000</v>
      </c>
      <c r="N28" s="306"/>
    </row>
    <row r="29" spans="2:14" ht="15.75">
      <c r="B29" s="390">
        <v>21</v>
      </c>
      <c r="C29" s="391">
        <v>42262</v>
      </c>
      <c r="D29" s="323" t="s">
        <v>212</v>
      </c>
      <c r="E29" s="283" t="s">
        <v>138</v>
      </c>
      <c r="F29" s="276">
        <v>8</v>
      </c>
      <c r="G29" s="277">
        <v>6000</v>
      </c>
      <c r="H29" s="278">
        <f t="shared" si="1"/>
        <v>48000</v>
      </c>
      <c r="I29" s="279"/>
      <c r="J29" s="280"/>
      <c r="K29" s="281"/>
      <c r="L29" s="278">
        <f t="shared" si="2"/>
        <v>0</v>
      </c>
      <c r="M29" s="282">
        <f t="shared" si="0"/>
        <v>48000</v>
      </c>
      <c r="N29" s="306"/>
    </row>
    <row r="30" spans="2:14" ht="15.75">
      <c r="B30" s="390">
        <v>22</v>
      </c>
      <c r="C30" s="391">
        <v>42263</v>
      </c>
      <c r="D30" s="323" t="s">
        <v>212</v>
      </c>
      <c r="E30" s="283" t="s">
        <v>138</v>
      </c>
      <c r="F30" s="276">
        <v>8</v>
      </c>
      <c r="G30" s="277">
        <v>6000</v>
      </c>
      <c r="H30" s="278">
        <f t="shared" si="1"/>
        <v>48000</v>
      </c>
      <c r="I30" s="279"/>
      <c r="J30" s="280"/>
      <c r="K30" s="281"/>
      <c r="L30" s="278">
        <f t="shared" si="2"/>
        <v>0</v>
      </c>
      <c r="M30" s="282">
        <f t="shared" si="0"/>
        <v>48000</v>
      </c>
      <c r="N30" s="306"/>
    </row>
    <row r="31" spans="2:14" ht="15.75">
      <c r="B31" s="390">
        <v>23</v>
      </c>
      <c r="C31" s="391">
        <v>42264</v>
      </c>
      <c r="D31" s="323" t="s">
        <v>213</v>
      </c>
      <c r="E31" s="283" t="s">
        <v>138</v>
      </c>
      <c r="F31" s="276">
        <v>8</v>
      </c>
      <c r="G31" s="277">
        <v>6000</v>
      </c>
      <c r="H31" s="278">
        <f t="shared" si="1"/>
        <v>48000</v>
      </c>
      <c r="I31" s="279"/>
      <c r="J31" s="280"/>
      <c r="K31" s="281">
        <v>1</v>
      </c>
      <c r="L31" s="278">
        <f t="shared" si="2"/>
        <v>10000</v>
      </c>
      <c r="M31" s="282">
        <f t="shared" si="0"/>
        <v>58000</v>
      </c>
      <c r="N31" s="306"/>
    </row>
    <row r="32" spans="2:14" ht="15.75">
      <c r="B32" s="390">
        <v>24</v>
      </c>
      <c r="C32" s="391">
        <v>42265</v>
      </c>
      <c r="D32" s="323" t="s">
        <v>285</v>
      </c>
      <c r="E32" s="283" t="s">
        <v>138</v>
      </c>
      <c r="F32" s="276">
        <v>8</v>
      </c>
      <c r="G32" s="277">
        <v>6000</v>
      </c>
      <c r="H32" s="278">
        <f t="shared" si="1"/>
        <v>48000</v>
      </c>
      <c r="I32" s="279"/>
      <c r="J32" s="280"/>
      <c r="K32" s="281">
        <v>1</v>
      </c>
      <c r="L32" s="278">
        <f t="shared" si="2"/>
        <v>10000</v>
      </c>
      <c r="M32" s="282">
        <f t="shared" si="0"/>
        <v>58000</v>
      </c>
      <c r="N32" s="306"/>
    </row>
    <row r="33" spans="2:14" ht="15.75">
      <c r="B33" s="390">
        <v>25</v>
      </c>
      <c r="C33" s="391">
        <v>42266</v>
      </c>
      <c r="D33" s="323" t="s">
        <v>212</v>
      </c>
      <c r="E33" s="283" t="s">
        <v>138</v>
      </c>
      <c r="F33" s="276">
        <v>9</v>
      </c>
      <c r="G33" s="277">
        <v>6000</v>
      </c>
      <c r="H33" s="278">
        <f t="shared" si="1"/>
        <v>54000</v>
      </c>
      <c r="I33" s="279"/>
      <c r="J33" s="280"/>
      <c r="K33" s="281">
        <v>1</v>
      </c>
      <c r="L33" s="278">
        <f t="shared" si="2"/>
        <v>10000</v>
      </c>
      <c r="M33" s="282">
        <f t="shared" si="0"/>
        <v>64000</v>
      </c>
      <c r="N33" s="306"/>
    </row>
    <row r="34" spans="2:14" ht="15.75">
      <c r="B34" s="390">
        <v>26</v>
      </c>
      <c r="C34" s="392">
        <v>42267</v>
      </c>
      <c r="D34" s="323" t="s">
        <v>212</v>
      </c>
      <c r="E34" s="283" t="s">
        <v>138</v>
      </c>
      <c r="F34" s="276">
        <v>9</v>
      </c>
      <c r="G34" s="277">
        <v>6000</v>
      </c>
      <c r="H34" s="278">
        <f t="shared" si="1"/>
        <v>54000</v>
      </c>
      <c r="I34" s="279"/>
      <c r="J34" s="280"/>
      <c r="K34" s="281">
        <v>5</v>
      </c>
      <c r="L34" s="278">
        <f t="shared" si="2"/>
        <v>50000</v>
      </c>
      <c r="M34" s="282">
        <f t="shared" si="0"/>
        <v>104000</v>
      </c>
      <c r="N34" s="306"/>
    </row>
    <row r="35" spans="2:14" ht="15.75">
      <c r="B35" s="390">
        <v>27</v>
      </c>
      <c r="C35" s="391">
        <v>42268</v>
      </c>
      <c r="D35" s="323" t="s">
        <v>212</v>
      </c>
      <c r="E35" s="283" t="s">
        <v>138</v>
      </c>
      <c r="F35" s="276">
        <v>8</v>
      </c>
      <c r="G35" s="277">
        <v>6000</v>
      </c>
      <c r="H35" s="278">
        <f t="shared" si="1"/>
        <v>48000</v>
      </c>
      <c r="I35" s="279"/>
      <c r="J35" s="280"/>
      <c r="K35" s="281">
        <v>1</v>
      </c>
      <c r="L35" s="278">
        <f t="shared" si="2"/>
        <v>10000</v>
      </c>
      <c r="M35" s="282">
        <f t="shared" si="0"/>
        <v>58000</v>
      </c>
      <c r="N35" s="306"/>
    </row>
    <row r="36" spans="2:14" ht="15.75">
      <c r="B36" s="390">
        <v>28</v>
      </c>
      <c r="C36" s="391">
        <v>42269</v>
      </c>
      <c r="D36" s="323" t="s">
        <v>212</v>
      </c>
      <c r="E36" s="283" t="s">
        <v>138</v>
      </c>
      <c r="F36" s="276">
        <v>8</v>
      </c>
      <c r="G36" s="277">
        <v>6000</v>
      </c>
      <c r="H36" s="278">
        <f t="shared" si="1"/>
        <v>48000</v>
      </c>
      <c r="I36" s="279"/>
      <c r="J36" s="280"/>
      <c r="K36" s="281"/>
      <c r="L36" s="278">
        <f t="shared" si="2"/>
        <v>0</v>
      </c>
      <c r="M36" s="282">
        <f t="shared" si="0"/>
        <v>48000</v>
      </c>
      <c r="N36" s="306"/>
    </row>
    <row r="37" spans="2:14" ht="15.75">
      <c r="B37" s="390">
        <v>29</v>
      </c>
      <c r="C37" s="391">
        <v>42270</v>
      </c>
      <c r="D37" s="323" t="s">
        <v>212</v>
      </c>
      <c r="E37" s="283" t="s">
        <v>138</v>
      </c>
      <c r="F37" s="276">
        <v>9</v>
      </c>
      <c r="G37" s="277">
        <v>6000</v>
      </c>
      <c r="H37" s="278">
        <f t="shared" si="1"/>
        <v>54000</v>
      </c>
      <c r="I37" s="279"/>
      <c r="J37" s="280"/>
      <c r="K37" s="281">
        <v>1</v>
      </c>
      <c r="L37" s="278">
        <f t="shared" si="2"/>
        <v>10000</v>
      </c>
      <c r="M37" s="282">
        <f t="shared" si="0"/>
        <v>64000</v>
      </c>
      <c r="N37" s="306"/>
    </row>
    <row r="38" spans="2:14" ht="15.75">
      <c r="B38" s="390">
        <v>30</v>
      </c>
      <c r="C38" s="393">
        <v>42271</v>
      </c>
      <c r="D38" s="332" t="s">
        <v>233</v>
      </c>
      <c r="E38" s="383"/>
      <c r="F38" s="276"/>
      <c r="G38" s="277">
        <v>6000</v>
      </c>
      <c r="H38" s="278">
        <f t="shared" si="1"/>
        <v>0</v>
      </c>
      <c r="I38" s="279"/>
      <c r="J38" s="280"/>
      <c r="K38" s="281"/>
      <c r="L38" s="278">
        <f t="shared" si="2"/>
        <v>0</v>
      </c>
      <c r="M38" s="282">
        <f t="shared" si="0"/>
        <v>0</v>
      </c>
      <c r="N38" s="306"/>
    </row>
    <row r="39" spans="2:14" ht="16.5" thickBot="1">
      <c r="B39" s="394">
        <v>31</v>
      </c>
      <c r="C39" s="395">
        <v>42272</v>
      </c>
      <c r="D39" s="494" t="s">
        <v>233</v>
      </c>
      <c r="E39" s="333"/>
      <c r="F39" s="334"/>
      <c r="G39" s="324">
        <v>6000</v>
      </c>
      <c r="H39" s="325">
        <f t="shared" si="1"/>
        <v>0</v>
      </c>
      <c r="I39" s="326"/>
      <c r="J39" s="327"/>
      <c r="K39" s="335"/>
      <c r="L39" s="325">
        <f t="shared" si="2"/>
        <v>0</v>
      </c>
      <c r="M39" s="328">
        <f t="shared" si="0"/>
        <v>0</v>
      </c>
      <c r="N39" s="329"/>
    </row>
    <row r="40" spans="2:14" ht="16.5" thickTop="1">
      <c r="B40" s="262"/>
      <c r="C40" s="126"/>
      <c r="D40" s="271"/>
      <c r="E40" s="271"/>
      <c r="F40" s="271"/>
      <c r="G40" s="270"/>
      <c r="H40" s="271"/>
      <c r="I40" s="270"/>
      <c r="J40" s="270"/>
      <c r="K40" s="272"/>
      <c r="L40" s="11"/>
      <c r="M40" s="271"/>
      <c r="N40" s="262"/>
    </row>
    <row r="41" spans="2:14" ht="15.75">
      <c r="B41" s="262"/>
      <c r="C41" s="126"/>
      <c r="D41" s="271"/>
      <c r="E41" s="271"/>
      <c r="F41" s="271"/>
      <c r="G41" s="270"/>
      <c r="H41" s="271"/>
      <c r="I41" s="270"/>
      <c r="J41" s="270"/>
      <c r="K41" s="272"/>
      <c r="L41" s="11"/>
      <c r="M41" s="271"/>
      <c r="N41" s="262"/>
    </row>
    <row r="42" spans="2:14" ht="15.75">
      <c r="B42" s="262"/>
      <c r="C42" s="126"/>
      <c r="D42" s="271"/>
      <c r="E42" s="271"/>
      <c r="F42" s="271"/>
      <c r="G42" s="270"/>
      <c r="H42" s="271"/>
      <c r="I42" s="270"/>
      <c r="J42" s="270"/>
      <c r="K42" s="272"/>
      <c r="L42" s="11"/>
      <c r="M42" s="271"/>
      <c r="N42" s="262"/>
    </row>
  </sheetData>
  <mergeCells count="5">
    <mergeCell ref="B1:M1"/>
    <mergeCell ref="B2:C2"/>
    <mergeCell ref="B3:C3"/>
    <mergeCell ref="B4:C4"/>
    <mergeCell ref="B5:C5"/>
  </mergeCells>
  <printOptions horizontalCentered="1"/>
  <pageMargins left="0.45" right="0.45" top="0.25" bottom="0.5" header="0.3" footer="0.3"/>
  <pageSetup paperSize="274" scale="8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7030A0"/>
  </sheetPr>
  <dimension ref="B3:H49"/>
  <sheetViews>
    <sheetView topLeftCell="A12" workbookViewId="0">
      <selection activeCell="O32" sqref="N31:O32"/>
    </sheetView>
  </sheetViews>
  <sheetFormatPr defaultRowHeight="15"/>
  <cols>
    <col min="2" max="2" width="4.5703125" customWidth="1"/>
    <col min="3" max="3" width="13" customWidth="1"/>
    <col min="4" max="4" width="39.5703125" customWidth="1"/>
    <col min="6" max="6" width="7.5703125" customWidth="1"/>
    <col min="7" max="7" width="13" customWidth="1"/>
  </cols>
  <sheetData>
    <row r="3" spans="2:8" ht="18.75">
      <c r="B3" s="536" t="s">
        <v>30</v>
      </c>
      <c r="C3" s="536"/>
      <c r="D3" s="536"/>
      <c r="E3" s="536"/>
      <c r="F3" s="536"/>
      <c r="G3" s="536"/>
      <c r="H3" s="536"/>
    </row>
    <row r="5" spans="2:8">
      <c r="B5" s="17" t="s">
        <v>31</v>
      </c>
      <c r="C5" s="18"/>
      <c r="D5" s="17" t="s">
        <v>32</v>
      </c>
      <c r="E5" s="19"/>
      <c r="F5" s="20"/>
      <c r="G5" s="20"/>
      <c r="H5" s="20"/>
    </row>
    <row r="6" spans="2:8">
      <c r="B6" s="17" t="s">
        <v>33</v>
      </c>
      <c r="C6" s="18"/>
      <c r="D6" s="17" t="s">
        <v>34</v>
      </c>
      <c r="E6" s="19"/>
      <c r="F6" s="20"/>
      <c r="G6" s="20"/>
      <c r="H6" s="20"/>
    </row>
    <row r="7" spans="2:8">
      <c r="B7" s="17" t="s">
        <v>36</v>
      </c>
      <c r="C7" s="18"/>
      <c r="D7" s="17" t="s">
        <v>37</v>
      </c>
      <c r="E7" s="19"/>
      <c r="F7" s="20"/>
      <c r="G7" s="20"/>
      <c r="H7" s="20"/>
    </row>
    <row r="8" spans="2:8">
      <c r="B8" s="2" t="s">
        <v>3</v>
      </c>
      <c r="C8" s="3"/>
      <c r="D8" s="1" t="s">
        <v>133</v>
      </c>
      <c r="E8" s="19"/>
      <c r="F8" s="20"/>
      <c r="G8" s="20"/>
      <c r="H8" s="20"/>
    </row>
    <row r="9" spans="2:8" ht="15.75" thickBot="1"/>
    <row r="10" spans="2:8" ht="39" thickBot="1">
      <c r="B10" s="454" t="s">
        <v>4</v>
      </c>
      <c r="C10" s="454" t="s">
        <v>5</v>
      </c>
      <c r="D10" s="454" t="s">
        <v>6</v>
      </c>
      <c r="E10" s="454" t="s">
        <v>7</v>
      </c>
      <c r="F10" s="454" t="s">
        <v>8</v>
      </c>
      <c r="G10" s="454" t="s">
        <v>38</v>
      </c>
      <c r="H10" s="454" t="s">
        <v>12</v>
      </c>
    </row>
    <row r="11" spans="2:8" ht="15.75" thickBot="1">
      <c r="B11" s="455">
        <v>1</v>
      </c>
      <c r="C11" s="455">
        <v>2</v>
      </c>
      <c r="D11" s="455">
        <v>3</v>
      </c>
      <c r="E11" s="455">
        <v>4</v>
      </c>
      <c r="F11" s="455">
        <v>6</v>
      </c>
      <c r="G11" s="455" t="s">
        <v>39</v>
      </c>
      <c r="H11" s="456">
        <v>11</v>
      </c>
    </row>
    <row r="12" spans="2:8" ht="16.5" thickBot="1">
      <c r="B12" s="457"/>
      <c r="C12" s="458"/>
      <c r="D12" s="458"/>
      <c r="E12" s="458"/>
      <c r="F12" s="460">
        <f>SUM(F13:F43)</f>
        <v>315</v>
      </c>
      <c r="G12" s="460">
        <f>SUM(G13:G43)</f>
        <v>3150000</v>
      </c>
      <c r="H12" s="459"/>
    </row>
    <row r="13" spans="2:8" ht="16.5" thickTop="1">
      <c r="B13" s="389">
        <v>1</v>
      </c>
      <c r="C13" s="396">
        <v>42242</v>
      </c>
      <c r="D13" s="249" t="s">
        <v>139</v>
      </c>
      <c r="E13" s="311" t="s">
        <v>93</v>
      </c>
      <c r="F13" s="312">
        <v>3</v>
      </c>
      <c r="G13" s="313">
        <f>F13*10000</f>
        <v>30000</v>
      </c>
      <c r="H13" s="314"/>
    </row>
    <row r="14" spans="2:8" ht="15.75">
      <c r="B14" s="390">
        <v>2</v>
      </c>
      <c r="C14" s="391">
        <v>42243</v>
      </c>
      <c r="D14" s="241" t="s">
        <v>140</v>
      </c>
      <c r="E14" s="21" t="s">
        <v>165</v>
      </c>
      <c r="F14" s="274">
        <v>13</v>
      </c>
      <c r="G14" s="22">
        <f t="shared" ref="G14:G24" si="0">F14*10000</f>
        <v>130000</v>
      </c>
      <c r="H14" s="168"/>
    </row>
    <row r="15" spans="2:8" ht="15.75">
      <c r="B15" s="390">
        <v>3</v>
      </c>
      <c r="C15" s="391">
        <v>42244</v>
      </c>
      <c r="D15" s="241" t="s">
        <v>141</v>
      </c>
      <c r="E15" s="21" t="s">
        <v>138</v>
      </c>
      <c r="F15" s="274">
        <v>14</v>
      </c>
      <c r="G15" s="22">
        <f t="shared" si="0"/>
        <v>140000</v>
      </c>
      <c r="H15" s="168"/>
    </row>
    <row r="16" spans="2:8" ht="15.75">
      <c r="B16" s="390">
        <v>4</v>
      </c>
      <c r="C16" s="391">
        <v>42245</v>
      </c>
      <c r="D16" s="241" t="s">
        <v>141</v>
      </c>
      <c r="E16" s="21" t="s">
        <v>138</v>
      </c>
      <c r="F16" s="274">
        <v>7</v>
      </c>
      <c r="G16" s="22">
        <f t="shared" si="0"/>
        <v>70000</v>
      </c>
      <c r="H16" s="168"/>
    </row>
    <row r="17" spans="2:8" ht="15.75">
      <c r="B17" s="390">
        <v>5</v>
      </c>
      <c r="C17" s="392">
        <v>42246</v>
      </c>
      <c r="D17" s="241" t="s">
        <v>142</v>
      </c>
      <c r="E17" s="21" t="s">
        <v>165</v>
      </c>
      <c r="F17" s="274">
        <v>8</v>
      </c>
      <c r="G17" s="22">
        <f t="shared" si="0"/>
        <v>80000</v>
      </c>
      <c r="H17" s="168"/>
    </row>
    <row r="18" spans="2:8" s="86" customFormat="1" ht="15.75">
      <c r="B18" s="390">
        <v>6</v>
      </c>
      <c r="C18" s="391">
        <v>42247</v>
      </c>
      <c r="D18" s="241" t="s">
        <v>140</v>
      </c>
      <c r="E18" s="21" t="s">
        <v>165</v>
      </c>
      <c r="F18" s="274">
        <v>6</v>
      </c>
      <c r="G18" s="22">
        <f t="shared" si="0"/>
        <v>60000</v>
      </c>
      <c r="H18" s="168"/>
    </row>
    <row r="19" spans="2:8" s="86" customFormat="1" ht="15.75">
      <c r="B19" s="390">
        <v>7</v>
      </c>
      <c r="C19" s="391">
        <v>42248</v>
      </c>
      <c r="D19" s="241" t="s">
        <v>140</v>
      </c>
      <c r="E19" s="21" t="s">
        <v>165</v>
      </c>
      <c r="F19" s="274">
        <v>9</v>
      </c>
      <c r="G19" s="22">
        <f t="shared" si="0"/>
        <v>90000</v>
      </c>
      <c r="H19" s="168"/>
    </row>
    <row r="20" spans="2:8" s="86" customFormat="1" ht="15.75">
      <c r="B20" s="390">
        <v>8</v>
      </c>
      <c r="C20" s="391">
        <v>42249</v>
      </c>
      <c r="D20" s="241" t="s">
        <v>172</v>
      </c>
      <c r="E20" s="21" t="s">
        <v>165</v>
      </c>
      <c r="F20" s="274">
        <v>9</v>
      </c>
      <c r="G20" s="22">
        <f t="shared" si="0"/>
        <v>90000</v>
      </c>
      <c r="H20" s="168"/>
    </row>
    <row r="21" spans="2:8" s="86" customFormat="1" ht="15.75">
      <c r="B21" s="390">
        <v>9</v>
      </c>
      <c r="C21" s="391">
        <v>42250</v>
      </c>
      <c r="D21" s="241" t="s">
        <v>173</v>
      </c>
      <c r="E21" s="21" t="s">
        <v>138</v>
      </c>
      <c r="F21" s="274">
        <v>4</v>
      </c>
      <c r="G21" s="22">
        <f t="shared" si="0"/>
        <v>40000</v>
      </c>
      <c r="H21" s="168"/>
    </row>
    <row r="22" spans="2:8" s="86" customFormat="1" ht="15.75">
      <c r="B22" s="390">
        <v>10</v>
      </c>
      <c r="C22" s="391">
        <v>42251</v>
      </c>
      <c r="D22" s="241" t="s">
        <v>173</v>
      </c>
      <c r="E22" s="21" t="s">
        <v>138</v>
      </c>
      <c r="F22" s="274">
        <v>17</v>
      </c>
      <c r="G22" s="22">
        <f t="shared" si="0"/>
        <v>170000</v>
      </c>
      <c r="H22" s="168"/>
    </row>
    <row r="23" spans="2:8" s="86" customFormat="1" ht="15.75">
      <c r="B23" s="390">
        <v>11</v>
      </c>
      <c r="C23" s="391">
        <v>42252</v>
      </c>
      <c r="D23" s="241" t="s">
        <v>173</v>
      </c>
      <c r="E23" s="21" t="s">
        <v>138</v>
      </c>
      <c r="F23" s="274">
        <v>2</v>
      </c>
      <c r="G23" s="22">
        <f t="shared" si="0"/>
        <v>20000</v>
      </c>
      <c r="H23" s="168"/>
    </row>
    <row r="24" spans="2:8" s="86" customFormat="1" ht="15.75">
      <c r="B24" s="390">
        <v>12</v>
      </c>
      <c r="C24" s="392">
        <v>42253</v>
      </c>
      <c r="D24" s="241" t="s">
        <v>174</v>
      </c>
      <c r="E24" s="21" t="s">
        <v>165</v>
      </c>
      <c r="F24" s="274">
        <v>15</v>
      </c>
      <c r="G24" s="22">
        <f t="shared" si="0"/>
        <v>150000</v>
      </c>
      <c r="H24" s="168"/>
    </row>
    <row r="25" spans="2:8" s="86" customFormat="1" ht="15.75">
      <c r="B25" s="390">
        <v>13</v>
      </c>
      <c r="C25" s="391">
        <v>42254</v>
      </c>
      <c r="D25" s="241" t="s">
        <v>175</v>
      </c>
      <c r="E25" s="21" t="s">
        <v>138</v>
      </c>
      <c r="F25" s="274">
        <v>9</v>
      </c>
      <c r="G25" s="22">
        <f>F25*10000</f>
        <v>90000</v>
      </c>
      <c r="H25" s="168"/>
    </row>
    <row r="26" spans="2:8" s="86" customFormat="1" ht="15.75">
      <c r="B26" s="390">
        <v>14</v>
      </c>
      <c r="C26" s="391">
        <v>42255</v>
      </c>
      <c r="D26" s="241" t="s">
        <v>175</v>
      </c>
      <c r="E26" s="21" t="s">
        <v>138</v>
      </c>
      <c r="F26" s="274">
        <v>12</v>
      </c>
      <c r="G26" s="22">
        <f>F26*10000</f>
        <v>120000</v>
      </c>
      <c r="H26" s="168"/>
    </row>
    <row r="27" spans="2:8" s="86" customFormat="1" ht="15.75">
      <c r="B27" s="390">
        <v>15</v>
      </c>
      <c r="C27" s="391">
        <v>42256</v>
      </c>
      <c r="D27" s="315" t="s">
        <v>175</v>
      </c>
      <c r="E27" s="21" t="s">
        <v>138</v>
      </c>
      <c r="F27" s="274">
        <v>7</v>
      </c>
      <c r="G27" s="22">
        <f t="shared" ref="G27:G43" si="1">F27*10000</f>
        <v>70000</v>
      </c>
      <c r="H27" s="168"/>
    </row>
    <row r="28" spans="2:8" ht="15.75">
      <c r="B28" s="390">
        <v>16</v>
      </c>
      <c r="C28" s="391">
        <v>42257</v>
      </c>
      <c r="D28" s="273" t="s">
        <v>226</v>
      </c>
      <c r="E28" s="21" t="s">
        <v>165</v>
      </c>
      <c r="F28" s="274">
        <v>10</v>
      </c>
      <c r="G28" s="22">
        <f t="shared" si="1"/>
        <v>100000</v>
      </c>
      <c r="H28" s="168"/>
    </row>
    <row r="29" spans="2:8" ht="15.75">
      <c r="B29" s="390">
        <v>17</v>
      </c>
      <c r="C29" s="391">
        <v>42258</v>
      </c>
      <c r="D29" s="273" t="s">
        <v>227</v>
      </c>
      <c r="E29" s="21" t="s">
        <v>229</v>
      </c>
      <c r="F29" s="274">
        <v>15</v>
      </c>
      <c r="G29" s="22">
        <f t="shared" si="1"/>
        <v>150000</v>
      </c>
      <c r="H29" s="168"/>
    </row>
    <row r="30" spans="2:8" ht="15.75">
      <c r="B30" s="390">
        <v>18</v>
      </c>
      <c r="C30" s="391">
        <v>42259</v>
      </c>
      <c r="D30" s="273" t="s">
        <v>175</v>
      </c>
      <c r="E30" s="21" t="s">
        <v>138</v>
      </c>
      <c r="F30" s="274">
        <v>11</v>
      </c>
      <c r="G30" s="22">
        <f t="shared" si="1"/>
        <v>110000</v>
      </c>
      <c r="H30" s="168"/>
    </row>
    <row r="31" spans="2:8" ht="15.75">
      <c r="B31" s="390">
        <v>19</v>
      </c>
      <c r="C31" s="392">
        <v>42260</v>
      </c>
      <c r="D31" s="273" t="s">
        <v>228</v>
      </c>
      <c r="E31" s="21" t="s">
        <v>229</v>
      </c>
      <c r="F31" s="274">
        <v>18</v>
      </c>
      <c r="G31" s="22">
        <f t="shared" si="1"/>
        <v>180000</v>
      </c>
      <c r="H31" s="168"/>
    </row>
    <row r="32" spans="2:8" ht="15.75">
      <c r="B32" s="390">
        <v>20</v>
      </c>
      <c r="C32" s="391">
        <v>42261</v>
      </c>
      <c r="D32" s="273" t="s">
        <v>175</v>
      </c>
      <c r="E32" s="21" t="s">
        <v>138</v>
      </c>
      <c r="F32" s="274">
        <v>15</v>
      </c>
      <c r="G32" s="22">
        <f t="shared" si="1"/>
        <v>150000</v>
      </c>
      <c r="H32" s="168"/>
    </row>
    <row r="33" spans="2:8" ht="15.75">
      <c r="B33" s="390">
        <v>21</v>
      </c>
      <c r="C33" s="391">
        <v>42262</v>
      </c>
      <c r="D33" s="273" t="s">
        <v>228</v>
      </c>
      <c r="E33" s="21" t="s">
        <v>229</v>
      </c>
      <c r="F33" s="274">
        <v>15</v>
      </c>
      <c r="G33" s="22">
        <f t="shared" si="1"/>
        <v>150000</v>
      </c>
      <c r="H33" s="168"/>
    </row>
    <row r="34" spans="2:8" ht="15.75">
      <c r="B34" s="390">
        <v>22</v>
      </c>
      <c r="C34" s="391">
        <v>42263</v>
      </c>
      <c r="D34" s="273" t="s">
        <v>302</v>
      </c>
      <c r="E34" s="21" t="s">
        <v>138</v>
      </c>
      <c r="F34" s="274">
        <v>14</v>
      </c>
      <c r="G34" s="22">
        <f t="shared" si="1"/>
        <v>140000</v>
      </c>
      <c r="H34" s="168"/>
    </row>
    <row r="35" spans="2:8" ht="15.75">
      <c r="B35" s="390">
        <v>23</v>
      </c>
      <c r="C35" s="391">
        <v>42264</v>
      </c>
      <c r="D35" s="273" t="s">
        <v>303</v>
      </c>
      <c r="E35" s="507" t="s">
        <v>229</v>
      </c>
      <c r="F35" s="274">
        <v>16</v>
      </c>
      <c r="G35" s="22">
        <f t="shared" si="1"/>
        <v>160000</v>
      </c>
      <c r="H35" s="168"/>
    </row>
    <row r="36" spans="2:8" ht="15.75">
      <c r="B36" s="390">
        <v>24</v>
      </c>
      <c r="C36" s="391">
        <v>42265</v>
      </c>
      <c r="D36" s="273" t="s">
        <v>304</v>
      </c>
      <c r="E36" s="21" t="s">
        <v>138</v>
      </c>
      <c r="F36" s="274">
        <v>9</v>
      </c>
      <c r="G36" s="22">
        <f t="shared" si="1"/>
        <v>90000</v>
      </c>
      <c r="H36" s="168"/>
    </row>
    <row r="37" spans="2:8" ht="15.75">
      <c r="B37" s="390">
        <v>25</v>
      </c>
      <c r="C37" s="391">
        <v>42266</v>
      </c>
      <c r="D37" s="273" t="s">
        <v>305</v>
      </c>
      <c r="E37" s="21" t="s">
        <v>138</v>
      </c>
      <c r="F37" s="274">
        <v>15</v>
      </c>
      <c r="G37" s="22">
        <f t="shared" si="1"/>
        <v>150000</v>
      </c>
      <c r="H37" s="168"/>
    </row>
    <row r="38" spans="2:8" ht="15.75">
      <c r="B38" s="390">
        <v>26</v>
      </c>
      <c r="C38" s="392">
        <v>42267</v>
      </c>
      <c r="D38" s="273" t="s">
        <v>306</v>
      </c>
      <c r="E38" s="21" t="s">
        <v>138</v>
      </c>
      <c r="F38" s="274">
        <v>14</v>
      </c>
      <c r="G38" s="22">
        <f t="shared" si="1"/>
        <v>140000</v>
      </c>
      <c r="H38" s="168"/>
    </row>
    <row r="39" spans="2:8" ht="15.75">
      <c r="B39" s="390">
        <v>27</v>
      </c>
      <c r="C39" s="391">
        <v>42268</v>
      </c>
      <c r="D39" s="273" t="s">
        <v>307</v>
      </c>
      <c r="E39" s="21" t="s">
        <v>229</v>
      </c>
      <c r="F39" s="274">
        <v>14</v>
      </c>
      <c r="G39" s="22">
        <f t="shared" si="1"/>
        <v>140000</v>
      </c>
      <c r="H39" s="168"/>
    </row>
    <row r="40" spans="2:8" ht="15.75">
      <c r="B40" s="390">
        <v>28</v>
      </c>
      <c r="C40" s="391">
        <v>42269</v>
      </c>
      <c r="D40" s="273" t="s">
        <v>308</v>
      </c>
      <c r="E40" s="21" t="s">
        <v>138</v>
      </c>
      <c r="F40" s="274">
        <v>9</v>
      </c>
      <c r="G40" s="22">
        <f t="shared" si="1"/>
        <v>90000</v>
      </c>
      <c r="H40" s="168"/>
    </row>
    <row r="41" spans="2:8" ht="15.75">
      <c r="B41" s="390">
        <v>29</v>
      </c>
      <c r="C41" s="391">
        <v>42270</v>
      </c>
      <c r="D41" s="273" t="s">
        <v>309</v>
      </c>
      <c r="E41" s="21" t="s">
        <v>138</v>
      </c>
      <c r="F41" s="110">
        <v>5</v>
      </c>
      <c r="G41" s="22">
        <f t="shared" si="1"/>
        <v>50000</v>
      </c>
      <c r="H41" s="201"/>
    </row>
    <row r="42" spans="2:8" ht="15.75">
      <c r="B42" s="390">
        <v>30</v>
      </c>
      <c r="C42" s="393">
        <v>42271</v>
      </c>
      <c r="D42" s="332" t="s">
        <v>233</v>
      </c>
      <c r="E42" s="21"/>
      <c r="F42" s="110"/>
      <c r="G42" s="22">
        <f t="shared" si="1"/>
        <v>0</v>
      </c>
      <c r="H42" s="201"/>
    </row>
    <row r="43" spans="2:8" ht="16.5" thickBot="1">
      <c r="B43" s="394">
        <v>31</v>
      </c>
      <c r="C43" s="395">
        <v>42272</v>
      </c>
      <c r="D43" s="494" t="s">
        <v>233</v>
      </c>
      <c r="E43" s="340"/>
      <c r="F43" s="247"/>
      <c r="G43" s="169">
        <f t="shared" si="1"/>
        <v>0</v>
      </c>
      <c r="H43" s="275"/>
    </row>
    <row r="44" spans="2:8" ht="15.75" thickTop="1"/>
    <row r="46" spans="2:8" ht="15.75">
      <c r="B46" s="390">
        <v>1</v>
      </c>
      <c r="C46" s="391">
        <v>42273</v>
      </c>
      <c r="D46" s="273" t="s">
        <v>310</v>
      </c>
      <c r="E46" s="21"/>
      <c r="F46" s="110"/>
      <c r="G46" s="22"/>
      <c r="H46" s="201"/>
    </row>
    <row r="47" spans="2:8" ht="15.75">
      <c r="B47" s="390">
        <v>2</v>
      </c>
      <c r="C47" s="391">
        <v>42274</v>
      </c>
      <c r="D47" s="273" t="s">
        <v>311</v>
      </c>
      <c r="E47" s="21"/>
      <c r="F47" s="110">
        <v>16</v>
      </c>
      <c r="G47" s="22"/>
      <c r="H47" s="201"/>
    </row>
    <row r="48" spans="2:8" ht="15.75">
      <c r="B48" s="390">
        <v>3</v>
      </c>
      <c r="C48" s="391">
        <v>42275</v>
      </c>
      <c r="D48" s="273" t="s">
        <v>312</v>
      </c>
      <c r="E48" s="21"/>
      <c r="F48" s="110">
        <v>5</v>
      </c>
      <c r="G48" s="22"/>
      <c r="H48" s="201"/>
    </row>
    <row r="49" spans="2:8" ht="15.75">
      <c r="B49" s="390">
        <v>4</v>
      </c>
      <c r="C49" s="391">
        <v>42276</v>
      </c>
      <c r="D49" s="273" t="s">
        <v>313</v>
      </c>
      <c r="E49" s="21"/>
      <c r="F49" s="110"/>
      <c r="G49" s="22"/>
      <c r="H49" s="201"/>
    </row>
  </sheetData>
  <mergeCells count="1">
    <mergeCell ref="B3:H3"/>
  </mergeCells>
  <printOptions horizontalCentered="1"/>
  <pageMargins left="0.45" right="0.45" top="0.5" bottom="0.5" header="0.3" footer="0.3"/>
  <pageSetup paperSize="9" scale="80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B1:K45"/>
  <sheetViews>
    <sheetView tabSelected="1" topLeftCell="A14" workbookViewId="0">
      <selection activeCell="M17" sqref="M17"/>
    </sheetView>
  </sheetViews>
  <sheetFormatPr defaultRowHeight="15"/>
  <cols>
    <col min="3" max="3" width="9.7109375" customWidth="1"/>
    <col min="4" max="4" width="26.7109375" customWidth="1"/>
    <col min="5" max="5" width="7.5703125" customWidth="1"/>
    <col min="7" max="7" width="12.85546875" customWidth="1"/>
    <col min="9" max="9" width="11.5703125" customWidth="1"/>
    <col min="10" max="10" width="13" customWidth="1"/>
  </cols>
  <sheetData>
    <row r="1" spans="2:11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</row>
    <row r="2" spans="2:11">
      <c r="B2" s="58"/>
      <c r="C2" s="59"/>
      <c r="D2" s="58"/>
      <c r="E2" s="59"/>
      <c r="F2" s="58"/>
      <c r="G2" s="58"/>
      <c r="H2" s="58"/>
      <c r="I2" s="58"/>
      <c r="J2" s="58"/>
      <c r="K2" s="58"/>
    </row>
    <row r="3" spans="2:11">
      <c r="B3" s="60" t="s">
        <v>1</v>
      </c>
      <c r="C3" s="61"/>
      <c r="D3" s="60" t="s">
        <v>95</v>
      </c>
      <c r="E3" s="61"/>
      <c r="F3" s="60"/>
      <c r="G3" s="60"/>
      <c r="H3" s="60"/>
      <c r="I3" s="60"/>
      <c r="J3" s="60"/>
      <c r="K3" s="60"/>
    </row>
    <row r="4" spans="2:11">
      <c r="B4" s="60" t="s">
        <v>2</v>
      </c>
      <c r="C4" s="61"/>
      <c r="D4" s="60" t="s">
        <v>96</v>
      </c>
      <c r="E4" s="61"/>
      <c r="F4" s="60"/>
      <c r="G4" s="60"/>
      <c r="H4" s="60"/>
      <c r="I4" s="60"/>
      <c r="J4" s="60"/>
      <c r="K4" s="60"/>
    </row>
    <row r="5" spans="2:11">
      <c r="B5" s="62" t="s">
        <v>3</v>
      </c>
      <c r="C5" s="63"/>
      <c r="D5" s="1" t="s">
        <v>133</v>
      </c>
      <c r="E5" s="61"/>
      <c r="F5" s="60"/>
      <c r="G5" s="60"/>
      <c r="H5" s="60"/>
      <c r="I5" s="60"/>
      <c r="J5" s="60"/>
      <c r="K5" s="60"/>
    </row>
    <row r="6" spans="2:11" ht="15.75" thickBot="1"/>
    <row r="7" spans="2:11" ht="39" thickBot="1">
      <c r="B7" s="64" t="s">
        <v>4</v>
      </c>
      <c r="C7" s="64" t="s">
        <v>5</v>
      </c>
      <c r="D7" s="64" t="s">
        <v>6</v>
      </c>
      <c r="E7" s="64" t="s">
        <v>7</v>
      </c>
      <c r="F7" s="64" t="s">
        <v>8</v>
      </c>
      <c r="G7" s="65" t="s">
        <v>38</v>
      </c>
      <c r="H7" s="64" t="s">
        <v>44</v>
      </c>
      <c r="I7" s="65" t="s">
        <v>45</v>
      </c>
      <c r="J7" s="64" t="s">
        <v>11</v>
      </c>
      <c r="K7" s="65" t="s">
        <v>12</v>
      </c>
    </row>
    <row r="8" spans="2:11" ht="15.75" thickBot="1">
      <c r="B8" s="66">
        <v>1</v>
      </c>
      <c r="C8" s="66">
        <v>2</v>
      </c>
      <c r="D8" s="66">
        <v>3</v>
      </c>
      <c r="E8" s="66">
        <v>4</v>
      </c>
      <c r="F8" s="66">
        <v>5</v>
      </c>
      <c r="G8" s="66" t="s">
        <v>13</v>
      </c>
      <c r="H8" s="66">
        <v>7</v>
      </c>
      <c r="I8" s="66" t="s">
        <v>51</v>
      </c>
      <c r="J8" s="66" t="s">
        <v>52</v>
      </c>
      <c r="K8" s="67">
        <v>10</v>
      </c>
    </row>
    <row r="9" spans="2:11" ht="15.75" thickBot="1">
      <c r="B9" s="188"/>
      <c r="C9" s="189"/>
      <c r="D9" s="189"/>
      <c r="E9" s="189"/>
      <c r="F9" s="190">
        <f>SUM(F10:F40)</f>
        <v>97</v>
      </c>
      <c r="G9" s="191">
        <f>SUM(G10:G40)</f>
        <v>970000</v>
      </c>
      <c r="H9" s="190">
        <f>SUM(H10:H40)</f>
        <v>12</v>
      </c>
      <c r="I9" s="191">
        <f>SUM(I10:I40)</f>
        <v>180000</v>
      </c>
      <c r="J9" s="191">
        <f>SUM(J10:J40)</f>
        <v>1150000</v>
      </c>
      <c r="K9" s="192"/>
    </row>
    <row r="10" spans="2:11" ht="16.5" thickTop="1">
      <c r="B10" s="389">
        <v>1</v>
      </c>
      <c r="C10" s="396">
        <v>42242</v>
      </c>
      <c r="D10" s="249" t="s">
        <v>137</v>
      </c>
      <c r="E10" s="203" t="s">
        <v>138</v>
      </c>
      <c r="F10" s="194">
        <v>1</v>
      </c>
      <c r="G10" s="185">
        <f>F10*10000</f>
        <v>10000</v>
      </c>
      <c r="H10" s="185"/>
      <c r="I10" s="185">
        <f>H10*15000</f>
        <v>0</v>
      </c>
      <c r="J10" s="195">
        <f>G10+I10</f>
        <v>10000</v>
      </c>
      <c r="K10" s="196"/>
    </row>
    <row r="11" spans="2:11" ht="15.75">
      <c r="B11" s="390">
        <v>2</v>
      </c>
      <c r="C11" s="391">
        <v>42243</v>
      </c>
      <c r="D11" s="241" t="s">
        <v>137</v>
      </c>
      <c r="E11" s="68" t="s">
        <v>138</v>
      </c>
      <c r="F11" s="68">
        <v>4</v>
      </c>
      <c r="G11" s="56">
        <f>F11*10000</f>
        <v>40000</v>
      </c>
      <c r="H11" s="69"/>
      <c r="I11" s="56">
        <f>H11*15000</f>
        <v>0</v>
      </c>
      <c r="J11" s="70">
        <f>G11+I11</f>
        <v>40000</v>
      </c>
      <c r="K11" s="197"/>
    </row>
    <row r="12" spans="2:11" ht="15.75">
      <c r="B12" s="390">
        <v>3</v>
      </c>
      <c r="C12" s="391">
        <v>42244</v>
      </c>
      <c r="D12" s="241" t="s">
        <v>137</v>
      </c>
      <c r="E12" s="68" t="s">
        <v>138</v>
      </c>
      <c r="F12" s="68">
        <v>4</v>
      </c>
      <c r="G12" s="56">
        <f>F12*10000</f>
        <v>40000</v>
      </c>
      <c r="H12" s="69"/>
      <c r="I12" s="56">
        <f t="shared" ref="I12:I40" si="0">H12*15000</f>
        <v>0</v>
      </c>
      <c r="J12" s="70">
        <f t="shared" ref="J12:J39" si="1">G12+I12</f>
        <v>40000</v>
      </c>
      <c r="K12" s="197"/>
    </row>
    <row r="13" spans="2:11" ht="15.75">
      <c r="B13" s="390">
        <v>4</v>
      </c>
      <c r="C13" s="391">
        <v>42245</v>
      </c>
      <c r="D13" s="241" t="s">
        <v>137</v>
      </c>
      <c r="E13" s="68" t="s">
        <v>138</v>
      </c>
      <c r="F13" s="68">
        <v>4</v>
      </c>
      <c r="G13" s="56">
        <f t="shared" ref="G13:G40" si="2">F13*10000</f>
        <v>40000</v>
      </c>
      <c r="H13" s="69"/>
      <c r="I13" s="56">
        <f t="shared" si="0"/>
        <v>0</v>
      </c>
      <c r="J13" s="70">
        <f t="shared" si="1"/>
        <v>40000</v>
      </c>
      <c r="K13" s="197"/>
    </row>
    <row r="14" spans="2:11" ht="15.75">
      <c r="B14" s="390">
        <v>5</v>
      </c>
      <c r="C14" s="392">
        <v>42246</v>
      </c>
      <c r="D14" s="241" t="s">
        <v>137</v>
      </c>
      <c r="E14" s="68" t="s">
        <v>138</v>
      </c>
      <c r="F14" s="68">
        <v>3</v>
      </c>
      <c r="G14" s="56">
        <f t="shared" si="2"/>
        <v>30000</v>
      </c>
      <c r="H14" s="68"/>
      <c r="I14" s="56">
        <f t="shared" si="0"/>
        <v>0</v>
      </c>
      <c r="J14" s="70">
        <f t="shared" si="1"/>
        <v>30000</v>
      </c>
      <c r="K14" s="197"/>
    </row>
    <row r="15" spans="2:11" ht="15.75">
      <c r="B15" s="390">
        <v>6</v>
      </c>
      <c r="C15" s="391">
        <v>42247</v>
      </c>
      <c r="D15" s="241" t="s">
        <v>137</v>
      </c>
      <c r="E15" s="68" t="s">
        <v>138</v>
      </c>
      <c r="F15" s="68">
        <v>4</v>
      </c>
      <c r="G15" s="56">
        <f t="shared" si="2"/>
        <v>40000</v>
      </c>
      <c r="H15" s="68"/>
      <c r="I15" s="56">
        <f t="shared" si="0"/>
        <v>0</v>
      </c>
      <c r="J15" s="70">
        <f t="shared" si="1"/>
        <v>40000</v>
      </c>
      <c r="K15" s="197"/>
    </row>
    <row r="16" spans="2:11" ht="15.75">
      <c r="B16" s="390">
        <v>7</v>
      </c>
      <c r="C16" s="391">
        <v>42248</v>
      </c>
      <c r="D16" s="241" t="s">
        <v>137</v>
      </c>
      <c r="E16" s="68" t="s">
        <v>138</v>
      </c>
      <c r="F16" s="68">
        <v>4</v>
      </c>
      <c r="G16" s="56">
        <f t="shared" si="2"/>
        <v>40000</v>
      </c>
      <c r="H16" s="68"/>
      <c r="I16" s="56">
        <f t="shared" si="0"/>
        <v>0</v>
      </c>
      <c r="J16" s="70">
        <f t="shared" si="1"/>
        <v>40000</v>
      </c>
      <c r="K16" s="197"/>
    </row>
    <row r="17" spans="2:11" ht="15.75">
      <c r="B17" s="390">
        <v>8</v>
      </c>
      <c r="C17" s="391">
        <v>42249</v>
      </c>
      <c r="D17" s="241" t="s">
        <v>137</v>
      </c>
      <c r="E17" s="68" t="s">
        <v>138</v>
      </c>
      <c r="F17" s="68"/>
      <c r="G17" s="56">
        <f t="shared" si="2"/>
        <v>0</v>
      </c>
      <c r="H17" s="68"/>
      <c r="I17" s="56">
        <f t="shared" si="0"/>
        <v>0</v>
      </c>
      <c r="J17" s="70">
        <f t="shared" si="1"/>
        <v>0</v>
      </c>
      <c r="K17" s="197"/>
    </row>
    <row r="18" spans="2:11" ht="15.75">
      <c r="B18" s="390">
        <v>9</v>
      </c>
      <c r="C18" s="391">
        <v>42250</v>
      </c>
      <c r="D18" s="241" t="s">
        <v>137</v>
      </c>
      <c r="E18" s="68" t="s">
        <v>138</v>
      </c>
      <c r="F18" s="68">
        <v>1</v>
      </c>
      <c r="G18" s="56">
        <f t="shared" si="2"/>
        <v>10000</v>
      </c>
      <c r="H18" s="68"/>
      <c r="I18" s="56">
        <f t="shared" si="0"/>
        <v>0</v>
      </c>
      <c r="J18" s="70">
        <f t="shared" si="1"/>
        <v>10000</v>
      </c>
      <c r="K18" s="197"/>
    </row>
    <row r="19" spans="2:11" ht="15.75">
      <c r="B19" s="390">
        <v>10</v>
      </c>
      <c r="C19" s="391">
        <v>42251</v>
      </c>
      <c r="D19" s="241" t="s">
        <v>137</v>
      </c>
      <c r="E19" s="68" t="s">
        <v>138</v>
      </c>
      <c r="F19" s="68">
        <v>7</v>
      </c>
      <c r="G19" s="56">
        <f t="shared" si="2"/>
        <v>70000</v>
      </c>
      <c r="H19" s="68">
        <v>5</v>
      </c>
      <c r="I19" s="56">
        <f t="shared" si="0"/>
        <v>75000</v>
      </c>
      <c r="J19" s="70">
        <f t="shared" si="1"/>
        <v>145000</v>
      </c>
      <c r="K19" s="197"/>
    </row>
    <row r="20" spans="2:11" ht="15.75">
      <c r="B20" s="390">
        <v>11</v>
      </c>
      <c r="C20" s="391">
        <v>42252</v>
      </c>
      <c r="D20" s="241" t="s">
        <v>137</v>
      </c>
      <c r="E20" s="68" t="s">
        <v>138</v>
      </c>
      <c r="F20" s="68">
        <v>1</v>
      </c>
      <c r="G20" s="56">
        <f t="shared" si="2"/>
        <v>10000</v>
      </c>
      <c r="H20" s="68"/>
      <c r="I20" s="56">
        <f t="shared" si="0"/>
        <v>0</v>
      </c>
      <c r="J20" s="70">
        <f t="shared" si="1"/>
        <v>10000</v>
      </c>
      <c r="K20" s="197"/>
    </row>
    <row r="21" spans="2:11" ht="15.75">
      <c r="B21" s="390">
        <v>12</v>
      </c>
      <c r="C21" s="392">
        <v>42253</v>
      </c>
      <c r="D21" s="241" t="s">
        <v>137</v>
      </c>
      <c r="E21" s="68" t="s">
        <v>138</v>
      </c>
      <c r="F21" s="68">
        <v>1</v>
      </c>
      <c r="G21" s="56">
        <f t="shared" si="2"/>
        <v>10000</v>
      </c>
      <c r="H21" s="68"/>
      <c r="I21" s="56">
        <f t="shared" si="0"/>
        <v>0</v>
      </c>
      <c r="J21" s="70">
        <f t="shared" si="1"/>
        <v>10000</v>
      </c>
      <c r="K21" s="197"/>
    </row>
    <row r="22" spans="2:11" ht="15.75">
      <c r="B22" s="390">
        <v>13</v>
      </c>
      <c r="C22" s="391">
        <v>42254</v>
      </c>
      <c r="D22" s="241" t="s">
        <v>137</v>
      </c>
      <c r="E22" s="68" t="s">
        <v>138</v>
      </c>
      <c r="F22" s="68">
        <v>3</v>
      </c>
      <c r="G22" s="56">
        <f t="shared" si="2"/>
        <v>30000</v>
      </c>
      <c r="H22" s="68"/>
      <c r="I22" s="56">
        <f t="shared" si="0"/>
        <v>0</v>
      </c>
      <c r="J22" s="70">
        <f t="shared" si="1"/>
        <v>30000</v>
      </c>
      <c r="K22" s="197"/>
    </row>
    <row r="23" spans="2:11" ht="15.75">
      <c r="B23" s="390">
        <v>14</v>
      </c>
      <c r="C23" s="391">
        <v>42255</v>
      </c>
      <c r="D23" s="241" t="s">
        <v>137</v>
      </c>
      <c r="E23" s="68" t="s">
        <v>138</v>
      </c>
      <c r="F23" s="68">
        <v>6</v>
      </c>
      <c r="G23" s="56">
        <f t="shared" si="2"/>
        <v>60000</v>
      </c>
      <c r="H23" s="68">
        <v>2</v>
      </c>
      <c r="I23" s="56">
        <f t="shared" si="0"/>
        <v>30000</v>
      </c>
      <c r="J23" s="70">
        <f t="shared" si="1"/>
        <v>90000</v>
      </c>
      <c r="K23" s="197"/>
    </row>
    <row r="24" spans="2:11" ht="15.75">
      <c r="B24" s="390">
        <v>15</v>
      </c>
      <c r="C24" s="391">
        <v>42256</v>
      </c>
      <c r="D24" s="241" t="s">
        <v>137</v>
      </c>
      <c r="E24" s="68" t="s">
        <v>138</v>
      </c>
      <c r="F24" s="68">
        <v>3</v>
      </c>
      <c r="G24" s="56">
        <f t="shared" si="2"/>
        <v>30000</v>
      </c>
      <c r="H24" s="68"/>
      <c r="I24" s="56">
        <f t="shared" si="0"/>
        <v>0</v>
      </c>
      <c r="J24" s="70">
        <f t="shared" si="1"/>
        <v>30000</v>
      </c>
      <c r="K24" s="197"/>
    </row>
    <row r="25" spans="2:11" ht="15.75">
      <c r="B25" s="390">
        <v>16</v>
      </c>
      <c r="C25" s="391">
        <v>42257</v>
      </c>
      <c r="D25" s="241" t="s">
        <v>137</v>
      </c>
      <c r="E25" s="68" t="s">
        <v>138</v>
      </c>
      <c r="F25" s="68">
        <v>3</v>
      </c>
      <c r="G25" s="56">
        <f t="shared" si="2"/>
        <v>30000</v>
      </c>
      <c r="H25" s="68"/>
      <c r="I25" s="56">
        <f t="shared" si="0"/>
        <v>0</v>
      </c>
      <c r="J25" s="70">
        <f t="shared" si="1"/>
        <v>30000</v>
      </c>
      <c r="K25" s="197"/>
    </row>
    <row r="26" spans="2:11" ht="15.75">
      <c r="B26" s="390">
        <v>17</v>
      </c>
      <c r="C26" s="391">
        <v>42258</v>
      </c>
      <c r="D26" s="241" t="s">
        <v>137</v>
      </c>
      <c r="E26" s="68" t="s">
        <v>138</v>
      </c>
      <c r="F26" s="68">
        <v>6</v>
      </c>
      <c r="G26" s="56">
        <f t="shared" si="2"/>
        <v>60000</v>
      </c>
      <c r="H26" s="68">
        <v>2</v>
      </c>
      <c r="I26" s="56">
        <f t="shared" si="0"/>
        <v>30000</v>
      </c>
      <c r="J26" s="70">
        <f t="shared" si="1"/>
        <v>90000</v>
      </c>
      <c r="K26" s="197"/>
    </row>
    <row r="27" spans="2:11" ht="15.75">
      <c r="B27" s="390">
        <v>18</v>
      </c>
      <c r="C27" s="391">
        <v>42259</v>
      </c>
      <c r="D27" s="241" t="s">
        <v>137</v>
      </c>
      <c r="E27" s="68" t="s">
        <v>138</v>
      </c>
      <c r="F27" s="68">
        <v>6</v>
      </c>
      <c r="G27" s="56">
        <f t="shared" si="2"/>
        <v>60000</v>
      </c>
      <c r="H27" s="68">
        <v>1</v>
      </c>
      <c r="I27" s="56">
        <f t="shared" si="0"/>
        <v>15000</v>
      </c>
      <c r="J27" s="70">
        <f t="shared" si="1"/>
        <v>75000</v>
      </c>
      <c r="K27" s="197"/>
    </row>
    <row r="28" spans="2:11" ht="15.75">
      <c r="B28" s="390">
        <v>19</v>
      </c>
      <c r="C28" s="392">
        <v>42260</v>
      </c>
      <c r="D28" s="241" t="s">
        <v>137</v>
      </c>
      <c r="E28" s="68" t="s">
        <v>138</v>
      </c>
      <c r="F28" s="68">
        <v>6</v>
      </c>
      <c r="G28" s="56">
        <f t="shared" si="2"/>
        <v>60000</v>
      </c>
      <c r="H28" s="68"/>
      <c r="I28" s="56">
        <f t="shared" si="0"/>
        <v>0</v>
      </c>
      <c r="J28" s="70">
        <f t="shared" si="1"/>
        <v>60000</v>
      </c>
      <c r="K28" s="197"/>
    </row>
    <row r="29" spans="2:11" ht="15.75">
      <c r="B29" s="390">
        <v>20</v>
      </c>
      <c r="C29" s="391">
        <v>42261</v>
      </c>
      <c r="D29" s="241" t="s">
        <v>137</v>
      </c>
      <c r="E29" s="68" t="s">
        <v>138</v>
      </c>
      <c r="F29" s="68">
        <v>6</v>
      </c>
      <c r="G29" s="56">
        <f t="shared" si="2"/>
        <v>60000</v>
      </c>
      <c r="H29" s="68">
        <v>1</v>
      </c>
      <c r="I29" s="56">
        <f t="shared" si="0"/>
        <v>15000</v>
      </c>
      <c r="J29" s="70">
        <f t="shared" si="1"/>
        <v>75000</v>
      </c>
      <c r="K29" s="197"/>
    </row>
    <row r="30" spans="2:11" ht="15.75">
      <c r="B30" s="390">
        <v>21</v>
      </c>
      <c r="C30" s="391">
        <v>42262</v>
      </c>
      <c r="D30" s="241" t="s">
        <v>137</v>
      </c>
      <c r="E30" s="68" t="s">
        <v>138</v>
      </c>
      <c r="F30" s="68">
        <v>4</v>
      </c>
      <c r="G30" s="56">
        <f t="shared" si="2"/>
        <v>40000</v>
      </c>
      <c r="H30" s="69"/>
      <c r="I30" s="56">
        <f t="shared" si="0"/>
        <v>0</v>
      </c>
      <c r="J30" s="70">
        <f t="shared" si="1"/>
        <v>40000</v>
      </c>
      <c r="K30" s="197"/>
    </row>
    <row r="31" spans="2:11" ht="15.75">
      <c r="B31" s="390">
        <v>22</v>
      </c>
      <c r="C31" s="391">
        <v>42263</v>
      </c>
      <c r="D31" s="241" t="s">
        <v>137</v>
      </c>
      <c r="E31" s="68" t="s">
        <v>138</v>
      </c>
      <c r="F31" s="68">
        <v>5</v>
      </c>
      <c r="G31" s="56">
        <f t="shared" si="2"/>
        <v>50000</v>
      </c>
      <c r="H31" s="69"/>
      <c r="I31" s="56">
        <f t="shared" si="0"/>
        <v>0</v>
      </c>
      <c r="J31" s="70">
        <f t="shared" si="1"/>
        <v>50000</v>
      </c>
      <c r="K31" s="197"/>
    </row>
    <row r="32" spans="2:11" ht="15.75">
      <c r="B32" s="390">
        <v>23</v>
      </c>
      <c r="C32" s="391">
        <v>42264</v>
      </c>
      <c r="D32" s="241" t="s">
        <v>137</v>
      </c>
      <c r="E32" s="68" t="s">
        <v>138</v>
      </c>
      <c r="F32" s="68"/>
      <c r="G32" s="56">
        <f t="shared" si="2"/>
        <v>0</v>
      </c>
      <c r="H32" s="69"/>
      <c r="I32" s="56">
        <f t="shared" si="0"/>
        <v>0</v>
      </c>
      <c r="J32" s="70">
        <f t="shared" si="1"/>
        <v>0</v>
      </c>
      <c r="K32" s="197"/>
    </row>
    <row r="33" spans="2:11" ht="15.75">
      <c r="B33" s="390">
        <v>24</v>
      </c>
      <c r="C33" s="391">
        <v>42265</v>
      </c>
      <c r="D33" s="241" t="s">
        <v>137</v>
      </c>
      <c r="E33" s="68" t="s">
        <v>138</v>
      </c>
      <c r="F33" s="68">
        <v>6</v>
      </c>
      <c r="G33" s="56">
        <f t="shared" si="2"/>
        <v>60000</v>
      </c>
      <c r="H33" s="68">
        <v>1</v>
      </c>
      <c r="I33" s="56">
        <f t="shared" si="0"/>
        <v>15000</v>
      </c>
      <c r="J33" s="70">
        <f t="shared" si="1"/>
        <v>75000</v>
      </c>
      <c r="K33" s="197"/>
    </row>
    <row r="34" spans="2:11" ht="15.75">
      <c r="B34" s="390">
        <v>25</v>
      </c>
      <c r="C34" s="391">
        <v>42266</v>
      </c>
      <c r="D34" s="241" t="s">
        <v>137</v>
      </c>
      <c r="E34" s="68" t="s">
        <v>138</v>
      </c>
      <c r="F34" s="68"/>
      <c r="G34" s="56">
        <f t="shared" si="2"/>
        <v>0</v>
      </c>
      <c r="H34" s="69"/>
      <c r="I34" s="56">
        <f t="shared" si="0"/>
        <v>0</v>
      </c>
      <c r="J34" s="70">
        <f t="shared" si="1"/>
        <v>0</v>
      </c>
      <c r="K34" s="197"/>
    </row>
    <row r="35" spans="2:11" ht="15.75">
      <c r="B35" s="390">
        <v>26</v>
      </c>
      <c r="C35" s="392">
        <v>42267</v>
      </c>
      <c r="D35" s="241" t="s">
        <v>137</v>
      </c>
      <c r="E35" s="68" t="s">
        <v>138</v>
      </c>
      <c r="F35" s="68">
        <v>2</v>
      </c>
      <c r="G35" s="56">
        <f t="shared" si="2"/>
        <v>20000</v>
      </c>
      <c r="H35" s="69"/>
      <c r="I35" s="56">
        <f t="shared" si="0"/>
        <v>0</v>
      </c>
      <c r="J35" s="70">
        <f t="shared" si="1"/>
        <v>20000</v>
      </c>
      <c r="K35" s="197"/>
    </row>
    <row r="36" spans="2:11" ht="15.75">
      <c r="B36" s="390">
        <v>27</v>
      </c>
      <c r="C36" s="391">
        <v>42268</v>
      </c>
      <c r="D36" s="241" t="s">
        <v>137</v>
      </c>
      <c r="E36" s="68" t="s">
        <v>138</v>
      </c>
      <c r="F36" s="68">
        <v>4</v>
      </c>
      <c r="G36" s="56">
        <f t="shared" si="2"/>
        <v>40000</v>
      </c>
      <c r="H36" s="69"/>
      <c r="I36" s="56">
        <f t="shared" si="0"/>
        <v>0</v>
      </c>
      <c r="J36" s="70">
        <f t="shared" si="1"/>
        <v>40000</v>
      </c>
      <c r="K36" s="197"/>
    </row>
    <row r="37" spans="2:11" ht="15.75">
      <c r="B37" s="390">
        <v>28</v>
      </c>
      <c r="C37" s="391">
        <v>42269</v>
      </c>
      <c r="D37" s="241" t="s">
        <v>137</v>
      </c>
      <c r="E37" s="68" t="s">
        <v>138</v>
      </c>
      <c r="F37" s="68"/>
      <c r="G37" s="56">
        <f t="shared" si="2"/>
        <v>0</v>
      </c>
      <c r="H37" s="69"/>
      <c r="I37" s="56">
        <f t="shared" si="0"/>
        <v>0</v>
      </c>
      <c r="J37" s="70">
        <f t="shared" si="1"/>
        <v>0</v>
      </c>
      <c r="K37" s="197"/>
    </row>
    <row r="38" spans="2:11" ht="15.75">
      <c r="B38" s="390">
        <v>29</v>
      </c>
      <c r="C38" s="391">
        <v>42270</v>
      </c>
      <c r="D38" s="241" t="s">
        <v>137</v>
      </c>
      <c r="E38" s="68" t="s">
        <v>138</v>
      </c>
      <c r="F38" s="68">
        <v>3</v>
      </c>
      <c r="G38" s="56">
        <f t="shared" si="2"/>
        <v>30000</v>
      </c>
      <c r="H38" s="151"/>
      <c r="I38" s="56">
        <f t="shared" si="0"/>
        <v>0</v>
      </c>
      <c r="J38" s="70">
        <f t="shared" si="1"/>
        <v>30000</v>
      </c>
      <c r="K38" s="212"/>
    </row>
    <row r="39" spans="2:11" ht="15.75">
      <c r="B39" s="390">
        <v>30</v>
      </c>
      <c r="C39" s="393">
        <v>42271</v>
      </c>
      <c r="D39" s="332" t="s">
        <v>233</v>
      </c>
      <c r="E39" s="68"/>
      <c r="F39" s="68"/>
      <c r="G39" s="56">
        <f t="shared" si="2"/>
        <v>0</v>
      </c>
      <c r="H39" s="151"/>
      <c r="I39" s="56">
        <f t="shared" si="0"/>
        <v>0</v>
      </c>
      <c r="J39" s="70">
        <f t="shared" si="1"/>
        <v>0</v>
      </c>
      <c r="K39" s="212"/>
    </row>
    <row r="40" spans="2:11" ht="16.5" thickBot="1">
      <c r="B40" s="394">
        <v>31</v>
      </c>
      <c r="C40" s="395">
        <v>42272</v>
      </c>
      <c r="D40" s="494" t="s">
        <v>233</v>
      </c>
      <c r="E40" s="148"/>
      <c r="F40" s="213"/>
      <c r="G40" s="149">
        <f t="shared" si="2"/>
        <v>0</v>
      </c>
      <c r="H40" s="213"/>
      <c r="I40" s="149">
        <f t="shared" si="0"/>
        <v>0</v>
      </c>
      <c r="J40" s="150">
        <f>G40+I40</f>
        <v>0</v>
      </c>
      <c r="K40" s="214"/>
    </row>
    <row r="41" spans="2:11" ht="15.75" thickTop="1"/>
    <row r="42" spans="2:11" ht="15.75" thickBot="1"/>
    <row r="43" spans="2:11" ht="16.5" thickTop="1">
      <c r="B43" s="389">
        <v>1</v>
      </c>
      <c r="C43" s="396">
        <v>42273</v>
      </c>
      <c r="D43" s="502" t="s">
        <v>296</v>
      </c>
      <c r="E43" s="193"/>
      <c r="F43" s="503"/>
      <c r="G43" s="185">
        <f t="shared" ref="G43" si="3">F43*10000</f>
        <v>0</v>
      </c>
      <c r="H43" s="503"/>
      <c r="I43" s="185">
        <f t="shared" ref="I43" si="4">H43*15000</f>
        <v>0</v>
      </c>
      <c r="J43" s="195">
        <f>G43+I43</f>
        <v>0</v>
      </c>
      <c r="K43" s="238"/>
    </row>
    <row r="44" spans="2:11" ht="16.5" thickBot="1">
      <c r="B44" s="394">
        <v>2</v>
      </c>
      <c r="C44" s="395">
        <v>42274</v>
      </c>
      <c r="D44" s="494" t="s">
        <v>296</v>
      </c>
      <c r="E44" s="213"/>
      <c r="F44" s="344">
        <v>4</v>
      </c>
      <c r="G44" s="213"/>
      <c r="H44" s="213"/>
      <c r="I44" s="213"/>
      <c r="J44" s="213"/>
      <c r="K44" s="214"/>
    </row>
    <row r="45" spans="2:11" ht="15.75" thickTop="1"/>
  </sheetData>
  <mergeCells count="1">
    <mergeCell ref="B1:K1"/>
  </mergeCells>
  <printOptions horizontalCentered="1"/>
  <pageMargins left="0.45" right="0.45" top="0.5" bottom="0.5" header="0.3" footer="0.3"/>
  <pageSetup paperSize="9" scale="80" orientation="landscape" horizontalDpi="4294967292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7030A0"/>
  </sheetPr>
  <dimension ref="B3:H44"/>
  <sheetViews>
    <sheetView workbookViewId="0">
      <selection activeCell="O15" sqref="O15"/>
    </sheetView>
  </sheetViews>
  <sheetFormatPr defaultRowHeight="15"/>
  <cols>
    <col min="2" max="2" width="5.42578125" customWidth="1"/>
    <col min="3" max="3" width="11.7109375" customWidth="1"/>
    <col min="4" max="4" width="48.42578125" customWidth="1"/>
    <col min="5" max="5" width="8.42578125" customWidth="1"/>
    <col min="6" max="6" width="7.85546875" customWidth="1"/>
    <col min="7" max="7" width="14.28515625" customWidth="1"/>
  </cols>
  <sheetData>
    <row r="3" spans="2:8" ht="18.75">
      <c r="B3" s="536" t="s">
        <v>30</v>
      </c>
      <c r="C3" s="536"/>
      <c r="D3" s="536"/>
      <c r="E3" s="536"/>
      <c r="F3" s="536"/>
      <c r="G3" s="536"/>
      <c r="H3" s="536"/>
    </row>
    <row r="5" spans="2:8">
      <c r="B5" s="17" t="s">
        <v>31</v>
      </c>
      <c r="C5" s="18"/>
      <c r="D5" s="17" t="s">
        <v>87</v>
      </c>
      <c r="E5" s="19"/>
      <c r="F5" s="20"/>
      <c r="G5" s="20"/>
      <c r="H5" s="20"/>
    </row>
    <row r="6" spans="2:8">
      <c r="B6" s="17" t="s">
        <v>33</v>
      </c>
      <c r="C6" s="18"/>
      <c r="D6" s="17" t="s">
        <v>35</v>
      </c>
      <c r="E6" s="19"/>
      <c r="F6" s="20"/>
      <c r="G6" s="20"/>
      <c r="H6" s="20"/>
    </row>
    <row r="7" spans="2:8">
      <c r="B7" s="17" t="s">
        <v>36</v>
      </c>
      <c r="C7" s="18"/>
      <c r="D7" s="17" t="s">
        <v>37</v>
      </c>
      <c r="E7" s="19"/>
      <c r="F7" s="20"/>
      <c r="G7" s="20"/>
      <c r="H7" s="20"/>
    </row>
    <row r="8" spans="2:8">
      <c r="B8" s="2" t="s">
        <v>3</v>
      </c>
      <c r="C8" s="3"/>
      <c r="D8" s="1" t="s">
        <v>133</v>
      </c>
      <c r="E8" s="19"/>
      <c r="F8" s="20"/>
      <c r="G8" s="20"/>
      <c r="H8" s="20"/>
    </row>
    <row r="9" spans="2:8" ht="15.75" thickBot="1"/>
    <row r="10" spans="2:8" ht="39" thickBot="1">
      <c r="B10" s="454" t="s">
        <v>4</v>
      </c>
      <c r="C10" s="454" t="s">
        <v>5</v>
      </c>
      <c r="D10" s="454" t="s">
        <v>6</v>
      </c>
      <c r="E10" s="454" t="s">
        <v>7</v>
      </c>
      <c r="F10" s="454" t="s">
        <v>8</v>
      </c>
      <c r="G10" s="454" t="s">
        <v>38</v>
      </c>
      <c r="H10" s="454" t="s">
        <v>12</v>
      </c>
    </row>
    <row r="11" spans="2:8" ht="15.75" thickBot="1">
      <c r="B11" s="455">
        <v>1</v>
      </c>
      <c r="C11" s="455">
        <v>2</v>
      </c>
      <c r="D11" s="455">
        <v>3</v>
      </c>
      <c r="E11" s="455">
        <v>4</v>
      </c>
      <c r="F11" s="455">
        <v>6</v>
      </c>
      <c r="G11" s="455" t="s">
        <v>39</v>
      </c>
      <c r="H11" s="456">
        <v>11</v>
      </c>
    </row>
    <row r="12" spans="2:8" ht="16.5" thickBot="1">
      <c r="B12" s="457"/>
      <c r="C12" s="458"/>
      <c r="D12" s="458"/>
      <c r="E12" s="458"/>
      <c r="F12" s="460">
        <f>SUM(F13:F43)</f>
        <v>315</v>
      </c>
      <c r="G12" s="460">
        <f>SUM(G13:G43)</f>
        <v>3150000</v>
      </c>
      <c r="H12" s="459"/>
    </row>
    <row r="13" spans="2:8" ht="16.5" thickTop="1">
      <c r="B13" s="389">
        <v>1</v>
      </c>
      <c r="C13" s="396">
        <v>42242</v>
      </c>
      <c r="D13" s="249" t="s">
        <v>139</v>
      </c>
      <c r="E13" s="311" t="s">
        <v>93</v>
      </c>
      <c r="F13" s="312">
        <v>3</v>
      </c>
      <c r="G13" s="313">
        <f>F13*10000</f>
        <v>30000</v>
      </c>
      <c r="H13" s="314"/>
    </row>
    <row r="14" spans="2:8" ht="15.75">
      <c r="B14" s="390">
        <v>2</v>
      </c>
      <c r="C14" s="391">
        <v>42243</v>
      </c>
      <c r="D14" s="241" t="s">
        <v>140</v>
      </c>
      <c r="E14" s="21" t="s">
        <v>165</v>
      </c>
      <c r="F14" s="274">
        <v>13</v>
      </c>
      <c r="G14" s="22">
        <f>F14*10000</f>
        <v>130000</v>
      </c>
      <c r="H14" s="168"/>
    </row>
    <row r="15" spans="2:8" ht="15.75">
      <c r="B15" s="390">
        <v>3</v>
      </c>
      <c r="C15" s="391">
        <v>42244</v>
      </c>
      <c r="D15" s="241" t="s">
        <v>141</v>
      </c>
      <c r="E15" s="21" t="s">
        <v>138</v>
      </c>
      <c r="F15" s="274">
        <v>14</v>
      </c>
      <c r="G15" s="22">
        <f t="shared" ref="G15:G24" si="0">F15*10000</f>
        <v>140000</v>
      </c>
      <c r="H15" s="168"/>
    </row>
    <row r="16" spans="2:8" ht="15.75">
      <c r="B16" s="390">
        <v>4</v>
      </c>
      <c r="C16" s="391">
        <v>42245</v>
      </c>
      <c r="D16" s="241" t="s">
        <v>141</v>
      </c>
      <c r="E16" s="21" t="s">
        <v>138</v>
      </c>
      <c r="F16" s="274">
        <v>7</v>
      </c>
      <c r="G16" s="22">
        <f t="shared" si="0"/>
        <v>70000</v>
      </c>
      <c r="H16" s="168"/>
    </row>
    <row r="17" spans="2:8" ht="15.75">
      <c r="B17" s="390">
        <v>5</v>
      </c>
      <c r="C17" s="392">
        <v>42246</v>
      </c>
      <c r="D17" s="241" t="s">
        <v>142</v>
      </c>
      <c r="E17" s="21" t="s">
        <v>165</v>
      </c>
      <c r="F17" s="274">
        <v>8</v>
      </c>
      <c r="G17" s="22">
        <f>F17*10000</f>
        <v>80000</v>
      </c>
      <c r="H17" s="168"/>
    </row>
    <row r="18" spans="2:8" s="86" customFormat="1" ht="15.75">
      <c r="B18" s="390">
        <v>6</v>
      </c>
      <c r="C18" s="391">
        <v>42247</v>
      </c>
      <c r="D18" s="241" t="s">
        <v>140</v>
      </c>
      <c r="E18" s="21" t="s">
        <v>165</v>
      </c>
      <c r="F18" s="274">
        <v>6</v>
      </c>
      <c r="G18" s="22">
        <f>F18*10000</f>
        <v>60000</v>
      </c>
      <c r="H18" s="168"/>
    </row>
    <row r="19" spans="2:8" s="86" customFormat="1" ht="15.75">
      <c r="B19" s="390">
        <v>7</v>
      </c>
      <c r="C19" s="391">
        <v>42248</v>
      </c>
      <c r="D19" s="241" t="s">
        <v>140</v>
      </c>
      <c r="E19" s="21" t="s">
        <v>165</v>
      </c>
      <c r="F19" s="274">
        <v>9</v>
      </c>
      <c r="G19" s="22">
        <f t="shared" si="0"/>
        <v>90000</v>
      </c>
      <c r="H19" s="168"/>
    </row>
    <row r="20" spans="2:8" s="86" customFormat="1" ht="15.75">
      <c r="B20" s="390">
        <v>8</v>
      </c>
      <c r="C20" s="391">
        <v>42249</v>
      </c>
      <c r="D20" s="241" t="s">
        <v>172</v>
      </c>
      <c r="E20" s="21" t="s">
        <v>165</v>
      </c>
      <c r="F20" s="274">
        <v>9</v>
      </c>
      <c r="G20" s="22">
        <f t="shared" si="0"/>
        <v>90000</v>
      </c>
      <c r="H20" s="168"/>
    </row>
    <row r="21" spans="2:8" s="86" customFormat="1" ht="15.75">
      <c r="B21" s="390">
        <v>9</v>
      </c>
      <c r="C21" s="391">
        <v>42250</v>
      </c>
      <c r="D21" s="241" t="s">
        <v>173</v>
      </c>
      <c r="E21" s="21" t="s">
        <v>138</v>
      </c>
      <c r="F21" s="274">
        <v>4</v>
      </c>
      <c r="G21" s="22">
        <f t="shared" si="0"/>
        <v>40000</v>
      </c>
      <c r="H21" s="168"/>
    </row>
    <row r="22" spans="2:8" s="86" customFormat="1" ht="15.75">
      <c r="B22" s="390">
        <v>10</v>
      </c>
      <c r="C22" s="391">
        <v>42251</v>
      </c>
      <c r="D22" s="241" t="s">
        <v>173</v>
      </c>
      <c r="E22" s="21" t="s">
        <v>138</v>
      </c>
      <c r="F22" s="274">
        <v>17</v>
      </c>
      <c r="G22" s="22">
        <f t="shared" si="0"/>
        <v>170000</v>
      </c>
      <c r="H22" s="168"/>
    </row>
    <row r="23" spans="2:8" s="86" customFormat="1" ht="15.75">
      <c r="B23" s="390">
        <v>11</v>
      </c>
      <c r="C23" s="391">
        <v>42252</v>
      </c>
      <c r="D23" s="241" t="s">
        <v>173</v>
      </c>
      <c r="E23" s="21" t="s">
        <v>138</v>
      </c>
      <c r="F23" s="274">
        <v>2</v>
      </c>
      <c r="G23" s="22">
        <f t="shared" si="0"/>
        <v>20000</v>
      </c>
      <c r="H23" s="168"/>
    </row>
    <row r="24" spans="2:8" s="86" customFormat="1" ht="15.75">
      <c r="B24" s="390">
        <v>12</v>
      </c>
      <c r="C24" s="392">
        <v>42253</v>
      </c>
      <c r="D24" s="241" t="s">
        <v>174</v>
      </c>
      <c r="E24" s="21" t="s">
        <v>165</v>
      </c>
      <c r="F24" s="274">
        <v>15</v>
      </c>
      <c r="G24" s="22">
        <f t="shared" si="0"/>
        <v>150000</v>
      </c>
      <c r="H24" s="168"/>
    </row>
    <row r="25" spans="2:8" s="86" customFormat="1" ht="15.75">
      <c r="B25" s="390">
        <v>13</v>
      </c>
      <c r="C25" s="391">
        <v>42254</v>
      </c>
      <c r="D25" s="241" t="s">
        <v>175</v>
      </c>
      <c r="E25" s="21" t="s">
        <v>138</v>
      </c>
      <c r="F25" s="274">
        <v>9</v>
      </c>
      <c r="G25" s="22">
        <f>F25*10000</f>
        <v>90000</v>
      </c>
      <c r="H25" s="168"/>
    </row>
    <row r="26" spans="2:8" s="86" customFormat="1" ht="15.75">
      <c r="B26" s="390">
        <v>14</v>
      </c>
      <c r="C26" s="391">
        <v>42255</v>
      </c>
      <c r="D26" s="241" t="s">
        <v>175</v>
      </c>
      <c r="E26" s="21" t="s">
        <v>138</v>
      </c>
      <c r="F26" s="274">
        <v>12</v>
      </c>
      <c r="G26" s="22">
        <f>F26*10000</f>
        <v>120000</v>
      </c>
      <c r="H26" s="168"/>
    </row>
    <row r="27" spans="2:8" s="86" customFormat="1" ht="15.75">
      <c r="B27" s="390">
        <v>15</v>
      </c>
      <c r="C27" s="391">
        <v>42256</v>
      </c>
      <c r="D27" s="315" t="s">
        <v>175</v>
      </c>
      <c r="E27" s="21" t="s">
        <v>138</v>
      </c>
      <c r="F27" s="274">
        <v>7</v>
      </c>
      <c r="G27" s="22">
        <f t="shared" ref="G27:G43" si="1">F27*10000</f>
        <v>70000</v>
      </c>
      <c r="H27" s="168"/>
    </row>
    <row r="28" spans="2:8" ht="15.75">
      <c r="B28" s="390">
        <v>16</v>
      </c>
      <c r="C28" s="391">
        <v>42257</v>
      </c>
      <c r="D28" s="273" t="s">
        <v>226</v>
      </c>
      <c r="E28" s="21" t="s">
        <v>165</v>
      </c>
      <c r="F28" s="274">
        <v>10</v>
      </c>
      <c r="G28" s="22">
        <f t="shared" si="1"/>
        <v>100000</v>
      </c>
      <c r="H28" s="168"/>
    </row>
    <row r="29" spans="2:8" ht="15.75">
      <c r="B29" s="390">
        <v>17</v>
      </c>
      <c r="C29" s="391">
        <v>42258</v>
      </c>
      <c r="D29" s="273" t="s">
        <v>227</v>
      </c>
      <c r="E29" s="21" t="s">
        <v>229</v>
      </c>
      <c r="F29" s="274">
        <v>15</v>
      </c>
      <c r="G29" s="22">
        <f t="shared" si="1"/>
        <v>150000</v>
      </c>
      <c r="H29" s="168"/>
    </row>
    <row r="30" spans="2:8" ht="15.75">
      <c r="B30" s="390">
        <v>18</v>
      </c>
      <c r="C30" s="391">
        <v>42259</v>
      </c>
      <c r="D30" s="273" t="s">
        <v>175</v>
      </c>
      <c r="E30" s="21" t="s">
        <v>138</v>
      </c>
      <c r="F30" s="274">
        <v>11</v>
      </c>
      <c r="G30" s="22">
        <f t="shared" si="1"/>
        <v>110000</v>
      </c>
      <c r="H30" s="168"/>
    </row>
    <row r="31" spans="2:8" ht="15.75">
      <c r="B31" s="390">
        <v>19</v>
      </c>
      <c r="C31" s="392">
        <v>42260</v>
      </c>
      <c r="D31" s="273" t="s">
        <v>228</v>
      </c>
      <c r="E31" s="21" t="s">
        <v>229</v>
      </c>
      <c r="F31" s="274">
        <v>18</v>
      </c>
      <c r="G31" s="22">
        <f t="shared" si="1"/>
        <v>180000</v>
      </c>
      <c r="H31" s="168"/>
    </row>
    <row r="32" spans="2:8" ht="15.75">
      <c r="B32" s="390">
        <v>20</v>
      </c>
      <c r="C32" s="391">
        <v>42261</v>
      </c>
      <c r="D32" s="273" t="s">
        <v>175</v>
      </c>
      <c r="E32" s="21" t="s">
        <v>138</v>
      </c>
      <c r="F32" s="274">
        <v>15</v>
      </c>
      <c r="G32" s="22">
        <f t="shared" si="1"/>
        <v>150000</v>
      </c>
      <c r="H32" s="168"/>
    </row>
    <row r="33" spans="2:8" ht="15.75">
      <c r="B33" s="390">
        <v>21</v>
      </c>
      <c r="C33" s="391">
        <v>42262</v>
      </c>
      <c r="D33" s="273" t="s">
        <v>228</v>
      </c>
      <c r="E33" s="21" t="s">
        <v>229</v>
      </c>
      <c r="F33" s="274">
        <v>15</v>
      </c>
      <c r="G33" s="22">
        <f t="shared" si="1"/>
        <v>150000</v>
      </c>
      <c r="H33" s="168"/>
    </row>
    <row r="34" spans="2:8" ht="15.75">
      <c r="B34" s="390">
        <v>22</v>
      </c>
      <c r="C34" s="391">
        <v>42263</v>
      </c>
      <c r="D34" s="273" t="s">
        <v>302</v>
      </c>
      <c r="E34" s="21" t="s">
        <v>138</v>
      </c>
      <c r="F34" s="274">
        <v>14</v>
      </c>
      <c r="G34" s="22">
        <f t="shared" si="1"/>
        <v>140000</v>
      </c>
      <c r="H34" s="168"/>
    </row>
    <row r="35" spans="2:8" ht="15.75">
      <c r="B35" s="390">
        <v>23</v>
      </c>
      <c r="C35" s="391">
        <v>42264</v>
      </c>
      <c r="D35" s="273" t="s">
        <v>303</v>
      </c>
      <c r="E35" s="507" t="s">
        <v>229</v>
      </c>
      <c r="F35" s="274">
        <v>16</v>
      </c>
      <c r="G35" s="22">
        <f t="shared" si="1"/>
        <v>160000</v>
      </c>
      <c r="H35" s="168"/>
    </row>
    <row r="36" spans="2:8" ht="15.75">
      <c r="B36" s="390">
        <v>24</v>
      </c>
      <c r="C36" s="391">
        <v>42265</v>
      </c>
      <c r="D36" s="273" t="s">
        <v>304</v>
      </c>
      <c r="E36" s="21" t="s">
        <v>138</v>
      </c>
      <c r="F36" s="274">
        <v>9</v>
      </c>
      <c r="G36" s="22">
        <f t="shared" si="1"/>
        <v>90000</v>
      </c>
      <c r="H36" s="168"/>
    </row>
    <row r="37" spans="2:8" ht="15.75">
      <c r="B37" s="390">
        <v>25</v>
      </c>
      <c r="C37" s="391">
        <v>42266</v>
      </c>
      <c r="D37" s="273" t="s">
        <v>305</v>
      </c>
      <c r="E37" s="21" t="s">
        <v>138</v>
      </c>
      <c r="F37" s="274">
        <v>15</v>
      </c>
      <c r="G37" s="22">
        <f t="shared" si="1"/>
        <v>150000</v>
      </c>
      <c r="H37" s="168"/>
    </row>
    <row r="38" spans="2:8" ht="15.75">
      <c r="B38" s="390">
        <v>26</v>
      </c>
      <c r="C38" s="392">
        <v>42267</v>
      </c>
      <c r="D38" s="273" t="s">
        <v>306</v>
      </c>
      <c r="E38" s="21" t="s">
        <v>138</v>
      </c>
      <c r="F38" s="274">
        <v>14</v>
      </c>
      <c r="G38" s="22">
        <f t="shared" si="1"/>
        <v>140000</v>
      </c>
      <c r="H38" s="168"/>
    </row>
    <row r="39" spans="2:8" ht="15.75">
      <c r="B39" s="390">
        <v>27</v>
      </c>
      <c r="C39" s="391">
        <v>42268</v>
      </c>
      <c r="D39" s="273" t="s">
        <v>307</v>
      </c>
      <c r="E39" s="21" t="s">
        <v>229</v>
      </c>
      <c r="F39" s="274">
        <v>14</v>
      </c>
      <c r="G39" s="22">
        <f t="shared" si="1"/>
        <v>140000</v>
      </c>
      <c r="H39" s="168"/>
    </row>
    <row r="40" spans="2:8" ht="15.75">
      <c r="B40" s="390">
        <v>28</v>
      </c>
      <c r="C40" s="391">
        <v>42269</v>
      </c>
      <c r="D40" s="273" t="s">
        <v>308</v>
      </c>
      <c r="E40" s="21" t="s">
        <v>138</v>
      </c>
      <c r="F40" s="274">
        <v>9</v>
      </c>
      <c r="G40" s="22">
        <f t="shared" si="1"/>
        <v>90000</v>
      </c>
      <c r="H40" s="168"/>
    </row>
    <row r="41" spans="2:8" ht="15.75">
      <c r="B41" s="390">
        <v>29</v>
      </c>
      <c r="C41" s="391">
        <v>42270</v>
      </c>
      <c r="D41" s="273" t="s">
        <v>309</v>
      </c>
      <c r="E41" s="21" t="s">
        <v>138</v>
      </c>
      <c r="F41" s="110">
        <v>5</v>
      </c>
      <c r="G41" s="22">
        <f t="shared" si="1"/>
        <v>50000</v>
      </c>
      <c r="H41" s="212"/>
    </row>
    <row r="42" spans="2:8" ht="15.75">
      <c r="B42" s="390">
        <v>30</v>
      </c>
      <c r="C42" s="393">
        <v>42271</v>
      </c>
      <c r="D42" s="332" t="s">
        <v>233</v>
      </c>
      <c r="E42" s="21"/>
      <c r="F42" s="110"/>
      <c r="G42" s="22">
        <f t="shared" si="1"/>
        <v>0</v>
      </c>
      <c r="H42" s="212"/>
    </row>
    <row r="43" spans="2:8" ht="16.5" thickBot="1">
      <c r="B43" s="394">
        <v>31</v>
      </c>
      <c r="C43" s="395">
        <v>42272</v>
      </c>
      <c r="D43" s="494" t="s">
        <v>233</v>
      </c>
      <c r="E43" s="340"/>
      <c r="F43" s="247"/>
      <c r="G43" s="169">
        <f t="shared" si="1"/>
        <v>0</v>
      </c>
      <c r="H43" s="214"/>
    </row>
    <row r="44" spans="2:8" ht="15.75" thickTop="1"/>
  </sheetData>
  <mergeCells count="1">
    <mergeCell ref="B3:H3"/>
  </mergeCells>
  <printOptions horizontalCentered="1"/>
  <pageMargins left="0.2" right="0.2" top="0.25" bottom="0.25" header="0.3" footer="0.3"/>
  <pageSetup paperSize="9" scale="80" orientation="landscape" horizontalDpi="4294967293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7030A0"/>
  </sheetPr>
  <dimension ref="B1:K41"/>
  <sheetViews>
    <sheetView workbookViewId="0">
      <selection activeCell="S15" sqref="S15"/>
    </sheetView>
  </sheetViews>
  <sheetFormatPr defaultRowHeight="15"/>
  <cols>
    <col min="4" max="4" width="34.42578125" customWidth="1"/>
    <col min="7" max="7" width="12.85546875" customWidth="1"/>
    <col min="9" max="9" width="10.7109375" customWidth="1"/>
    <col min="10" max="10" width="12.5703125" customWidth="1"/>
  </cols>
  <sheetData>
    <row r="1" spans="2:11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</row>
    <row r="2" spans="2:11">
      <c r="B2" s="58"/>
      <c r="C2" s="59"/>
      <c r="D2" s="58"/>
      <c r="E2" s="59"/>
      <c r="F2" s="58"/>
      <c r="G2" s="58"/>
      <c r="H2" s="58"/>
      <c r="I2" s="58"/>
      <c r="J2" s="58"/>
      <c r="K2" s="58"/>
    </row>
    <row r="3" spans="2:11">
      <c r="B3" s="60" t="s">
        <v>1</v>
      </c>
      <c r="C3" s="61"/>
      <c r="D3" s="60" t="s">
        <v>91</v>
      </c>
      <c r="E3" s="61"/>
      <c r="F3" s="60"/>
      <c r="G3" s="60"/>
      <c r="H3" s="60"/>
      <c r="I3" s="60"/>
      <c r="J3" s="60"/>
      <c r="K3" s="60"/>
    </row>
    <row r="4" spans="2:11">
      <c r="B4" s="60" t="s">
        <v>2</v>
      </c>
      <c r="C4" s="61"/>
      <c r="D4" s="60" t="s">
        <v>92</v>
      </c>
      <c r="E4" s="61"/>
      <c r="F4" s="60"/>
      <c r="G4" s="60"/>
      <c r="H4" s="60"/>
      <c r="I4" s="60"/>
      <c r="J4" s="60"/>
      <c r="K4" s="60"/>
    </row>
    <row r="5" spans="2:11">
      <c r="B5" s="62" t="s">
        <v>3</v>
      </c>
      <c r="C5" s="63"/>
      <c r="D5" s="1" t="s">
        <v>133</v>
      </c>
      <c r="E5" s="61"/>
      <c r="F5" s="60"/>
      <c r="G5" s="60"/>
      <c r="H5" s="60"/>
      <c r="I5" s="60"/>
      <c r="J5" s="60"/>
      <c r="K5" s="60"/>
    </row>
    <row r="6" spans="2:11" ht="15.75" thickBot="1">
      <c r="B6" s="98"/>
      <c r="C6" s="99"/>
      <c r="D6" s="100"/>
      <c r="E6" s="101"/>
      <c r="F6" s="33"/>
      <c r="G6" s="34"/>
      <c r="H6" s="34"/>
      <c r="I6" s="34"/>
      <c r="J6" s="102"/>
      <c r="K6" s="103"/>
    </row>
    <row r="7" spans="2:11" ht="39" thickBot="1">
      <c r="B7" s="104" t="s">
        <v>4</v>
      </c>
      <c r="C7" s="104" t="s">
        <v>5</v>
      </c>
      <c r="D7" s="104" t="s">
        <v>6</v>
      </c>
      <c r="E7" s="104" t="s">
        <v>7</v>
      </c>
      <c r="F7" s="104" t="s">
        <v>8</v>
      </c>
      <c r="G7" s="105" t="s">
        <v>38</v>
      </c>
      <c r="H7" s="104" t="s">
        <v>44</v>
      </c>
      <c r="I7" s="105" t="s">
        <v>45</v>
      </c>
      <c r="J7" s="104" t="s">
        <v>11</v>
      </c>
      <c r="K7" s="104" t="s">
        <v>12</v>
      </c>
    </row>
    <row r="8" spans="2:11" ht="15.75" thickBot="1">
      <c r="B8" s="106">
        <v>1</v>
      </c>
      <c r="C8" s="106">
        <v>2</v>
      </c>
      <c r="D8" s="106">
        <v>3</v>
      </c>
      <c r="E8" s="106">
        <v>4</v>
      </c>
      <c r="F8" s="106">
        <v>5</v>
      </c>
      <c r="G8" s="106" t="s">
        <v>13</v>
      </c>
      <c r="H8" s="106">
        <v>7</v>
      </c>
      <c r="I8" s="106" t="s">
        <v>51</v>
      </c>
      <c r="J8" s="106" t="s">
        <v>14</v>
      </c>
      <c r="K8" s="107">
        <v>10</v>
      </c>
    </row>
    <row r="9" spans="2:11" ht="15.75" thickBot="1">
      <c r="B9" s="215"/>
      <c r="C9" s="216"/>
      <c r="D9" s="216"/>
      <c r="E9" s="216"/>
      <c r="F9" s="510">
        <f>SUBTOTAL(9,F10:F960)</f>
        <v>58</v>
      </c>
      <c r="G9" s="511">
        <f>SUBTOTAL(9,G10:G960)</f>
        <v>580000</v>
      </c>
      <c r="H9" s="510">
        <f>SUBTOTAL(9,H10:H960)</f>
        <v>3</v>
      </c>
      <c r="I9" s="511">
        <f>SUBTOTAL(9,I10:I960)</f>
        <v>45000</v>
      </c>
      <c r="J9" s="511">
        <f>SUBTOTAL(9,J10:J960)</f>
        <v>625000</v>
      </c>
      <c r="K9" s="219"/>
    </row>
    <row r="10" spans="2:11" ht="16.5" thickTop="1">
      <c r="B10" s="389">
        <v>1</v>
      </c>
      <c r="C10" s="396">
        <v>42242</v>
      </c>
      <c r="D10" s="239" t="s">
        <v>147</v>
      </c>
      <c r="E10" s="193" t="s">
        <v>93</v>
      </c>
      <c r="F10" s="193">
        <v>1</v>
      </c>
      <c r="G10" s="185">
        <f>F10*10000</f>
        <v>10000</v>
      </c>
      <c r="H10" s="198"/>
      <c r="I10" s="185">
        <f>H10*15000</f>
        <v>0</v>
      </c>
      <c r="J10" s="195">
        <f>G10+I10</f>
        <v>10000</v>
      </c>
      <c r="K10" s="220"/>
    </row>
    <row r="11" spans="2:11" ht="15.75">
      <c r="B11" s="390">
        <v>2</v>
      </c>
      <c r="C11" s="391">
        <v>42243</v>
      </c>
      <c r="D11" s="87" t="s">
        <v>147</v>
      </c>
      <c r="E11" s="68" t="s">
        <v>93</v>
      </c>
      <c r="F11" s="68">
        <v>2</v>
      </c>
      <c r="G11" s="56">
        <f>F11*10000</f>
        <v>20000</v>
      </c>
      <c r="H11" s="108"/>
      <c r="I11" s="56">
        <f>H11*15000</f>
        <v>0</v>
      </c>
      <c r="J11" s="70">
        <f>G11+I11</f>
        <v>20000</v>
      </c>
      <c r="K11" s="221"/>
    </row>
    <row r="12" spans="2:11" ht="15.75">
      <c r="B12" s="390">
        <v>3</v>
      </c>
      <c r="C12" s="391">
        <v>42244</v>
      </c>
      <c r="D12" s="87" t="s">
        <v>147</v>
      </c>
      <c r="E12" s="68" t="s">
        <v>93</v>
      </c>
      <c r="F12" s="68">
        <v>1</v>
      </c>
      <c r="G12" s="56">
        <f t="shared" ref="G12:G40" si="0">F12*10000</f>
        <v>10000</v>
      </c>
      <c r="H12" s="108"/>
      <c r="I12" s="56">
        <f t="shared" ref="I12:I40" si="1">H12*15000</f>
        <v>0</v>
      </c>
      <c r="J12" s="70">
        <f t="shared" ref="J12:J39" si="2">G12+I12</f>
        <v>10000</v>
      </c>
      <c r="K12" s="221"/>
    </row>
    <row r="13" spans="2:11" ht="15.75">
      <c r="B13" s="390">
        <v>4</v>
      </c>
      <c r="C13" s="391">
        <v>42245</v>
      </c>
      <c r="D13" s="87" t="s">
        <v>147</v>
      </c>
      <c r="E13" s="68" t="s">
        <v>93</v>
      </c>
      <c r="F13" s="68">
        <v>5</v>
      </c>
      <c r="G13" s="56">
        <f t="shared" si="0"/>
        <v>50000</v>
      </c>
      <c r="H13" s="108"/>
      <c r="I13" s="56">
        <f t="shared" si="1"/>
        <v>0</v>
      </c>
      <c r="J13" s="70">
        <f t="shared" si="2"/>
        <v>50000</v>
      </c>
      <c r="K13" s="221"/>
    </row>
    <row r="14" spans="2:11" ht="15.75">
      <c r="B14" s="390">
        <v>5</v>
      </c>
      <c r="C14" s="392">
        <v>42246</v>
      </c>
      <c r="D14" s="87" t="s">
        <v>147</v>
      </c>
      <c r="E14" s="68" t="s">
        <v>93</v>
      </c>
      <c r="F14" s="68">
        <v>1</v>
      </c>
      <c r="G14" s="56">
        <f t="shared" si="0"/>
        <v>10000</v>
      </c>
      <c r="H14" s="108"/>
      <c r="I14" s="56">
        <f t="shared" si="1"/>
        <v>0</v>
      </c>
      <c r="J14" s="70">
        <f t="shared" si="2"/>
        <v>10000</v>
      </c>
      <c r="K14" s="221"/>
    </row>
    <row r="15" spans="2:11" ht="15.75">
      <c r="B15" s="390">
        <v>6</v>
      </c>
      <c r="C15" s="391">
        <v>42247</v>
      </c>
      <c r="D15" s="87" t="s">
        <v>147</v>
      </c>
      <c r="E15" s="68" t="s">
        <v>93</v>
      </c>
      <c r="F15" s="68">
        <v>2</v>
      </c>
      <c r="G15" s="56">
        <f t="shared" si="0"/>
        <v>20000</v>
      </c>
      <c r="H15" s="108"/>
      <c r="I15" s="56">
        <f t="shared" si="1"/>
        <v>0</v>
      </c>
      <c r="J15" s="70">
        <f t="shared" si="2"/>
        <v>20000</v>
      </c>
      <c r="K15" s="221"/>
    </row>
    <row r="16" spans="2:11" ht="15.75">
      <c r="B16" s="390">
        <v>7</v>
      </c>
      <c r="C16" s="391">
        <v>42248</v>
      </c>
      <c r="D16" s="87" t="s">
        <v>147</v>
      </c>
      <c r="E16" s="68" t="s">
        <v>93</v>
      </c>
      <c r="F16" s="68">
        <v>1</v>
      </c>
      <c r="G16" s="56">
        <f t="shared" si="0"/>
        <v>10000</v>
      </c>
      <c r="H16" s="108"/>
      <c r="I16" s="56">
        <f t="shared" si="1"/>
        <v>0</v>
      </c>
      <c r="J16" s="70">
        <f t="shared" si="2"/>
        <v>10000</v>
      </c>
      <c r="K16" s="221"/>
    </row>
    <row r="17" spans="2:11" ht="15.75">
      <c r="B17" s="390">
        <v>8</v>
      </c>
      <c r="C17" s="391">
        <v>42249</v>
      </c>
      <c r="D17" s="87" t="s">
        <v>147</v>
      </c>
      <c r="E17" s="68" t="s">
        <v>93</v>
      </c>
      <c r="F17" s="68">
        <v>1</v>
      </c>
      <c r="G17" s="56">
        <f t="shared" si="0"/>
        <v>10000</v>
      </c>
      <c r="H17" s="153"/>
      <c r="I17" s="56">
        <f t="shared" si="1"/>
        <v>0</v>
      </c>
      <c r="J17" s="70">
        <f t="shared" si="2"/>
        <v>10000</v>
      </c>
      <c r="K17" s="221"/>
    </row>
    <row r="18" spans="2:11" ht="15.75">
      <c r="B18" s="390">
        <v>9</v>
      </c>
      <c r="C18" s="391">
        <v>42250</v>
      </c>
      <c r="D18" s="87" t="s">
        <v>147</v>
      </c>
      <c r="E18" s="68" t="s">
        <v>93</v>
      </c>
      <c r="F18" s="68">
        <v>1</v>
      </c>
      <c r="G18" s="56">
        <f t="shared" si="0"/>
        <v>10000</v>
      </c>
      <c r="H18" s="56"/>
      <c r="I18" s="56">
        <f t="shared" si="1"/>
        <v>0</v>
      </c>
      <c r="J18" s="70">
        <f t="shared" si="2"/>
        <v>10000</v>
      </c>
      <c r="K18" s="221"/>
    </row>
    <row r="19" spans="2:11" ht="15.75">
      <c r="B19" s="390">
        <v>10</v>
      </c>
      <c r="C19" s="391">
        <v>42251</v>
      </c>
      <c r="D19" s="87" t="s">
        <v>147</v>
      </c>
      <c r="E19" s="68" t="s">
        <v>93</v>
      </c>
      <c r="F19" s="68">
        <v>7</v>
      </c>
      <c r="G19" s="56">
        <f t="shared" si="0"/>
        <v>70000</v>
      </c>
      <c r="H19" s="153">
        <v>3</v>
      </c>
      <c r="I19" s="56">
        <f t="shared" si="1"/>
        <v>45000</v>
      </c>
      <c r="J19" s="70">
        <f t="shared" si="2"/>
        <v>115000</v>
      </c>
      <c r="K19" s="164"/>
    </row>
    <row r="20" spans="2:11" ht="15.75">
      <c r="B20" s="390">
        <v>11</v>
      </c>
      <c r="C20" s="391">
        <v>42252</v>
      </c>
      <c r="D20" s="87" t="s">
        <v>147</v>
      </c>
      <c r="E20" s="68" t="s">
        <v>93</v>
      </c>
      <c r="F20" s="68">
        <v>1</v>
      </c>
      <c r="G20" s="56">
        <f t="shared" si="0"/>
        <v>10000</v>
      </c>
      <c r="H20" s="56"/>
      <c r="I20" s="56">
        <f t="shared" si="1"/>
        <v>0</v>
      </c>
      <c r="J20" s="70">
        <f t="shared" si="2"/>
        <v>10000</v>
      </c>
      <c r="K20" s="164"/>
    </row>
    <row r="21" spans="2:11" ht="15.75">
      <c r="B21" s="390">
        <v>12</v>
      </c>
      <c r="C21" s="392">
        <v>42253</v>
      </c>
      <c r="D21" s="87" t="s">
        <v>147</v>
      </c>
      <c r="E21" s="68" t="s">
        <v>93</v>
      </c>
      <c r="F21" s="68">
        <v>5</v>
      </c>
      <c r="G21" s="56">
        <f t="shared" si="0"/>
        <v>50000</v>
      </c>
      <c r="H21" s="77"/>
      <c r="I21" s="56">
        <f t="shared" si="1"/>
        <v>0</v>
      </c>
      <c r="J21" s="70">
        <f t="shared" si="2"/>
        <v>50000</v>
      </c>
      <c r="K21" s="164"/>
    </row>
    <row r="22" spans="2:11" ht="15.75">
      <c r="B22" s="390">
        <v>13</v>
      </c>
      <c r="C22" s="391">
        <v>42254</v>
      </c>
      <c r="D22" s="87" t="s">
        <v>147</v>
      </c>
      <c r="E22" s="68" t="s">
        <v>93</v>
      </c>
      <c r="F22" s="68">
        <v>1</v>
      </c>
      <c r="G22" s="56">
        <f t="shared" si="0"/>
        <v>10000</v>
      </c>
      <c r="H22" s="77"/>
      <c r="I22" s="56">
        <f t="shared" si="1"/>
        <v>0</v>
      </c>
      <c r="J22" s="70">
        <f t="shared" si="2"/>
        <v>10000</v>
      </c>
      <c r="K22" s="164"/>
    </row>
    <row r="23" spans="2:11" ht="15.75">
      <c r="B23" s="390">
        <v>14</v>
      </c>
      <c r="C23" s="391">
        <v>42255</v>
      </c>
      <c r="D23" s="87" t="s">
        <v>147</v>
      </c>
      <c r="E23" s="68" t="s">
        <v>93</v>
      </c>
      <c r="F23" s="68">
        <v>1</v>
      </c>
      <c r="G23" s="56">
        <f t="shared" si="0"/>
        <v>10000</v>
      </c>
      <c r="H23" s="77"/>
      <c r="I23" s="56">
        <f t="shared" si="1"/>
        <v>0</v>
      </c>
      <c r="J23" s="70">
        <f t="shared" si="2"/>
        <v>10000</v>
      </c>
      <c r="K23" s="164"/>
    </row>
    <row r="24" spans="2:11" ht="15.75">
      <c r="B24" s="390">
        <v>15</v>
      </c>
      <c r="C24" s="391">
        <v>42256</v>
      </c>
      <c r="D24" s="87" t="s">
        <v>147</v>
      </c>
      <c r="E24" s="68" t="s">
        <v>93</v>
      </c>
      <c r="F24" s="68">
        <v>1</v>
      </c>
      <c r="G24" s="56">
        <f t="shared" si="0"/>
        <v>10000</v>
      </c>
      <c r="H24" s="77"/>
      <c r="I24" s="56">
        <f t="shared" si="1"/>
        <v>0</v>
      </c>
      <c r="J24" s="70">
        <f t="shared" si="2"/>
        <v>10000</v>
      </c>
      <c r="K24" s="164"/>
    </row>
    <row r="25" spans="2:11" ht="15.75">
      <c r="B25" s="390">
        <v>16</v>
      </c>
      <c r="C25" s="391">
        <v>42257</v>
      </c>
      <c r="D25" s="87" t="s">
        <v>147</v>
      </c>
      <c r="E25" s="68" t="s">
        <v>93</v>
      </c>
      <c r="F25" s="68">
        <v>1</v>
      </c>
      <c r="G25" s="56">
        <f t="shared" si="0"/>
        <v>10000</v>
      </c>
      <c r="H25" s="77"/>
      <c r="I25" s="56">
        <f t="shared" si="1"/>
        <v>0</v>
      </c>
      <c r="J25" s="70">
        <f t="shared" si="2"/>
        <v>10000</v>
      </c>
      <c r="K25" s="164"/>
    </row>
    <row r="26" spans="2:11" ht="15.75">
      <c r="B26" s="390">
        <v>17</v>
      </c>
      <c r="C26" s="391">
        <v>42258</v>
      </c>
      <c r="D26" s="87" t="s">
        <v>147</v>
      </c>
      <c r="E26" s="68" t="s">
        <v>93</v>
      </c>
      <c r="F26" s="68">
        <v>1</v>
      </c>
      <c r="G26" s="56">
        <f t="shared" si="0"/>
        <v>10000</v>
      </c>
      <c r="H26" s="77"/>
      <c r="I26" s="56">
        <f t="shared" si="1"/>
        <v>0</v>
      </c>
      <c r="J26" s="70">
        <f t="shared" si="2"/>
        <v>10000</v>
      </c>
      <c r="K26" s="164"/>
    </row>
    <row r="27" spans="2:11" ht="15.75">
      <c r="B27" s="390">
        <v>18</v>
      </c>
      <c r="C27" s="391">
        <v>42259</v>
      </c>
      <c r="D27" s="87" t="s">
        <v>147</v>
      </c>
      <c r="E27" s="68" t="s">
        <v>93</v>
      </c>
      <c r="F27" s="68">
        <v>1</v>
      </c>
      <c r="G27" s="56">
        <f t="shared" si="0"/>
        <v>10000</v>
      </c>
      <c r="H27" s="77"/>
      <c r="I27" s="56">
        <f t="shared" si="1"/>
        <v>0</v>
      </c>
      <c r="J27" s="70">
        <f t="shared" si="2"/>
        <v>10000</v>
      </c>
      <c r="K27" s="164"/>
    </row>
    <row r="28" spans="2:11" ht="15.75">
      <c r="B28" s="390">
        <v>19</v>
      </c>
      <c r="C28" s="392">
        <v>42260</v>
      </c>
      <c r="D28" s="87" t="s">
        <v>147</v>
      </c>
      <c r="E28" s="68" t="s">
        <v>93</v>
      </c>
      <c r="F28" s="68">
        <v>5</v>
      </c>
      <c r="G28" s="56">
        <f t="shared" si="0"/>
        <v>50000</v>
      </c>
      <c r="H28" s="109"/>
      <c r="I28" s="56">
        <f t="shared" si="1"/>
        <v>0</v>
      </c>
      <c r="J28" s="70">
        <f t="shared" si="2"/>
        <v>50000</v>
      </c>
      <c r="K28" s="164"/>
    </row>
    <row r="29" spans="2:11" ht="15.75">
      <c r="B29" s="390">
        <v>20</v>
      </c>
      <c r="C29" s="391">
        <v>42261</v>
      </c>
      <c r="D29" s="87" t="s">
        <v>147</v>
      </c>
      <c r="E29" s="68" t="s">
        <v>93</v>
      </c>
      <c r="F29" s="68">
        <v>1</v>
      </c>
      <c r="G29" s="56">
        <f t="shared" si="0"/>
        <v>10000</v>
      </c>
      <c r="H29" s="109"/>
      <c r="I29" s="56">
        <f t="shared" si="1"/>
        <v>0</v>
      </c>
      <c r="J29" s="70">
        <f t="shared" si="2"/>
        <v>10000</v>
      </c>
      <c r="K29" s="164"/>
    </row>
    <row r="30" spans="2:11" ht="15.75">
      <c r="B30" s="390">
        <v>21</v>
      </c>
      <c r="C30" s="391">
        <v>42262</v>
      </c>
      <c r="D30" s="87" t="s">
        <v>147</v>
      </c>
      <c r="E30" s="68" t="s">
        <v>93</v>
      </c>
      <c r="F30" s="68">
        <v>2</v>
      </c>
      <c r="G30" s="56">
        <f t="shared" si="0"/>
        <v>20000</v>
      </c>
      <c r="H30" s="109"/>
      <c r="I30" s="56">
        <f t="shared" si="1"/>
        <v>0</v>
      </c>
      <c r="J30" s="70">
        <f t="shared" si="2"/>
        <v>20000</v>
      </c>
      <c r="K30" s="164"/>
    </row>
    <row r="31" spans="2:11" ht="15.75">
      <c r="B31" s="390">
        <v>22</v>
      </c>
      <c r="C31" s="391">
        <v>42263</v>
      </c>
      <c r="D31" s="87" t="s">
        <v>147</v>
      </c>
      <c r="E31" s="68" t="s">
        <v>93</v>
      </c>
      <c r="F31" s="68">
        <v>1</v>
      </c>
      <c r="G31" s="56">
        <f t="shared" si="0"/>
        <v>10000</v>
      </c>
      <c r="H31" s="109"/>
      <c r="I31" s="56">
        <f t="shared" si="1"/>
        <v>0</v>
      </c>
      <c r="J31" s="70">
        <f t="shared" si="2"/>
        <v>10000</v>
      </c>
      <c r="K31" s="164"/>
    </row>
    <row r="32" spans="2:11" ht="15.75">
      <c r="B32" s="390">
        <v>23</v>
      </c>
      <c r="C32" s="391">
        <v>42264</v>
      </c>
      <c r="D32" s="87" t="s">
        <v>147</v>
      </c>
      <c r="E32" s="68" t="s">
        <v>93</v>
      </c>
      <c r="F32" s="68">
        <v>1</v>
      </c>
      <c r="G32" s="56">
        <f t="shared" si="0"/>
        <v>10000</v>
      </c>
      <c r="H32" s="109"/>
      <c r="I32" s="56">
        <f t="shared" si="1"/>
        <v>0</v>
      </c>
      <c r="J32" s="70">
        <f t="shared" si="2"/>
        <v>10000</v>
      </c>
      <c r="K32" s="164"/>
    </row>
    <row r="33" spans="2:11" ht="15.75">
      <c r="B33" s="390">
        <v>24</v>
      </c>
      <c r="C33" s="391">
        <v>42265</v>
      </c>
      <c r="D33" s="87" t="s">
        <v>147</v>
      </c>
      <c r="E33" s="68" t="s">
        <v>93</v>
      </c>
      <c r="F33" s="68">
        <v>1</v>
      </c>
      <c r="G33" s="56">
        <f t="shared" si="0"/>
        <v>10000</v>
      </c>
      <c r="H33" s="109"/>
      <c r="I33" s="56">
        <f t="shared" si="1"/>
        <v>0</v>
      </c>
      <c r="J33" s="70">
        <f t="shared" si="2"/>
        <v>10000</v>
      </c>
      <c r="K33" s="164"/>
    </row>
    <row r="34" spans="2:11" ht="15.75">
      <c r="B34" s="390">
        <v>25</v>
      </c>
      <c r="C34" s="391">
        <v>42266</v>
      </c>
      <c r="D34" s="87" t="s">
        <v>147</v>
      </c>
      <c r="E34" s="68" t="s">
        <v>93</v>
      </c>
      <c r="F34" s="68">
        <v>1</v>
      </c>
      <c r="G34" s="56">
        <f t="shared" si="0"/>
        <v>10000</v>
      </c>
      <c r="H34" s="109"/>
      <c r="I34" s="56">
        <f t="shared" si="1"/>
        <v>0</v>
      </c>
      <c r="J34" s="70">
        <f t="shared" si="2"/>
        <v>10000</v>
      </c>
      <c r="K34" s="164"/>
    </row>
    <row r="35" spans="2:11" ht="15.75">
      <c r="B35" s="390">
        <v>26</v>
      </c>
      <c r="C35" s="392">
        <v>42267</v>
      </c>
      <c r="D35" s="87" t="s">
        <v>147</v>
      </c>
      <c r="E35" s="68" t="s">
        <v>93</v>
      </c>
      <c r="F35" s="68">
        <v>8</v>
      </c>
      <c r="G35" s="56">
        <f t="shared" si="0"/>
        <v>80000</v>
      </c>
      <c r="H35" s="109"/>
      <c r="I35" s="56">
        <f t="shared" si="1"/>
        <v>0</v>
      </c>
      <c r="J35" s="70">
        <f t="shared" si="2"/>
        <v>80000</v>
      </c>
      <c r="K35" s="164"/>
    </row>
    <row r="36" spans="2:11" ht="15.75">
      <c r="B36" s="390">
        <v>27</v>
      </c>
      <c r="C36" s="391">
        <v>42268</v>
      </c>
      <c r="D36" s="87" t="s">
        <v>147</v>
      </c>
      <c r="E36" s="68" t="s">
        <v>93</v>
      </c>
      <c r="F36" s="68">
        <v>2</v>
      </c>
      <c r="G36" s="56">
        <f t="shared" si="0"/>
        <v>20000</v>
      </c>
      <c r="H36" s="109"/>
      <c r="I36" s="56">
        <f t="shared" si="1"/>
        <v>0</v>
      </c>
      <c r="J36" s="70">
        <f t="shared" si="2"/>
        <v>20000</v>
      </c>
      <c r="K36" s="164"/>
    </row>
    <row r="37" spans="2:11" ht="15.75">
      <c r="B37" s="390">
        <v>28</v>
      </c>
      <c r="C37" s="391">
        <v>42269</v>
      </c>
      <c r="D37" s="87" t="s">
        <v>147</v>
      </c>
      <c r="E37" s="68" t="s">
        <v>93</v>
      </c>
      <c r="F37" s="68">
        <v>2</v>
      </c>
      <c r="G37" s="56">
        <f t="shared" si="0"/>
        <v>20000</v>
      </c>
      <c r="H37" s="79"/>
      <c r="I37" s="56">
        <f t="shared" si="1"/>
        <v>0</v>
      </c>
      <c r="J37" s="70">
        <f t="shared" si="2"/>
        <v>20000</v>
      </c>
      <c r="K37" s="240"/>
    </row>
    <row r="38" spans="2:11" ht="15.75">
      <c r="B38" s="390">
        <v>29</v>
      </c>
      <c r="C38" s="391">
        <v>42270</v>
      </c>
      <c r="D38" s="87" t="s">
        <v>147</v>
      </c>
      <c r="E38" s="68" t="s">
        <v>93</v>
      </c>
      <c r="F38" s="68"/>
      <c r="G38" s="56">
        <f t="shared" si="0"/>
        <v>0</v>
      </c>
      <c r="H38" s="151"/>
      <c r="I38" s="56">
        <f t="shared" si="1"/>
        <v>0</v>
      </c>
      <c r="J38" s="70">
        <f t="shared" si="2"/>
        <v>0</v>
      </c>
      <c r="K38" s="212"/>
    </row>
    <row r="39" spans="2:11" ht="15.75">
      <c r="B39" s="390">
        <v>30</v>
      </c>
      <c r="C39" s="393">
        <v>42271</v>
      </c>
      <c r="D39" s="332" t="s">
        <v>233</v>
      </c>
      <c r="E39" s="68"/>
      <c r="F39" s="68"/>
      <c r="G39" s="56">
        <f t="shared" si="0"/>
        <v>0</v>
      </c>
      <c r="H39" s="151"/>
      <c r="I39" s="56">
        <f t="shared" si="1"/>
        <v>0</v>
      </c>
      <c r="J39" s="70">
        <f t="shared" si="2"/>
        <v>0</v>
      </c>
      <c r="K39" s="212"/>
    </row>
    <row r="40" spans="2:11" ht="16.5" thickBot="1">
      <c r="B40" s="394">
        <v>31</v>
      </c>
      <c r="C40" s="395">
        <v>42272</v>
      </c>
      <c r="D40" s="494" t="s">
        <v>233</v>
      </c>
      <c r="E40" s="148"/>
      <c r="F40" s="148"/>
      <c r="G40" s="149">
        <f t="shared" si="0"/>
        <v>0</v>
      </c>
      <c r="H40" s="213"/>
      <c r="I40" s="149">
        <f t="shared" si="1"/>
        <v>0</v>
      </c>
      <c r="J40" s="150"/>
      <c r="K40" s="214"/>
    </row>
    <row r="41" spans="2:11" ht="15.75" thickTop="1"/>
  </sheetData>
  <mergeCells count="1">
    <mergeCell ref="B1:K1"/>
  </mergeCells>
  <printOptions horizontalCentered="1"/>
  <pageMargins left="0.2" right="0.2" top="0.25" bottom="0.25" header="0.3" footer="0.3"/>
  <pageSetup paperSize="9" scale="8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7030A0"/>
  </sheetPr>
  <dimension ref="B1:G39"/>
  <sheetViews>
    <sheetView zoomScale="115" zoomScaleNormal="115" workbookViewId="0">
      <selection activeCell="L16" sqref="L16"/>
    </sheetView>
  </sheetViews>
  <sheetFormatPr defaultRowHeight="15"/>
  <cols>
    <col min="2" max="2" width="4.5703125" customWidth="1"/>
    <col min="3" max="3" width="11" customWidth="1"/>
    <col min="4" max="4" width="42.85546875" customWidth="1"/>
    <col min="5" max="5" width="6" customWidth="1"/>
    <col min="6" max="6" width="12" customWidth="1"/>
    <col min="7" max="7" width="11.85546875" customWidth="1"/>
  </cols>
  <sheetData>
    <row r="1" spans="2:7" ht="23.25">
      <c r="B1" s="527" t="s">
        <v>15</v>
      </c>
      <c r="C1" s="527"/>
      <c r="D1" s="527"/>
      <c r="E1" s="527"/>
      <c r="F1" s="527"/>
      <c r="G1" s="527"/>
    </row>
    <row r="2" spans="2:7">
      <c r="B2" s="525" t="s">
        <v>16</v>
      </c>
      <c r="C2" s="525"/>
      <c r="D2" s="4" t="s">
        <v>86</v>
      </c>
      <c r="E2" s="6"/>
      <c r="F2" s="7"/>
      <c r="G2" s="5"/>
    </row>
    <row r="3" spans="2:7">
      <c r="B3" s="525" t="s">
        <v>17</v>
      </c>
      <c r="C3" s="525"/>
      <c r="D3" s="4" t="s">
        <v>20</v>
      </c>
      <c r="E3" s="6"/>
      <c r="F3" s="7"/>
      <c r="G3" s="5"/>
    </row>
    <row r="4" spans="2:7">
      <c r="B4" s="525" t="s">
        <v>19</v>
      </c>
      <c r="C4" s="525"/>
      <c r="D4" s="4" t="s">
        <v>20</v>
      </c>
      <c r="E4" s="6"/>
      <c r="F4" s="7"/>
      <c r="G4" s="5"/>
    </row>
    <row r="5" spans="2:7" ht="15.75" thickBot="1">
      <c r="B5" s="526" t="s">
        <v>3</v>
      </c>
      <c r="C5" s="526"/>
      <c r="D5" s="1" t="s">
        <v>134</v>
      </c>
    </row>
    <row r="6" spans="2:7" ht="64.5" thickBot="1">
      <c r="B6" s="8" t="s">
        <v>4</v>
      </c>
      <c r="C6" s="8" t="s">
        <v>5</v>
      </c>
      <c r="D6" s="8" t="s">
        <v>6</v>
      </c>
      <c r="E6" s="10" t="s">
        <v>24</v>
      </c>
      <c r="F6" s="9" t="s">
        <v>25</v>
      </c>
      <c r="G6" s="8" t="s">
        <v>27</v>
      </c>
    </row>
    <row r="7" spans="2:7" ht="15.75" thickBot="1">
      <c r="B7" s="12">
        <v>1</v>
      </c>
      <c r="C7" s="12">
        <v>2</v>
      </c>
      <c r="D7" s="12">
        <v>3</v>
      </c>
      <c r="E7" s="13">
        <v>4</v>
      </c>
      <c r="F7" s="14" t="s">
        <v>90</v>
      </c>
      <c r="G7" s="12">
        <v>6</v>
      </c>
    </row>
    <row r="8" spans="2:7" ht="15.75" thickBot="1">
      <c r="B8" s="15"/>
      <c r="C8" s="15"/>
      <c r="D8" s="15"/>
      <c r="E8" s="138">
        <f>SUBTOTAL(9,E9:E901)</f>
        <v>34</v>
      </c>
      <c r="F8" s="137">
        <f>SUBTOTAL(9,F9:F901)</f>
        <v>340000</v>
      </c>
      <c r="G8" s="15"/>
    </row>
    <row r="9" spans="2:7" ht="16.5" thickTop="1">
      <c r="B9" s="389">
        <v>1</v>
      </c>
      <c r="C9" s="396">
        <v>42248</v>
      </c>
      <c r="D9" s="239" t="s">
        <v>149</v>
      </c>
      <c r="E9" s="204">
        <v>2</v>
      </c>
      <c r="F9" s="145">
        <f t="shared" ref="F9:F38" si="0">E9*10000</f>
        <v>20000</v>
      </c>
      <c r="G9" s="238"/>
    </row>
    <row r="10" spans="2:7" ht="15.75">
      <c r="B10" s="390">
        <v>2</v>
      </c>
      <c r="C10" s="391">
        <v>42249</v>
      </c>
      <c r="D10" s="87" t="s">
        <v>150</v>
      </c>
      <c r="E10" s="110">
        <v>6</v>
      </c>
      <c r="F10" s="16">
        <f t="shared" si="0"/>
        <v>60000</v>
      </c>
      <c r="G10" s="212"/>
    </row>
    <row r="11" spans="2:7" ht="15.75">
      <c r="B11" s="390">
        <v>3</v>
      </c>
      <c r="C11" s="391">
        <v>42250</v>
      </c>
      <c r="D11" s="87" t="s">
        <v>151</v>
      </c>
      <c r="E11" s="110">
        <v>2</v>
      </c>
      <c r="F11" s="16">
        <f t="shared" si="0"/>
        <v>20000</v>
      </c>
      <c r="G11" s="212"/>
    </row>
    <row r="12" spans="2:7" ht="15.75">
      <c r="B12" s="390">
        <v>4</v>
      </c>
      <c r="C12" s="391">
        <v>42251</v>
      </c>
      <c r="D12" s="87" t="s">
        <v>152</v>
      </c>
      <c r="E12" s="110">
        <v>2</v>
      </c>
      <c r="F12" s="16">
        <f t="shared" si="0"/>
        <v>20000</v>
      </c>
      <c r="G12" s="212"/>
    </row>
    <row r="13" spans="2:7" ht="15.75">
      <c r="B13" s="390">
        <v>5</v>
      </c>
      <c r="C13" s="391">
        <v>42252</v>
      </c>
      <c r="D13" s="87" t="s">
        <v>153</v>
      </c>
      <c r="E13" s="110">
        <v>1</v>
      </c>
      <c r="F13" s="16">
        <f t="shared" si="0"/>
        <v>10000</v>
      </c>
      <c r="G13" s="212"/>
    </row>
    <row r="14" spans="2:7" ht="15.75">
      <c r="B14" s="390">
        <v>6</v>
      </c>
      <c r="C14" s="392">
        <v>42253</v>
      </c>
      <c r="D14" s="87" t="s">
        <v>154</v>
      </c>
      <c r="E14" s="110">
        <v>5</v>
      </c>
      <c r="F14" s="16">
        <f t="shared" si="0"/>
        <v>50000</v>
      </c>
      <c r="G14" s="212"/>
    </row>
    <row r="15" spans="2:7" ht="15.75">
      <c r="B15" s="390">
        <v>7</v>
      </c>
      <c r="C15" s="391">
        <v>42254</v>
      </c>
      <c r="D15" s="87" t="s">
        <v>155</v>
      </c>
      <c r="E15" s="110">
        <v>2</v>
      </c>
      <c r="F15" s="16">
        <f t="shared" si="0"/>
        <v>20000</v>
      </c>
      <c r="G15" s="212"/>
    </row>
    <row r="16" spans="2:7" ht="15.75">
      <c r="B16" s="390">
        <v>8</v>
      </c>
      <c r="C16" s="391">
        <v>42255</v>
      </c>
      <c r="D16" s="87" t="s">
        <v>156</v>
      </c>
      <c r="E16" s="110">
        <v>1</v>
      </c>
      <c r="F16" s="16">
        <f t="shared" si="0"/>
        <v>10000</v>
      </c>
      <c r="G16" s="212"/>
    </row>
    <row r="17" spans="2:7" ht="15.75">
      <c r="B17" s="390">
        <v>9</v>
      </c>
      <c r="C17" s="391">
        <v>42256</v>
      </c>
      <c r="D17" s="87" t="s">
        <v>157</v>
      </c>
      <c r="E17" s="110">
        <v>1</v>
      </c>
      <c r="F17" s="16">
        <f t="shared" si="0"/>
        <v>10000</v>
      </c>
      <c r="G17" s="212"/>
    </row>
    <row r="18" spans="2:7" ht="15.75">
      <c r="B18" s="390">
        <v>10</v>
      </c>
      <c r="C18" s="391">
        <v>42257</v>
      </c>
      <c r="D18" s="87" t="s">
        <v>158</v>
      </c>
      <c r="E18" s="110">
        <v>2</v>
      </c>
      <c r="F18" s="16">
        <f t="shared" si="0"/>
        <v>20000</v>
      </c>
      <c r="G18" s="212"/>
    </row>
    <row r="19" spans="2:7" ht="15.75">
      <c r="B19" s="390">
        <v>11</v>
      </c>
      <c r="C19" s="391">
        <v>42258</v>
      </c>
      <c r="D19" s="87" t="s">
        <v>159</v>
      </c>
      <c r="E19" s="110">
        <v>1</v>
      </c>
      <c r="F19" s="16">
        <f t="shared" si="0"/>
        <v>10000</v>
      </c>
      <c r="G19" s="212"/>
    </row>
    <row r="20" spans="2:7" ht="15.75">
      <c r="B20" s="390">
        <v>12</v>
      </c>
      <c r="C20" s="391">
        <v>42259</v>
      </c>
      <c r="D20" s="87" t="s">
        <v>160</v>
      </c>
      <c r="E20" s="110">
        <v>1</v>
      </c>
      <c r="F20" s="16">
        <f t="shared" si="0"/>
        <v>10000</v>
      </c>
      <c r="G20" s="212"/>
    </row>
    <row r="21" spans="2:7" ht="15.75">
      <c r="B21" s="390">
        <v>13</v>
      </c>
      <c r="C21" s="392">
        <v>42260</v>
      </c>
      <c r="D21" s="87" t="s">
        <v>161</v>
      </c>
      <c r="E21" s="110">
        <v>6</v>
      </c>
      <c r="F21" s="16">
        <f t="shared" si="0"/>
        <v>60000</v>
      </c>
      <c r="G21" s="212"/>
    </row>
    <row r="22" spans="2:7" ht="15.75">
      <c r="B22" s="390">
        <v>14</v>
      </c>
      <c r="C22" s="391">
        <v>42261</v>
      </c>
      <c r="D22" s="87" t="s">
        <v>162</v>
      </c>
      <c r="E22" s="110">
        <v>2</v>
      </c>
      <c r="F22" s="16">
        <f t="shared" si="0"/>
        <v>20000</v>
      </c>
      <c r="G22" s="212"/>
    </row>
    <row r="23" spans="2:7" ht="15.75">
      <c r="B23" s="390">
        <v>15</v>
      </c>
      <c r="C23" s="391">
        <v>42262</v>
      </c>
      <c r="D23" s="505" t="s">
        <v>295</v>
      </c>
      <c r="E23" s="110"/>
      <c r="F23" s="16">
        <f t="shared" si="0"/>
        <v>0</v>
      </c>
      <c r="G23" s="212"/>
    </row>
    <row r="24" spans="2:7" ht="15.75">
      <c r="B24" s="390">
        <v>16</v>
      </c>
      <c r="C24" s="391">
        <v>42263</v>
      </c>
      <c r="D24" s="505" t="s">
        <v>295</v>
      </c>
      <c r="E24" s="110"/>
      <c r="F24" s="16">
        <f t="shared" si="0"/>
        <v>0</v>
      </c>
      <c r="G24" s="212"/>
    </row>
    <row r="25" spans="2:7" ht="15.75">
      <c r="B25" s="390">
        <v>17</v>
      </c>
      <c r="C25" s="391">
        <v>42264</v>
      </c>
      <c r="D25" s="505" t="s">
        <v>295</v>
      </c>
      <c r="E25" s="110"/>
      <c r="F25" s="16">
        <f t="shared" si="0"/>
        <v>0</v>
      </c>
      <c r="G25" s="212"/>
    </row>
    <row r="26" spans="2:7" ht="15.75">
      <c r="B26" s="390">
        <v>18</v>
      </c>
      <c r="C26" s="391">
        <v>42265</v>
      </c>
      <c r="D26" s="505" t="s">
        <v>295</v>
      </c>
      <c r="E26" s="110"/>
      <c r="F26" s="16">
        <f t="shared" si="0"/>
        <v>0</v>
      </c>
      <c r="G26" s="212"/>
    </row>
    <row r="27" spans="2:7" ht="15.75">
      <c r="B27" s="390">
        <v>19</v>
      </c>
      <c r="C27" s="391">
        <v>42266</v>
      </c>
      <c r="D27" s="505" t="s">
        <v>295</v>
      </c>
      <c r="E27" s="110"/>
      <c r="F27" s="16">
        <f t="shared" si="0"/>
        <v>0</v>
      </c>
      <c r="G27" s="212"/>
    </row>
    <row r="28" spans="2:7" ht="15.75">
      <c r="B28" s="390">
        <v>20</v>
      </c>
      <c r="C28" s="392">
        <v>42267</v>
      </c>
      <c r="D28" s="505" t="s">
        <v>295</v>
      </c>
      <c r="E28" s="110"/>
      <c r="F28" s="16">
        <f t="shared" si="0"/>
        <v>0</v>
      </c>
      <c r="G28" s="212"/>
    </row>
    <row r="29" spans="2:7" ht="15.75">
      <c r="B29" s="390">
        <v>21</v>
      </c>
      <c r="C29" s="391">
        <v>42268</v>
      </c>
      <c r="D29" s="505" t="s">
        <v>295</v>
      </c>
      <c r="E29" s="110"/>
      <c r="F29" s="16">
        <f t="shared" si="0"/>
        <v>0</v>
      </c>
      <c r="G29" s="212"/>
    </row>
    <row r="30" spans="2:7" ht="15.75">
      <c r="B30" s="390">
        <v>22</v>
      </c>
      <c r="C30" s="391">
        <v>42269</v>
      </c>
      <c r="D30" s="505" t="s">
        <v>295</v>
      </c>
      <c r="E30" s="110"/>
      <c r="F30" s="16">
        <f t="shared" si="0"/>
        <v>0</v>
      </c>
      <c r="G30" s="212"/>
    </row>
    <row r="31" spans="2:7" ht="15.75">
      <c r="B31" s="390">
        <v>23</v>
      </c>
      <c r="C31" s="391">
        <v>42270</v>
      </c>
      <c r="D31" s="505" t="s">
        <v>295</v>
      </c>
      <c r="E31" s="110"/>
      <c r="F31" s="16">
        <f t="shared" si="0"/>
        <v>0</v>
      </c>
      <c r="G31" s="212"/>
    </row>
    <row r="32" spans="2:7" ht="15.75">
      <c r="B32" s="390">
        <v>24</v>
      </c>
      <c r="C32" s="393">
        <v>42271</v>
      </c>
      <c r="D32" s="505" t="s">
        <v>295</v>
      </c>
      <c r="E32" s="110"/>
      <c r="F32" s="16">
        <f t="shared" si="0"/>
        <v>0</v>
      </c>
      <c r="G32" s="212"/>
    </row>
    <row r="33" spans="2:7" ht="15.75">
      <c r="B33" s="390">
        <v>25</v>
      </c>
      <c r="C33" s="391">
        <v>42272</v>
      </c>
      <c r="D33" s="505" t="s">
        <v>295</v>
      </c>
      <c r="E33" s="110"/>
      <c r="F33" s="16">
        <f t="shared" si="0"/>
        <v>0</v>
      </c>
      <c r="G33" s="212"/>
    </row>
    <row r="34" spans="2:7" ht="15.75">
      <c r="B34" s="390">
        <v>26</v>
      </c>
      <c r="C34" s="391">
        <v>42273</v>
      </c>
      <c r="D34" s="505" t="s">
        <v>295</v>
      </c>
      <c r="E34" s="110"/>
      <c r="F34" s="16">
        <f t="shared" si="0"/>
        <v>0</v>
      </c>
      <c r="G34" s="212"/>
    </row>
    <row r="35" spans="2:7" ht="15.75">
      <c r="B35" s="390">
        <v>27</v>
      </c>
      <c r="C35" s="392">
        <v>42274</v>
      </c>
      <c r="D35" s="505" t="s">
        <v>295</v>
      </c>
      <c r="E35" s="110"/>
      <c r="F35" s="16">
        <f t="shared" si="0"/>
        <v>0</v>
      </c>
      <c r="G35" s="212"/>
    </row>
    <row r="36" spans="2:7" ht="15.75">
      <c r="B36" s="390">
        <v>28</v>
      </c>
      <c r="C36" s="391">
        <v>42275</v>
      </c>
      <c r="D36" s="505" t="s">
        <v>295</v>
      </c>
      <c r="E36" s="110"/>
      <c r="F36" s="16">
        <f t="shared" si="0"/>
        <v>0</v>
      </c>
      <c r="G36" s="212"/>
    </row>
    <row r="37" spans="2:7" ht="15.75">
      <c r="B37" s="390">
        <v>29</v>
      </c>
      <c r="C37" s="391">
        <v>42276</v>
      </c>
      <c r="D37" s="505" t="s">
        <v>295</v>
      </c>
      <c r="E37" s="110"/>
      <c r="F37" s="16">
        <f t="shared" si="0"/>
        <v>0</v>
      </c>
      <c r="G37" s="212"/>
    </row>
    <row r="38" spans="2:7" ht="16.5" thickBot="1">
      <c r="B38" s="394">
        <v>30</v>
      </c>
      <c r="C38" s="395">
        <v>42277</v>
      </c>
      <c r="D38" s="506" t="s">
        <v>295</v>
      </c>
      <c r="E38" s="247"/>
      <c r="F38" s="146">
        <f t="shared" si="0"/>
        <v>0</v>
      </c>
      <c r="G38" s="214"/>
    </row>
    <row r="39" spans="2:7" ht="15.75" thickTop="1"/>
  </sheetData>
  <mergeCells count="5">
    <mergeCell ref="B1:G1"/>
    <mergeCell ref="B2:C2"/>
    <mergeCell ref="B3:C3"/>
    <mergeCell ref="B4:C4"/>
    <mergeCell ref="B5:C5"/>
  </mergeCells>
  <printOptions horizontalCentered="1"/>
  <pageMargins left="0.45" right="0.45" top="0.5" bottom="0.5" header="0.3" footer="0.3"/>
  <pageSetup paperSize="9" scale="90" orientation="portrait" horizontalDpi="4294967293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7030A0"/>
  </sheetPr>
  <dimension ref="A1:AS14"/>
  <sheetViews>
    <sheetView workbookViewId="0">
      <selection activeCell="AR32" sqref="AR32"/>
    </sheetView>
  </sheetViews>
  <sheetFormatPr defaultRowHeight="15"/>
  <cols>
    <col min="2" max="2" width="3.42578125" customWidth="1"/>
    <col min="3" max="3" width="10.5703125" customWidth="1"/>
    <col min="4" max="4" width="10.42578125" customWidth="1"/>
    <col min="5" max="5" width="2.85546875" customWidth="1"/>
    <col min="6" max="19" width="2.5703125" customWidth="1"/>
    <col min="20" max="20" width="3.28515625" customWidth="1"/>
    <col min="21" max="35" width="2.5703125" customWidth="1"/>
    <col min="36" max="36" width="6.7109375" customWidth="1"/>
    <col min="37" max="37" width="6.28515625" customWidth="1"/>
    <col min="38" max="38" width="9.140625" customWidth="1"/>
    <col min="39" max="39" width="7" customWidth="1"/>
    <col min="40" max="41" width="7.28515625" customWidth="1"/>
    <col min="42" max="42" width="6.85546875" customWidth="1"/>
    <col min="43" max="43" width="15.5703125" customWidth="1"/>
    <col min="44" max="44" width="6.140625" customWidth="1"/>
    <col min="45" max="45" width="18.140625" customWidth="1"/>
  </cols>
  <sheetData>
    <row r="1" spans="1:45" ht="15.75">
      <c r="A1" s="345"/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6"/>
      <c r="AR1" s="346"/>
      <c r="AS1" s="346"/>
    </row>
    <row r="2" spans="1:45" ht="21">
      <c r="A2" s="347"/>
      <c r="B2" s="546" t="s">
        <v>109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B2" s="546"/>
      <c r="AC2" s="546"/>
      <c r="AD2" s="546"/>
      <c r="AE2" s="546"/>
      <c r="AF2" s="546"/>
      <c r="AG2" s="546"/>
      <c r="AH2" s="546"/>
      <c r="AI2" s="546"/>
      <c r="AJ2" s="546"/>
      <c r="AK2" s="546"/>
      <c r="AL2" s="546"/>
      <c r="AM2" s="546"/>
      <c r="AN2" s="546"/>
      <c r="AO2" s="546"/>
      <c r="AP2" s="546"/>
      <c r="AQ2" s="546"/>
      <c r="AR2" s="546"/>
      <c r="AS2" s="546"/>
    </row>
    <row r="3" spans="1:45" ht="16.5" thickBot="1">
      <c r="A3" s="345"/>
      <c r="B3" s="547" t="s">
        <v>110</v>
      </c>
      <c r="C3" s="547"/>
      <c r="D3" s="547"/>
      <c r="E3" s="348"/>
      <c r="F3" s="348"/>
      <c r="G3" s="348"/>
      <c r="H3" s="348"/>
      <c r="I3" s="348"/>
      <c r="J3" s="348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8"/>
      <c r="AK3" s="350"/>
      <c r="AL3" s="350"/>
      <c r="AM3" s="350"/>
      <c r="AN3" s="351" t="s">
        <v>131</v>
      </c>
      <c r="AO3" s="351"/>
      <c r="AP3" s="348"/>
      <c r="AQ3" s="346"/>
      <c r="AR3" s="346"/>
      <c r="AS3" s="346"/>
    </row>
    <row r="4" spans="1:45" ht="15.75" customHeight="1">
      <c r="A4" s="345"/>
      <c r="B4" s="548" t="s">
        <v>111</v>
      </c>
      <c r="C4" s="550" t="s">
        <v>1</v>
      </c>
      <c r="D4" s="552" t="s">
        <v>2</v>
      </c>
      <c r="E4" s="540" t="s">
        <v>122</v>
      </c>
      <c r="F4" s="541"/>
      <c r="G4" s="541"/>
      <c r="H4" s="541"/>
      <c r="I4" s="541"/>
      <c r="J4" s="542"/>
      <c r="K4" s="554" t="s">
        <v>130</v>
      </c>
      <c r="L4" s="554"/>
      <c r="M4" s="554"/>
      <c r="N4" s="554"/>
      <c r="O4" s="554"/>
      <c r="P4" s="554"/>
      <c r="Q4" s="554"/>
      <c r="R4" s="554"/>
      <c r="S4" s="554"/>
      <c r="T4" s="554"/>
      <c r="U4" s="554"/>
      <c r="V4" s="554"/>
      <c r="W4" s="554"/>
      <c r="X4" s="554"/>
      <c r="Y4" s="554"/>
      <c r="Z4" s="554"/>
      <c r="AA4" s="554"/>
      <c r="AB4" s="554"/>
      <c r="AC4" s="554"/>
      <c r="AD4" s="554"/>
      <c r="AE4" s="554"/>
      <c r="AF4" s="554"/>
      <c r="AG4" s="554"/>
      <c r="AH4" s="554"/>
      <c r="AI4" s="554"/>
      <c r="AJ4" s="556" t="s">
        <v>143</v>
      </c>
      <c r="AK4" s="559" t="s">
        <v>97</v>
      </c>
      <c r="AL4" s="565" t="s">
        <v>143</v>
      </c>
      <c r="AM4" s="556" t="s">
        <v>144</v>
      </c>
      <c r="AN4" s="559" t="s">
        <v>97</v>
      </c>
      <c r="AO4" s="565" t="s">
        <v>144</v>
      </c>
      <c r="AP4" s="562" t="s">
        <v>112</v>
      </c>
      <c r="AQ4" s="568" t="s">
        <v>113</v>
      </c>
      <c r="AR4" s="352" t="s">
        <v>114</v>
      </c>
      <c r="AS4" s="537" t="s">
        <v>89</v>
      </c>
    </row>
    <row r="5" spans="1:45" ht="23.25" customHeight="1" thickBot="1">
      <c r="A5" s="345"/>
      <c r="B5" s="549"/>
      <c r="C5" s="551"/>
      <c r="D5" s="553"/>
      <c r="E5" s="543"/>
      <c r="F5" s="544"/>
      <c r="G5" s="544"/>
      <c r="H5" s="544"/>
      <c r="I5" s="544"/>
      <c r="J5" s="54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5"/>
      <c r="X5" s="555"/>
      <c r="Y5" s="555"/>
      <c r="Z5" s="555"/>
      <c r="AA5" s="555"/>
      <c r="AB5" s="555"/>
      <c r="AC5" s="555"/>
      <c r="AD5" s="555"/>
      <c r="AE5" s="555"/>
      <c r="AF5" s="555"/>
      <c r="AG5" s="555"/>
      <c r="AH5" s="555"/>
      <c r="AI5" s="555"/>
      <c r="AJ5" s="557"/>
      <c r="AK5" s="560"/>
      <c r="AL5" s="566"/>
      <c r="AM5" s="557"/>
      <c r="AN5" s="560"/>
      <c r="AO5" s="566"/>
      <c r="AP5" s="563"/>
      <c r="AQ5" s="569"/>
      <c r="AR5" s="353" t="s">
        <v>108</v>
      </c>
      <c r="AS5" s="538"/>
    </row>
    <row r="6" spans="1:45" ht="16.5" thickBot="1">
      <c r="A6" s="354"/>
      <c r="B6" s="549"/>
      <c r="C6" s="551"/>
      <c r="D6" s="553"/>
      <c r="E6" s="462">
        <v>26</v>
      </c>
      <c r="F6" s="462">
        <v>27</v>
      </c>
      <c r="G6" s="462">
        <v>28</v>
      </c>
      <c r="H6" s="463">
        <v>29</v>
      </c>
      <c r="I6" s="475">
        <v>30</v>
      </c>
      <c r="J6" s="463">
        <v>31</v>
      </c>
      <c r="K6" s="463">
        <v>1</v>
      </c>
      <c r="L6" s="462">
        <v>2</v>
      </c>
      <c r="M6" s="462">
        <v>3</v>
      </c>
      <c r="N6" s="462">
        <v>4</v>
      </c>
      <c r="O6" s="462">
        <v>5</v>
      </c>
      <c r="P6" s="356">
        <v>6</v>
      </c>
      <c r="Q6" s="462">
        <v>7</v>
      </c>
      <c r="R6" s="462">
        <v>8</v>
      </c>
      <c r="S6" s="462">
        <v>9</v>
      </c>
      <c r="T6" s="462">
        <v>10</v>
      </c>
      <c r="U6" s="462">
        <v>11</v>
      </c>
      <c r="V6" s="462">
        <v>12</v>
      </c>
      <c r="W6" s="356">
        <v>13</v>
      </c>
      <c r="X6" s="462">
        <v>14</v>
      </c>
      <c r="Y6" s="462">
        <v>15</v>
      </c>
      <c r="Z6" s="462">
        <v>16</v>
      </c>
      <c r="AA6" s="462">
        <v>17</v>
      </c>
      <c r="AB6" s="462">
        <v>18</v>
      </c>
      <c r="AC6" s="462">
        <v>19</v>
      </c>
      <c r="AD6" s="356">
        <v>20</v>
      </c>
      <c r="AE6" s="462">
        <v>21</v>
      </c>
      <c r="AF6" s="462">
        <v>22</v>
      </c>
      <c r="AG6" s="462">
        <v>23</v>
      </c>
      <c r="AH6" s="355">
        <v>24</v>
      </c>
      <c r="AI6" s="464">
        <v>25</v>
      </c>
      <c r="AJ6" s="558"/>
      <c r="AK6" s="561"/>
      <c r="AL6" s="567"/>
      <c r="AM6" s="558"/>
      <c r="AN6" s="561"/>
      <c r="AO6" s="567"/>
      <c r="AP6" s="564"/>
      <c r="AQ6" s="570"/>
      <c r="AR6" s="357"/>
      <c r="AS6" s="539"/>
    </row>
    <row r="7" spans="1:45" ht="16.5" thickTop="1">
      <c r="A7" s="354"/>
      <c r="B7" s="358">
        <v>1</v>
      </c>
      <c r="C7" s="359" t="s">
        <v>115</v>
      </c>
      <c r="D7" s="360" t="s">
        <v>116</v>
      </c>
      <c r="E7" s="465">
        <v>0</v>
      </c>
      <c r="F7" s="465">
        <v>0</v>
      </c>
      <c r="G7" s="465">
        <v>0</v>
      </c>
      <c r="H7" s="465">
        <v>0</v>
      </c>
      <c r="I7" s="361">
        <v>8</v>
      </c>
      <c r="J7" s="465">
        <v>0</v>
      </c>
      <c r="K7" s="465">
        <v>0</v>
      </c>
      <c r="L7" s="465">
        <v>6</v>
      </c>
      <c r="M7" s="465">
        <v>0</v>
      </c>
      <c r="N7" s="465">
        <v>0</v>
      </c>
      <c r="O7" s="465">
        <v>0</v>
      </c>
      <c r="P7" s="361">
        <v>8</v>
      </c>
      <c r="Q7" s="465">
        <v>0</v>
      </c>
      <c r="R7" s="465">
        <v>0</v>
      </c>
      <c r="S7" s="465">
        <v>0</v>
      </c>
      <c r="T7" s="465">
        <v>0</v>
      </c>
      <c r="U7" s="465">
        <v>0</v>
      </c>
      <c r="V7" s="465">
        <v>7</v>
      </c>
      <c r="W7" s="361">
        <v>10</v>
      </c>
      <c r="X7" s="465">
        <v>0</v>
      </c>
      <c r="Y7" s="465">
        <v>7</v>
      </c>
      <c r="Z7" s="465">
        <v>6</v>
      </c>
      <c r="AA7" s="465">
        <v>7</v>
      </c>
      <c r="AB7" s="465">
        <v>0</v>
      </c>
      <c r="AC7" s="465">
        <v>8</v>
      </c>
      <c r="AD7" s="361">
        <v>0</v>
      </c>
      <c r="AE7" s="465">
        <v>7</v>
      </c>
      <c r="AF7" s="465">
        <v>0</v>
      </c>
      <c r="AG7" s="465">
        <v>0</v>
      </c>
      <c r="AH7" s="497" t="s">
        <v>190</v>
      </c>
      <c r="AI7" s="498" t="s">
        <v>190</v>
      </c>
      <c r="AJ7" s="480">
        <v>97</v>
      </c>
      <c r="AK7" s="362">
        <v>10000</v>
      </c>
      <c r="AL7" s="478">
        <f>AJ7*AK7</f>
        <v>970000</v>
      </c>
      <c r="AM7" s="480"/>
      <c r="AN7" s="362">
        <v>15000</v>
      </c>
      <c r="AO7" s="478">
        <f>AM7*AN7</f>
        <v>0</v>
      </c>
      <c r="AP7" s="518">
        <v>29</v>
      </c>
      <c r="AQ7" s="363">
        <f>AL7+AO7</f>
        <v>970000</v>
      </c>
      <c r="AR7" s="364">
        <v>2</v>
      </c>
      <c r="AS7" s="365"/>
    </row>
    <row r="8" spans="1:45" ht="15.75">
      <c r="A8" s="354"/>
      <c r="B8" s="398">
        <v>2</v>
      </c>
      <c r="C8" s="399" t="s">
        <v>125</v>
      </c>
      <c r="D8" s="400" t="s">
        <v>116</v>
      </c>
      <c r="E8" s="466">
        <v>0</v>
      </c>
      <c r="F8" s="466">
        <v>4</v>
      </c>
      <c r="G8" s="466">
        <v>4</v>
      </c>
      <c r="H8" s="466">
        <v>3</v>
      </c>
      <c r="I8" s="401">
        <v>4</v>
      </c>
      <c r="J8" s="466">
        <v>1</v>
      </c>
      <c r="K8" s="466">
        <v>4</v>
      </c>
      <c r="L8" s="466">
        <v>0</v>
      </c>
      <c r="M8" s="466">
        <v>0</v>
      </c>
      <c r="N8" s="466">
        <v>7</v>
      </c>
      <c r="O8" s="466">
        <v>0</v>
      </c>
      <c r="P8" s="401">
        <v>0</v>
      </c>
      <c r="Q8" s="466">
        <v>4</v>
      </c>
      <c r="R8" s="466">
        <v>7</v>
      </c>
      <c r="S8" s="466">
        <v>2</v>
      </c>
      <c r="T8" s="466">
        <v>1</v>
      </c>
      <c r="U8" s="466">
        <v>7</v>
      </c>
      <c r="V8" s="466">
        <v>7</v>
      </c>
      <c r="W8" s="401">
        <v>7</v>
      </c>
      <c r="X8" s="466">
        <v>7</v>
      </c>
      <c r="Y8" s="466">
        <v>3</v>
      </c>
      <c r="Z8" s="466">
        <v>5</v>
      </c>
      <c r="AA8" s="466">
        <v>0</v>
      </c>
      <c r="AB8" s="466">
        <v>6</v>
      </c>
      <c r="AC8" s="466">
        <v>0</v>
      </c>
      <c r="AD8" s="401">
        <v>4</v>
      </c>
      <c r="AE8" s="466">
        <v>4</v>
      </c>
      <c r="AF8" s="466">
        <v>0</v>
      </c>
      <c r="AG8" s="466">
        <v>3</v>
      </c>
      <c r="AH8" s="495" t="s">
        <v>190</v>
      </c>
      <c r="AI8" s="496" t="s">
        <v>190</v>
      </c>
      <c r="AJ8" s="481">
        <v>102</v>
      </c>
      <c r="AK8" s="370">
        <v>10000</v>
      </c>
      <c r="AL8" s="479">
        <f>AJ8*AK8</f>
        <v>1020000</v>
      </c>
      <c r="AM8" s="481"/>
      <c r="AN8" s="370">
        <v>15000</v>
      </c>
      <c r="AO8" s="479">
        <f>AM8*AN8</f>
        <v>0</v>
      </c>
      <c r="AP8" s="483">
        <v>29</v>
      </c>
      <c r="AQ8" s="371">
        <f>AL8+AO8</f>
        <v>1020000</v>
      </c>
      <c r="AR8" s="402">
        <v>2</v>
      </c>
      <c r="AS8" s="403"/>
    </row>
    <row r="9" spans="1:45" ht="15.75">
      <c r="A9" s="345"/>
      <c r="B9" s="366">
        <v>3</v>
      </c>
      <c r="C9" s="367" t="s">
        <v>117</v>
      </c>
      <c r="D9" s="368" t="s">
        <v>118</v>
      </c>
      <c r="E9" s="467">
        <v>1</v>
      </c>
      <c r="F9" s="467">
        <v>6</v>
      </c>
      <c r="G9" s="467">
        <v>6</v>
      </c>
      <c r="H9" s="467">
        <v>6</v>
      </c>
      <c r="I9" s="369">
        <v>6</v>
      </c>
      <c r="J9" s="467">
        <v>6</v>
      </c>
      <c r="K9" s="467">
        <v>6</v>
      </c>
      <c r="L9" s="467">
        <v>6</v>
      </c>
      <c r="M9" s="467">
        <v>1</v>
      </c>
      <c r="N9" s="467">
        <v>2</v>
      </c>
      <c r="O9" s="467">
        <v>1</v>
      </c>
      <c r="P9" s="369">
        <v>5</v>
      </c>
      <c r="Q9" s="467">
        <v>1</v>
      </c>
      <c r="R9" s="467">
        <v>1</v>
      </c>
      <c r="S9" s="467">
        <v>1</v>
      </c>
      <c r="T9" s="467">
        <v>1</v>
      </c>
      <c r="U9" s="467">
        <v>1</v>
      </c>
      <c r="V9" s="501" t="s">
        <v>190</v>
      </c>
      <c r="W9" s="369">
        <v>6</v>
      </c>
      <c r="X9" s="467">
        <v>8</v>
      </c>
      <c r="Y9" s="467">
        <v>6</v>
      </c>
      <c r="Z9" s="467">
        <v>6</v>
      </c>
      <c r="AA9" s="467">
        <v>6</v>
      </c>
      <c r="AB9" s="467">
        <v>6</v>
      </c>
      <c r="AC9" s="467">
        <v>6</v>
      </c>
      <c r="AD9" s="477">
        <v>12</v>
      </c>
      <c r="AE9" s="468">
        <v>1</v>
      </c>
      <c r="AF9" s="468">
        <v>1</v>
      </c>
      <c r="AG9" s="468">
        <v>1</v>
      </c>
      <c r="AH9" s="495" t="s">
        <v>190</v>
      </c>
      <c r="AI9" s="496" t="s">
        <v>190</v>
      </c>
      <c r="AJ9" s="481">
        <f>SUM(E9:AI9)</f>
        <v>116</v>
      </c>
      <c r="AK9" s="370">
        <v>10000</v>
      </c>
      <c r="AL9" s="479">
        <f t="shared" ref="AL9:AL13" si="0">AJ9*AK9</f>
        <v>1160000</v>
      </c>
      <c r="AM9" s="481">
        <v>11</v>
      </c>
      <c r="AN9" s="370">
        <v>15000</v>
      </c>
      <c r="AO9" s="479">
        <f t="shared" ref="AO9:AO13" si="1">AM9*AN9</f>
        <v>165000</v>
      </c>
      <c r="AP9" s="483">
        <v>28</v>
      </c>
      <c r="AQ9" s="371">
        <f t="shared" ref="AQ9:AQ12" si="2">AL9+AO9</f>
        <v>1325000</v>
      </c>
      <c r="AR9" s="372">
        <v>3</v>
      </c>
      <c r="AS9" s="373"/>
    </row>
    <row r="10" spans="1:45" ht="15.75">
      <c r="A10" s="345"/>
      <c r="B10" s="366">
        <v>4</v>
      </c>
      <c r="C10" s="367" t="s">
        <v>119</v>
      </c>
      <c r="D10" s="368" t="s">
        <v>120</v>
      </c>
      <c r="E10" s="467">
        <v>1</v>
      </c>
      <c r="F10" s="467">
        <v>6</v>
      </c>
      <c r="G10" s="467">
        <v>6</v>
      </c>
      <c r="H10" s="467">
        <v>6</v>
      </c>
      <c r="I10" s="369">
        <v>6</v>
      </c>
      <c r="J10" s="467">
        <v>6</v>
      </c>
      <c r="K10" s="467">
        <v>6</v>
      </c>
      <c r="L10" s="467">
        <v>6</v>
      </c>
      <c r="M10" s="467">
        <v>1</v>
      </c>
      <c r="N10" s="467">
        <v>2</v>
      </c>
      <c r="O10" s="467">
        <v>1</v>
      </c>
      <c r="P10" s="369">
        <v>5</v>
      </c>
      <c r="Q10" s="467">
        <v>1</v>
      </c>
      <c r="R10" s="467">
        <v>1</v>
      </c>
      <c r="S10" s="467">
        <v>1</v>
      </c>
      <c r="T10" s="467">
        <v>1</v>
      </c>
      <c r="U10" s="467">
        <v>1</v>
      </c>
      <c r="V10" s="467">
        <v>1</v>
      </c>
      <c r="W10" s="369">
        <v>6</v>
      </c>
      <c r="X10" s="467">
        <v>8</v>
      </c>
      <c r="Y10" s="467">
        <v>6</v>
      </c>
      <c r="Z10" s="467">
        <v>6</v>
      </c>
      <c r="AA10" s="467">
        <v>6</v>
      </c>
      <c r="AB10" s="467">
        <v>6</v>
      </c>
      <c r="AC10" s="467">
        <v>6</v>
      </c>
      <c r="AD10" s="477">
        <v>12</v>
      </c>
      <c r="AE10" s="468">
        <v>1</v>
      </c>
      <c r="AF10" s="468">
        <v>1</v>
      </c>
      <c r="AG10" s="468">
        <v>1</v>
      </c>
      <c r="AH10" s="495" t="s">
        <v>190</v>
      </c>
      <c r="AI10" s="496" t="s">
        <v>190</v>
      </c>
      <c r="AJ10" s="481">
        <f t="shared" ref="AJ10:AJ11" si="3">SUM(E10:AI10)</f>
        <v>117</v>
      </c>
      <c r="AK10" s="370">
        <v>10000</v>
      </c>
      <c r="AL10" s="479">
        <f t="shared" si="0"/>
        <v>1170000</v>
      </c>
      <c r="AM10" s="481">
        <v>16</v>
      </c>
      <c r="AN10" s="370">
        <v>15000</v>
      </c>
      <c r="AO10" s="479">
        <f t="shared" si="1"/>
        <v>240000</v>
      </c>
      <c r="AP10" s="483">
        <v>29</v>
      </c>
      <c r="AQ10" s="371">
        <f t="shared" si="2"/>
        <v>1410000</v>
      </c>
      <c r="AR10" s="372">
        <v>2</v>
      </c>
      <c r="AS10" s="373" t="s">
        <v>266</v>
      </c>
    </row>
    <row r="11" spans="1:45" ht="15.75">
      <c r="A11" s="345"/>
      <c r="B11" s="366">
        <v>5</v>
      </c>
      <c r="C11" s="367" t="s">
        <v>121</v>
      </c>
      <c r="D11" s="368" t="s">
        <v>118</v>
      </c>
      <c r="E11" s="467">
        <v>6</v>
      </c>
      <c r="F11" s="467">
        <v>6</v>
      </c>
      <c r="G11" s="467">
        <v>6</v>
      </c>
      <c r="H11" s="467">
        <v>6</v>
      </c>
      <c r="I11" s="369">
        <v>5</v>
      </c>
      <c r="J11" s="467">
        <v>6</v>
      </c>
      <c r="K11" s="467">
        <v>0</v>
      </c>
      <c r="L11" s="467">
        <v>5</v>
      </c>
      <c r="M11" s="467">
        <v>1</v>
      </c>
      <c r="N11" s="467">
        <v>6</v>
      </c>
      <c r="O11" s="467">
        <v>6</v>
      </c>
      <c r="P11" s="369">
        <v>10</v>
      </c>
      <c r="Q11" s="467">
        <v>6</v>
      </c>
      <c r="R11" s="467">
        <v>1</v>
      </c>
      <c r="S11" s="467">
        <v>6</v>
      </c>
      <c r="T11" s="467">
        <v>6</v>
      </c>
      <c r="U11" s="467">
        <v>7</v>
      </c>
      <c r="V11" s="467">
        <v>7</v>
      </c>
      <c r="W11" s="369">
        <v>10</v>
      </c>
      <c r="X11" s="467">
        <v>6</v>
      </c>
      <c r="Y11" s="467">
        <v>1</v>
      </c>
      <c r="Z11" s="467">
        <v>1</v>
      </c>
      <c r="AA11" s="467">
        <v>6</v>
      </c>
      <c r="AB11" s="467">
        <v>6</v>
      </c>
      <c r="AC11" s="467">
        <v>6</v>
      </c>
      <c r="AD11" s="369">
        <v>10</v>
      </c>
      <c r="AE11" s="467">
        <v>1</v>
      </c>
      <c r="AF11" s="467">
        <v>0</v>
      </c>
      <c r="AG11" s="467">
        <v>0</v>
      </c>
      <c r="AH11" s="495" t="s">
        <v>190</v>
      </c>
      <c r="AI11" s="496" t="s">
        <v>190</v>
      </c>
      <c r="AJ11" s="481">
        <f t="shared" si="3"/>
        <v>143</v>
      </c>
      <c r="AK11" s="370">
        <v>10000</v>
      </c>
      <c r="AL11" s="479">
        <f t="shared" si="0"/>
        <v>1430000</v>
      </c>
      <c r="AM11" s="481">
        <v>4</v>
      </c>
      <c r="AN11" s="370">
        <v>15000</v>
      </c>
      <c r="AO11" s="479">
        <f t="shared" si="1"/>
        <v>60000</v>
      </c>
      <c r="AP11" s="483">
        <v>29</v>
      </c>
      <c r="AQ11" s="371">
        <f t="shared" si="2"/>
        <v>1490000</v>
      </c>
      <c r="AR11" s="372">
        <v>2</v>
      </c>
      <c r="AS11" s="373" t="s">
        <v>317</v>
      </c>
    </row>
    <row r="12" spans="1:45" ht="15.75">
      <c r="A12" s="345"/>
      <c r="B12" s="470">
        <v>6</v>
      </c>
      <c r="C12" s="471" t="s">
        <v>132</v>
      </c>
      <c r="D12" s="368" t="s">
        <v>120</v>
      </c>
      <c r="E12" s="488"/>
      <c r="F12" s="488"/>
      <c r="G12" s="488"/>
      <c r="H12" s="488"/>
      <c r="I12" s="491"/>
      <c r="J12" s="488"/>
      <c r="K12" s="472">
        <v>0</v>
      </c>
      <c r="L12" s="472">
        <v>5</v>
      </c>
      <c r="M12" s="472">
        <v>1</v>
      </c>
      <c r="N12" s="472">
        <v>6</v>
      </c>
      <c r="O12" s="472">
        <v>6</v>
      </c>
      <c r="P12" s="476">
        <v>10</v>
      </c>
      <c r="Q12" s="472">
        <v>6</v>
      </c>
      <c r="R12" s="472">
        <v>1</v>
      </c>
      <c r="S12" s="472">
        <v>6</v>
      </c>
      <c r="T12" s="472">
        <v>6</v>
      </c>
      <c r="U12" s="472">
        <v>7</v>
      </c>
      <c r="V12" s="472">
        <v>5</v>
      </c>
      <c r="W12" s="476">
        <v>10</v>
      </c>
      <c r="X12" s="472">
        <v>6</v>
      </c>
      <c r="Y12" s="472">
        <v>1</v>
      </c>
      <c r="Z12" s="488" t="s">
        <v>190</v>
      </c>
      <c r="AA12" s="472">
        <v>6</v>
      </c>
      <c r="AB12" s="472">
        <v>1</v>
      </c>
      <c r="AC12" s="472">
        <v>1</v>
      </c>
      <c r="AD12" s="476">
        <v>10</v>
      </c>
      <c r="AE12" s="472">
        <v>1</v>
      </c>
      <c r="AF12" s="472">
        <v>0</v>
      </c>
      <c r="AG12" s="472">
        <v>0</v>
      </c>
      <c r="AH12" s="521" t="s">
        <v>190</v>
      </c>
      <c r="AI12" s="488" t="s">
        <v>190</v>
      </c>
      <c r="AJ12" s="481">
        <f t="shared" ref="AJ12" si="4">SUM(E12:AI12)</f>
        <v>95</v>
      </c>
      <c r="AK12" s="370">
        <v>10000</v>
      </c>
      <c r="AL12" s="479">
        <f t="shared" si="0"/>
        <v>950000</v>
      </c>
      <c r="AM12" s="481"/>
      <c r="AN12" s="370">
        <v>15000</v>
      </c>
      <c r="AO12" s="479">
        <f t="shared" si="1"/>
        <v>0</v>
      </c>
      <c r="AP12" s="484">
        <v>28</v>
      </c>
      <c r="AQ12" s="371">
        <f t="shared" si="2"/>
        <v>950000</v>
      </c>
      <c r="AR12" s="473">
        <v>3</v>
      </c>
      <c r="AS12" s="474"/>
    </row>
    <row r="13" spans="1:45" ht="15.75" thickBot="1">
      <c r="B13" s="374">
        <v>7</v>
      </c>
      <c r="C13" s="375" t="s">
        <v>123</v>
      </c>
      <c r="D13" s="376" t="s">
        <v>124</v>
      </c>
      <c r="E13" s="469">
        <v>0</v>
      </c>
      <c r="F13" s="469">
        <v>0</v>
      </c>
      <c r="G13" s="469">
        <v>0</v>
      </c>
      <c r="H13" s="469">
        <v>0</v>
      </c>
      <c r="I13" s="397">
        <v>0</v>
      </c>
      <c r="J13" s="469">
        <v>0</v>
      </c>
      <c r="K13" s="469">
        <v>0</v>
      </c>
      <c r="L13" s="469">
        <v>3</v>
      </c>
      <c r="M13" s="469">
        <v>0</v>
      </c>
      <c r="N13" s="469">
        <v>0</v>
      </c>
      <c r="O13" s="469">
        <v>9</v>
      </c>
      <c r="P13" s="397">
        <v>0</v>
      </c>
      <c r="Q13" s="469">
        <v>7</v>
      </c>
      <c r="R13" s="469">
        <v>1</v>
      </c>
      <c r="S13" s="469">
        <v>1</v>
      </c>
      <c r="T13" s="469">
        <v>0</v>
      </c>
      <c r="U13" s="469">
        <v>0</v>
      </c>
      <c r="V13" s="469">
        <v>1</v>
      </c>
      <c r="W13" s="397">
        <v>1</v>
      </c>
      <c r="X13" s="469">
        <v>1</v>
      </c>
      <c r="Y13" s="469">
        <v>4</v>
      </c>
      <c r="Z13" s="469">
        <v>1</v>
      </c>
      <c r="AA13" s="469">
        <v>1</v>
      </c>
      <c r="AB13" s="469">
        <v>1</v>
      </c>
      <c r="AC13" s="469">
        <v>4</v>
      </c>
      <c r="AD13" s="397">
        <v>1</v>
      </c>
      <c r="AE13" s="469">
        <v>0</v>
      </c>
      <c r="AF13" s="469">
        <v>0</v>
      </c>
      <c r="AG13" s="469">
        <v>0</v>
      </c>
      <c r="AH13" s="523" t="s">
        <v>190</v>
      </c>
      <c r="AI13" s="522" t="s">
        <v>190</v>
      </c>
      <c r="AJ13" s="482">
        <f t="shared" ref="AJ13" si="5">SUM(E13:AI13)</f>
        <v>36</v>
      </c>
      <c r="AK13" s="377">
        <v>10000</v>
      </c>
      <c r="AL13" s="486">
        <f t="shared" si="0"/>
        <v>360000</v>
      </c>
      <c r="AM13" s="482"/>
      <c r="AN13" s="487">
        <v>15000</v>
      </c>
      <c r="AO13" s="486">
        <f t="shared" si="1"/>
        <v>0</v>
      </c>
      <c r="AP13" s="485">
        <v>29</v>
      </c>
      <c r="AQ13" s="378">
        <f>AL13+AO13</f>
        <v>360000</v>
      </c>
      <c r="AR13" s="379">
        <v>2</v>
      </c>
      <c r="AS13" s="380"/>
    </row>
    <row r="14" spans="1:45" ht="15.75" thickTop="1"/>
  </sheetData>
  <mergeCells count="16">
    <mergeCell ref="AS4:AS6"/>
    <mergeCell ref="E4:J5"/>
    <mergeCell ref="B2:AS2"/>
    <mergeCell ref="B3:D3"/>
    <mergeCell ref="B4:B6"/>
    <mergeCell ref="C4:C6"/>
    <mergeCell ref="D4:D6"/>
    <mergeCell ref="K4:AI5"/>
    <mergeCell ref="AJ4:AJ6"/>
    <mergeCell ref="AK4:AK6"/>
    <mergeCell ref="AN4:AN6"/>
    <mergeCell ref="AP4:AP6"/>
    <mergeCell ref="AL4:AL6"/>
    <mergeCell ref="AM4:AM6"/>
    <mergeCell ref="AO4:AO6"/>
    <mergeCell ref="AQ4:AQ6"/>
  </mergeCells>
  <printOptions horizontalCentered="1"/>
  <pageMargins left="0.45" right="0.45" top="0.5" bottom="0.5" header="0.3" footer="0.3"/>
  <pageSetup paperSize="9" scale="7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B1:K40"/>
  <sheetViews>
    <sheetView topLeftCell="A3" workbookViewId="0">
      <selection activeCell="P20" sqref="P20"/>
    </sheetView>
  </sheetViews>
  <sheetFormatPr defaultRowHeight="15"/>
  <cols>
    <col min="2" max="2" width="4.5703125" customWidth="1"/>
    <col min="3" max="3" width="10.7109375" bestFit="1" customWidth="1"/>
    <col min="4" max="4" width="43.7109375" customWidth="1"/>
    <col min="6" max="6" width="7.5703125" customWidth="1"/>
    <col min="7" max="7" width="14" customWidth="1"/>
    <col min="8" max="8" width="8.140625" customWidth="1"/>
    <col min="9" max="9" width="13.140625" customWidth="1"/>
    <col min="10" max="10" width="14.85546875" customWidth="1"/>
  </cols>
  <sheetData>
    <row r="1" spans="2:11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</row>
    <row r="2" spans="2:11">
      <c r="B2" s="60" t="s">
        <v>1</v>
      </c>
      <c r="C2" s="61"/>
      <c r="D2" s="60" t="s">
        <v>68</v>
      </c>
      <c r="E2" s="61"/>
      <c r="F2" s="60"/>
      <c r="G2" s="60"/>
      <c r="H2" s="60"/>
      <c r="I2" s="60"/>
      <c r="J2" s="60"/>
      <c r="K2" s="60"/>
    </row>
    <row r="3" spans="2:11">
      <c r="B3" s="60" t="s">
        <v>2</v>
      </c>
      <c r="C3" s="61"/>
      <c r="D3" s="60" t="s">
        <v>69</v>
      </c>
      <c r="E3" s="61"/>
      <c r="F3" s="60"/>
      <c r="G3" s="60"/>
      <c r="H3" s="60"/>
      <c r="I3" s="60"/>
      <c r="J3" s="60"/>
      <c r="K3" s="60"/>
    </row>
    <row r="4" spans="2:11">
      <c r="B4" s="62" t="s">
        <v>3</v>
      </c>
      <c r="C4" s="63"/>
      <c r="D4" s="1" t="s">
        <v>133</v>
      </c>
      <c r="E4" s="61"/>
      <c r="F4" s="60"/>
      <c r="G4" s="60"/>
      <c r="H4" s="60"/>
      <c r="I4" s="60"/>
      <c r="J4" s="60"/>
      <c r="K4" s="60"/>
    </row>
    <row r="5" spans="2:11" ht="15.75" thickBot="1">
      <c r="B5" s="98"/>
      <c r="C5" s="99"/>
      <c r="D5" s="103"/>
      <c r="E5" s="98"/>
      <c r="F5" s="98"/>
      <c r="G5" s="34"/>
      <c r="H5" s="103"/>
      <c r="I5" s="34"/>
      <c r="J5" s="102"/>
      <c r="K5" s="115"/>
    </row>
    <row r="6" spans="2:11" ht="39" thickBot="1">
      <c r="B6" s="116" t="s">
        <v>4</v>
      </c>
      <c r="C6" s="116" t="s">
        <v>5</v>
      </c>
      <c r="D6" s="116" t="s">
        <v>6</v>
      </c>
      <c r="E6" s="116" t="s">
        <v>7</v>
      </c>
      <c r="F6" s="116" t="s">
        <v>8</v>
      </c>
      <c r="G6" s="117" t="s">
        <v>38</v>
      </c>
      <c r="H6" s="116" t="s">
        <v>44</v>
      </c>
      <c r="I6" s="117" t="s">
        <v>45</v>
      </c>
      <c r="J6" s="116" t="s">
        <v>11</v>
      </c>
      <c r="K6" s="117" t="s">
        <v>12</v>
      </c>
    </row>
    <row r="7" spans="2:11" ht="15.75" thickBot="1">
      <c r="B7" s="118">
        <v>1</v>
      </c>
      <c r="C7" s="118">
        <v>2</v>
      </c>
      <c r="D7" s="118">
        <v>3</v>
      </c>
      <c r="E7" s="118">
        <v>4</v>
      </c>
      <c r="F7" s="118">
        <v>5</v>
      </c>
      <c r="G7" s="118" t="s">
        <v>13</v>
      </c>
      <c r="H7" s="118">
        <v>7</v>
      </c>
      <c r="I7" s="118" t="s">
        <v>51</v>
      </c>
      <c r="J7" s="118" t="s">
        <v>52</v>
      </c>
      <c r="K7" s="119">
        <v>10</v>
      </c>
    </row>
    <row r="8" spans="2:11" ht="15.75" thickBot="1">
      <c r="B8" s="222"/>
      <c r="C8" s="223"/>
      <c r="D8" s="223"/>
      <c r="E8" s="223"/>
      <c r="F8" s="224">
        <f>SUM(F9:F39)</f>
        <v>191</v>
      </c>
      <c r="G8" s="225">
        <f>SUM(G9:G39)</f>
        <v>1910000</v>
      </c>
      <c r="H8" s="226">
        <f>SUM(H9:H39)</f>
        <v>13</v>
      </c>
      <c r="I8" s="225">
        <f>SUM(I9:I39)</f>
        <v>195000</v>
      </c>
      <c r="J8" s="225">
        <f>SUM(J9:J39)</f>
        <v>2105000</v>
      </c>
      <c r="K8" s="227"/>
    </row>
    <row r="9" spans="2:11" ht="16.5" thickTop="1">
      <c r="B9" s="389">
        <v>1</v>
      </c>
      <c r="C9" s="396">
        <v>42242</v>
      </c>
      <c r="D9" s="239" t="s">
        <v>235</v>
      </c>
      <c r="E9" s="203" t="s">
        <v>93</v>
      </c>
      <c r="F9" s="228">
        <v>2</v>
      </c>
      <c r="G9" s="185">
        <f>F9*10000</f>
        <v>20000</v>
      </c>
      <c r="H9" s="229"/>
      <c r="I9" s="185">
        <f>H9*15000</f>
        <v>0</v>
      </c>
      <c r="J9" s="195">
        <f>G9+I9</f>
        <v>20000</v>
      </c>
      <c r="K9" s="196"/>
    </row>
    <row r="10" spans="2:11" ht="15.75">
      <c r="B10" s="390">
        <v>2</v>
      </c>
      <c r="C10" s="391">
        <v>42243</v>
      </c>
      <c r="D10" s="87" t="s">
        <v>236</v>
      </c>
      <c r="E10" s="83" t="s">
        <v>93</v>
      </c>
      <c r="F10" s="120">
        <v>4</v>
      </c>
      <c r="G10" s="56">
        <f>F10*10000</f>
        <v>40000</v>
      </c>
      <c r="H10" s="69"/>
      <c r="I10" s="56">
        <f>H10*15000</f>
        <v>0</v>
      </c>
      <c r="J10" s="70">
        <f>G10+I10</f>
        <v>40000</v>
      </c>
      <c r="K10" s="197"/>
    </row>
    <row r="11" spans="2:11" ht="15.75">
      <c r="B11" s="390">
        <v>3</v>
      </c>
      <c r="C11" s="391">
        <v>42244</v>
      </c>
      <c r="D11" s="87" t="s">
        <v>237</v>
      </c>
      <c r="E11" s="83" t="s">
        <v>93</v>
      </c>
      <c r="F11" s="120">
        <v>2</v>
      </c>
      <c r="G11" s="56">
        <f>F11*10000</f>
        <v>20000</v>
      </c>
      <c r="H11" s="69"/>
      <c r="I11" s="56">
        <f t="shared" ref="I11:I39" si="0">H11*15000</f>
        <v>0</v>
      </c>
      <c r="J11" s="70">
        <f t="shared" ref="J11:J39" si="1">G11+I11</f>
        <v>20000</v>
      </c>
      <c r="K11" s="197"/>
    </row>
    <row r="12" spans="2:11" ht="15" customHeight="1">
      <c r="B12" s="390">
        <v>4</v>
      </c>
      <c r="C12" s="391">
        <v>42245</v>
      </c>
      <c r="D12" s="87" t="s">
        <v>238</v>
      </c>
      <c r="E12" s="83" t="s">
        <v>93</v>
      </c>
      <c r="F12" s="120">
        <v>6</v>
      </c>
      <c r="G12" s="56">
        <f t="shared" ref="G12:G39" si="2">F12*10000</f>
        <v>60000</v>
      </c>
      <c r="H12" s="68"/>
      <c r="I12" s="56">
        <f t="shared" si="0"/>
        <v>0</v>
      </c>
      <c r="J12" s="70">
        <f t="shared" si="1"/>
        <v>60000</v>
      </c>
      <c r="K12" s="197"/>
    </row>
    <row r="13" spans="2:11" ht="15" customHeight="1">
      <c r="B13" s="390">
        <v>5</v>
      </c>
      <c r="C13" s="392">
        <v>42246</v>
      </c>
      <c r="D13" s="87" t="s">
        <v>239</v>
      </c>
      <c r="E13" s="83" t="s">
        <v>93</v>
      </c>
      <c r="F13" s="120">
        <v>8</v>
      </c>
      <c r="G13" s="56">
        <f t="shared" si="2"/>
        <v>80000</v>
      </c>
      <c r="H13" s="69"/>
      <c r="I13" s="56">
        <f t="shared" si="0"/>
        <v>0</v>
      </c>
      <c r="J13" s="70">
        <f t="shared" si="1"/>
        <v>80000</v>
      </c>
      <c r="K13" s="197"/>
    </row>
    <row r="14" spans="2:11" ht="15" customHeight="1">
      <c r="B14" s="390">
        <v>6</v>
      </c>
      <c r="C14" s="391">
        <v>42247</v>
      </c>
      <c r="D14" s="87" t="s">
        <v>240</v>
      </c>
      <c r="E14" s="83" t="s">
        <v>93</v>
      </c>
      <c r="F14" s="120">
        <v>7</v>
      </c>
      <c r="G14" s="56">
        <f t="shared" si="2"/>
        <v>70000</v>
      </c>
      <c r="H14" s="68"/>
      <c r="I14" s="56">
        <f t="shared" si="0"/>
        <v>0</v>
      </c>
      <c r="J14" s="70">
        <f t="shared" si="1"/>
        <v>70000</v>
      </c>
      <c r="K14" s="197"/>
    </row>
    <row r="15" spans="2:11" ht="15" customHeight="1">
      <c r="B15" s="390">
        <v>7</v>
      </c>
      <c r="C15" s="391">
        <v>42248</v>
      </c>
      <c r="D15" s="87" t="s">
        <v>241</v>
      </c>
      <c r="E15" s="83" t="s">
        <v>93</v>
      </c>
      <c r="F15" s="120">
        <v>5</v>
      </c>
      <c r="G15" s="56">
        <f t="shared" si="2"/>
        <v>50000</v>
      </c>
      <c r="H15" s="69"/>
      <c r="I15" s="56">
        <f t="shared" si="0"/>
        <v>0</v>
      </c>
      <c r="J15" s="70">
        <f t="shared" si="1"/>
        <v>50000</v>
      </c>
      <c r="K15" s="197"/>
    </row>
    <row r="16" spans="2:11" ht="15" customHeight="1">
      <c r="B16" s="390">
        <v>8</v>
      </c>
      <c r="C16" s="391">
        <v>42249</v>
      </c>
      <c r="D16" s="87" t="s">
        <v>242</v>
      </c>
      <c r="E16" s="83" t="s">
        <v>93</v>
      </c>
      <c r="F16" s="120">
        <v>5</v>
      </c>
      <c r="G16" s="56">
        <f t="shared" si="2"/>
        <v>50000</v>
      </c>
      <c r="H16" s="68"/>
      <c r="I16" s="56">
        <f t="shared" si="0"/>
        <v>0</v>
      </c>
      <c r="J16" s="70">
        <f t="shared" si="1"/>
        <v>50000</v>
      </c>
      <c r="K16" s="197"/>
    </row>
    <row r="17" spans="2:11" ht="15" customHeight="1">
      <c r="B17" s="390">
        <v>9</v>
      </c>
      <c r="C17" s="391">
        <v>42250</v>
      </c>
      <c r="D17" s="87" t="s">
        <v>243</v>
      </c>
      <c r="E17" s="83" t="s">
        <v>93</v>
      </c>
      <c r="F17" s="120">
        <v>1</v>
      </c>
      <c r="G17" s="56">
        <f t="shared" si="2"/>
        <v>10000</v>
      </c>
      <c r="H17" s="69"/>
      <c r="I17" s="56">
        <f t="shared" si="0"/>
        <v>0</v>
      </c>
      <c r="J17" s="70">
        <f t="shared" si="1"/>
        <v>10000</v>
      </c>
      <c r="K17" s="197"/>
    </row>
    <row r="18" spans="2:11" ht="15" customHeight="1">
      <c r="B18" s="390">
        <v>10</v>
      </c>
      <c r="C18" s="391">
        <v>42251</v>
      </c>
      <c r="D18" s="87" t="s">
        <v>244</v>
      </c>
      <c r="E18" s="83" t="s">
        <v>93</v>
      </c>
      <c r="F18" s="120">
        <v>9</v>
      </c>
      <c r="G18" s="56">
        <f t="shared" si="2"/>
        <v>90000</v>
      </c>
      <c r="H18" s="68">
        <v>1</v>
      </c>
      <c r="I18" s="56">
        <f t="shared" si="0"/>
        <v>15000</v>
      </c>
      <c r="J18" s="70">
        <f t="shared" si="1"/>
        <v>105000</v>
      </c>
      <c r="K18" s="197"/>
    </row>
    <row r="19" spans="2:11" ht="15" customHeight="1">
      <c r="B19" s="390">
        <v>11</v>
      </c>
      <c r="C19" s="391">
        <v>42252</v>
      </c>
      <c r="D19" s="87" t="s">
        <v>245</v>
      </c>
      <c r="E19" s="83" t="s">
        <v>93</v>
      </c>
      <c r="F19" s="120">
        <v>8</v>
      </c>
      <c r="G19" s="56">
        <f t="shared" si="2"/>
        <v>80000</v>
      </c>
      <c r="H19" s="68"/>
      <c r="I19" s="56">
        <f t="shared" si="0"/>
        <v>0</v>
      </c>
      <c r="J19" s="70">
        <f t="shared" si="1"/>
        <v>80000</v>
      </c>
      <c r="K19" s="197"/>
    </row>
    <row r="20" spans="2:11" ht="15" customHeight="1">
      <c r="B20" s="390">
        <v>12</v>
      </c>
      <c r="C20" s="392">
        <v>42253</v>
      </c>
      <c r="D20" s="87" t="s">
        <v>246</v>
      </c>
      <c r="E20" s="83" t="s">
        <v>93</v>
      </c>
      <c r="F20" s="120">
        <v>13</v>
      </c>
      <c r="G20" s="56">
        <f t="shared" ref="G20:G22" si="3">F20*10000</f>
        <v>130000</v>
      </c>
      <c r="H20" s="68">
        <v>3</v>
      </c>
      <c r="I20" s="56">
        <f t="shared" si="0"/>
        <v>45000</v>
      </c>
      <c r="J20" s="70">
        <f t="shared" si="1"/>
        <v>175000</v>
      </c>
      <c r="K20" s="197"/>
    </row>
    <row r="21" spans="2:11" ht="15" customHeight="1">
      <c r="B21" s="390">
        <v>13</v>
      </c>
      <c r="C21" s="391">
        <v>42254</v>
      </c>
      <c r="D21" s="87" t="s">
        <v>247</v>
      </c>
      <c r="E21" s="83" t="s">
        <v>93</v>
      </c>
      <c r="F21" s="120">
        <v>10</v>
      </c>
      <c r="G21" s="56">
        <f t="shared" si="3"/>
        <v>100000</v>
      </c>
      <c r="H21" s="69"/>
      <c r="I21" s="56">
        <f t="shared" si="0"/>
        <v>0</v>
      </c>
      <c r="J21" s="70">
        <f t="shared" si="1"/>
        <v>100000</v>
      </c>
      <c r="K21" s="197"/>
    </row>
    <row r="22" spans="2:11" ht="15" customHeight="1">
      <c r="B22" s="390">
        <v>14</v>
      </c>
      <c r="C22" s="391">
        <v>42255</v>
      </c>
      <c r="D22" s="87" t="s">
        <v>248</v>
      </c>
      <c r="E22" s="83" t="s">
        <v>93</v>
      </c>
      <c r="F22" s="68">
        <v>8</v>
      </c>
      <c r="G22" s="56">
        <f t="shared" si="3"/>
        <v>80000</v>
      </c>
      <c r="H22" s="68">
        <v>3</v>
      </c>
      <c r="I22" s="56">
        <f t="shared" si="0"/>
        <v>45000</v>
      </c>
      <c r="J22" s="70">
        <f t="shared" si="1"/>
        <v>125000</v>
      </c>
      <c r="K22" s="197"/>
    </row>
    <row r="23" spans="2:11" ht="15" customHeight="1">
      <c r="B23" s="390">
        <v>15</v>
      </c>
      <c r="C23" s="391">
        <v>42256</v>
      </c>
      <c r="D23" s="87" t="s">
        <v>249</v>
      </c>
      <c r="E23" s="83" t="s">
        <v>93</v>
      </c>
      <c r="F23" s="68">
        <v>8</v>
      </c>
      <c r="G23" s="56">
        <f t="shared" si="2"/>
        <v>80000</v>
      </c>
      <c r="H23" s="68">
        <v>1</v>
      </c>
      <c r="I23" s="56">
        <f t="shared" si="0"/>
        <v>15000</v>
      </c>
      <c r="J23" s="70">
        <f t="shared" si="1"/>
        <v>95000</v>
      </c>
      <c r="K23" s="197"/>
    </row>
    <row r="24" spans="2:11" ht="15" customHeight="1">
      <c r="B24" s="390">
        <v>16</v>
      </c>
      <c r="C24" s="391">
        <v>42257</v>
      </c>
      <c r="D24" s="87" t="s">
        <v>250</v>
      </c>
      <c r="E24" s="83" t="s">
        <v>93</v>
      </c>
      <c r="F24" s="68">
        <v>6</v>
      </c>
      <c r="G24" s="56">
        <f t="shared" si="2"/>
        <v>60000</v>
      </c>
      <c r="H24" s="69"/>
      <c r="I24" s="56">
        <f t="shared" si="0"/>
        <v>0</v>
      </c>
      <c r="J24" s="70">
        <f t="shared" si="1"/>
        <v>60000</v>
      </c>
      <c r="K24" s="197"/>
    </row>
    <row r="25" spans="2:11" ht="15" customHeight="1">
      <c r="B25" s="390">
        <v>17</v>
      </c>
      <c r="C25" s="391">
        <v>42258</v>
      </c>
      <c r="D25" s="87" t="s">
        <v>251</v>
      </c>
      <c r="E25" s="83" t="s">
        <v>93</v>
      </c>
      <c r="F25" s="68">
        <v>11</v>
      </c>
      <c r="G25" s="56">
        <f t="shared" si="2"/>
        <v>110000</v>
      </c>
      <c r="H25" s="69"/>
      <c r="I25" s="56">
        <f t="shared" si="0"/>
        <v>0</v>
      </c>
      <c r="J25" s="70">
        <f t="shared" si="1"/>
        <v>110000</v>
      </c>
      <c r="K25" s="197"/>
    </row>
    <row r="26" spans="2:11" ht="15" customHeight="1">
      <c r="B26" s="390">
        <v>18</v>
      </c>
      <c r="C26" s="391">
        <v>42259</v>
      </c>
      <c r="D26" s="87" t="s">
        <v>252</v>
      </c>
      <c r="E26" s="83" t="s">
        <v>93</v>
      </c>
      <c r="F26" s="68">
        <v>4</v>
      </c>
      <c r="G26" s="56">
        <f t="shared" si="2"/>
        <v>40000</v>
      </c>
      <c r="H26" s="69"/>
      <c r="I26" s="56">
        <f t="shared" si="0"/>
        <v>0</v>
      </c>
      <c r="J26" s="70">
        <f t="shared" si="1"/>
        <v>40000</v>
      </c>
      <c r="K26" s="197"/>
    </row>
    <row r="27" spans="2:11" ht="15" customHeight="1">
      <c r="B27" s="390">
        <v>19</v>
      </c>
      <c r="C27" s="392">
        <v>42260</v>
      </c>
      <c r="D27" s="87" t="s">
        <v>253</v>
      </c>
      <c r="E27" s="83" t="s">
        <v>93</v>
      </c>
      <c r="F27" s="68">
        <v>9</v>
      </c>
      <c r="G27" s="56">
        <f t="shared" si="2"/>
        <v>90000</v>
      </c>
      <c r="H27" s="69"/>
      <c r="I27" s="56">
        <f t="shared" si="0"/>
        <v>0</v>
      </c>
      <c r="J27" s="70">
        <f t="shared" si="1"/>
        <v>90000</v>
      </c>
      <c r="K27" s="197"/>
    </row>
    <row r="28" spans="2:11" ht="15" customHeight="1">
      <c r="B28" s="390">
        <v>20</v>
      </c>
      <c r="C28" s="391">
        <v>42261</v>
      </c>
      <c r="D28" s="87" t="s">
        <v>254</v>
      </c>
      <c r="E28" s="83" t="s">
        <v>93</v>
      </c>
      <c r="F28" s="68">
        <v>4</v>
      </c>
      <c r="G28" s="56">
        <f t="shared" si="2"/>
        <v>40000</v>
      </c>
      <c r="H28" s="69"/>
      <c r="I28" s="56">
        <f t="shared" si="0"/>
        <v>0</v>
      </c>
      <c r="J28" s="70">
        <f t="shared" si="1"/>
        <v>40000</v>
      </c>
      <c r="K28" s="197"/>
    </row>
    <row r="29" spans="2:11" ht="15.75">
      <c r="B29" s="390">
        <v>21</v>
      </c>
      <c r="C29" s="391">
        <v>42262</v>
      </c>
      <c r="D29" s="87" t="s">
        <v>255</v>
      </c>
      <c r="E29" s="83" t="s">
        <v>93</v>
      </c>
      <c r="F29" s="68">
        <v>6</v>
      </c>
      <c r="G29" s="56">
        <f t="shared" si="2"/>
        <v>60000</v>
      </c>
      <c r="H29" s="69"/>
      <c r="I29" s="56">
        <f t="shared" si="0"/>
        <v>0</v>
      </c>
      <c r="J29" s="70">
        <f t="shared" si="1"/>
        <v>60000</v>
      </c>
      <c r="K29" s="197"/>
    </row>
    <row r="30" spans="2:11" ht="15.75">
      <c r="B30" s="390">
        <v>22</v>
      </c>
      <c r="C30" s="391">
        <v>42263</v>
      </c>
      <c r="D30" s="241" t="s">
        <v>256</v>
      </c>
      <c r="E30" s="83" t="s">
        <v>93</v>
      </c>
      <c r="F30" s="68">
        <v>8</v>
      </c>
      <c r="G30" s="56">
        <f t="shared" si="2"/>
        <v>80000</v>
      </c>
      <c r="H30" s="69"/>
      <c r="I30" s="56">
        <f t="shared" si="0"/>
        <v>0</v>
      </c>
      <c r="J30" s="70">
        <f t="shared" si="1"/>
        <v>80000</v>
      </c>
      <c r="K30" s="197"/>
    </row>
    <row r="31" spans="2:11" ht="15.75">
      <c r="B31" s="390">
        <v>23</v>
      </c>
      <c r="C31" s="391">
        <v>42264</v>
      </c>
      <c r="D31" s="405" t="s">
        <v>257</v>
      </c>
      <c r="E31" s="83" t="s">
        <v>93</v>
      </c>
      <c r="F31" s="68">
        <v>8</v>
      </c>
      <c r="G31" s="56">
        <f t="shared" si="2"/>
        <v>80000</v>
      </c>
      <c r="H31" s="68">
        <v>1</v>
      </c>
      <c r="I31" s="56">
        <f t="shared" si="0"/>
        <v>15000</v>
      </c>
      <c r="J31" s="70">
        <f t="shared" si="1"/>
        <v>95000</v>
      </c>
      <c r="K31" s="197"/>
    </row>
    <row r="32" spans="2:11" ht="15.75">
      <c r="B32" s="390">
        <v>24</v>
      </c>
      <c r="C32" s="391">
        <v>42265</v>
      </c>
      <c r="D32" s="241" t="s">
        <v>258</v>
      </c>
      <c r="E32" s="83" t="s">
        <v>93</v>
      </c>
      <c r="F32" s="68">
        <v>7</v>
      </c>
      <c r="G32" s="56">
        <f t="shared" si="2"/>
        <v>70000</v>
      </c>
      <c r="H32" s="69"/>
      <c r="I32" s="56">
        <f t="shared" si="0"/>
        <v>0</v>
      </c>
      <c r="J32" s="70">
        <f t="shared" si="1"/>
        <v>70000</v>
      </c>
      <c r="K32" s="197"/>
    </row>
    <row r="33" spans="2:11" ht="15.75">
      <c r="B33" s="390">
        <v>25</v>
      </c>
      <c r="C33" s="391">
        <v>42266</v>
      </c>
      <c r="D33" s="241" t="s">
        <v>259</v>
      </c>
      <c r="E33" s="83" t="s">
        <v>93</v>
      </c>
      <c r="F33" s="68">
        <v>8</v>
      </c>
      <c r="G33" s="56">
        <f t="shared" si="2"/>
        <v>80000</v>
      </c>
      <c r="H33" s="68">
        <v>3</v>
      </c>
      <c r="I33" s="56">
        <f t="shared" si="0"/>
        <v>45000</v>
      </c>
      <c r="J33" s="70">
        <f t="shared" si="1"/>
        <v>125000</v>
      </c>
      <c r="K33" s="197"/>
    </row>
    <row r="34" spans="2:11" ht="15.75">
      <c r="B34" s="390">
        <v>26</v>
      </c>
      <c r="C34" s="392">
        <v>42267</v>
      </c>
      <c r="D34" s="241" t="s">
        <v>260</v>
      </c>
      <c r="E34" s="83" t="s">
        <v>93</v>
      </c>
      <c r="F34" s="68">
        <v>8</v>
      </c>
      <c r="G34" s="56">
        <f t="shared" si="2"/>
        <v>80000</v>
      </c>
      <c r="H34" s="69"/>
      <c r="I34" s="56">
        <f t="shared" si="0"/>
        <v>0</v>
      </c>
      <c r="J34" s="70">
        <f t="shared" si="1"/>
        <v>80000</v>
      </c>
      <c r="K34" s="197"/>
    </row>
    <row r="35" spans="2:11" ht="15.75">
      <c r="B35" s="390">
        <v>27</v>
      </c>
      <c r="C35" s="391">
        <v>42268</v>
      </c>
      <c r="D35" s="241" t="s">
        <v>261</v>
      </c>
      <c r="E35" s="83" t="s">
        <v>93</v>
      </c>
      <c r="F35" s="68">
        <v>8</v>
      </c>
      <c r="G35" s="56">
        <f t="shared" si="2"/>
        <v>80000</v>
      </c>
      <c r="H35" s="68"/>
      <c r="I35" s="56">
        <f t="shared" si="0"/>
        <v>0</v>
      </c>
      <c r="J35" s="70">
        <f t="shared" si="1"/>
        <v>80000</v>
      </c>
      <c r="K35" s="197"/>
    </row>
    <row r="36" spans="2:11" ht="15.75">
      <c r="B36" s="390">
        <v>28</v>
      </c>
      <c r="C36" s="391">
        <v>42269</v>
      </c>
      <c r="D36" s="241" t="s">
        <v>262</v>
      </c>
      <c r="E36" s="83" t="s">
        <v>93</v>
      </c>
      <c r="F36" s="68"/>
      <c r="G36" s="56">
        <f t="shared" si="2"/>
        <v>0</v>
      </c>
      <c r="H36" s="69"/>
      <c r="I36" s="56">
        <f t="shared" si="0"/>
        <v>0</v>
      </c>
      <c r="J36" s="70">
        <f t="shared" si="1"/>
        <v>0</v>
      </c>
      <c r="K36" s="197"/>
    </row>
    <row r="37" spans="2:11" ht="15.75">
      <c r="B37" s="390">
        <v>29</v>
      </c>
      <c r="C37" s="391">
        <v>42270</v>
      </c>
      <c r="D37" s="241" t="s">
        <v>263</v>
      </c>
      <c r="E37" s="83" t="s">
        <v>93</v>
      </c>
      <c r="F37" s="68">
        <v>1</v>
      </c>
      <c r="G37" s="56">
        <f t="shared" si="2"/>
        <v>10000</v>
      </c>
      <c r="H37" s="110"/>
      <c r="I37" s="56">
        <f t="shared" si="0"/>
        <v>0</v>
      </c>
      <c r="J37" s="70">
        <f t="shared" si="1"/>
        <v>10000</v>
      </c>
      <c r="K37" s="212"/>
    </row>
    <row r="38" spans="2:11" ht="15.75">
      <c r="B38" s="390">
        <v>30</v>
      </c>
      <c r="C38" s="393">
        <v>42271</v>
      </c>
      <c r="D38" s="241" t="s">
        <v>264</v>
      </c>
      <c r="E38" s="83" t="s">
        <v>93</v>
      </c>
      <c r="F38" s="68">
        <v>7</v>
      </c>
      <c r="G38" s="56">
        <f t="shared" si="2"/>
        <v>70000</v>
      </c>
      <c r="H38" s="68">
        <v>1</v>
      </c>
      <c r="I38" s="56">
        <f t="shared" si="0"/>
        <v>15000</v>
      </c>
      <c r="J38" s="70">
        <f t="shared" si="1"/>
        <v>85000</v>
      </c>
      <c r="K38" s="212"/>
    </row>
    <row r="39" spans="2:11" ht="16.5" thickBot="1">
      <c r="B39" s="394">
        <v>31</v>
      </c>
      <c r="C39" s="395">
        <v>42272</v>
      </c>
      <c r="D39" s="242" t="s">
        <v>265</v>
      </c>
      <c r="E39" s="248" t="s">
        <v>93</v>
      </c>
      <c r="F39" s="344"/>
      <c r="G39" s="149">
        <f t="shared" si="2"/>
        <v>0</v>
      </c>
      <c r="H39" s="213"/>
      <c r="I39" s="149">
        <f t="shared" si="0"/>
        <v>0</v>
      </c>
      <c r="J39" s="150">
        <f t="shared" si="1"/>
        <v>0</v>
      </c>
      <c r="K39" s="214"/>
    </row>
    <row r="40" spans="2:11" ht="15.75" thickTop="1"/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B1:L41"/>
  <sheetViews>
    <sheetView workbookViewId="0">
      <selection activeCell="B1" sqref="B1:L41"/>
    </sheetView>
  </sheetViews>
  <sheetFormatPr defaultRowHeight="15"/>
  <cols>
    <col min="2" max="2" width="4.5703125" customWidth="1"/>
    <col min="3" max="3" width="10.7109375" bestFit="1" customWidth="1"/>
    <col min="4" max="4" width="39" customWidth="1"/>
    <col min="6" max="6" width="7.85546875" customWidth="1"/>
    <col min="7" max="7" width="12.5703125" customWidth="1"/>
    <col min="8" max="8" width="7.28515625" customWidth="1"/>
    <col min="9" max="9" width="11.7109375" customWidth="1"/>
    <col min="10" max="10" width="11.28515625" customWidth="1"/>
    <col min="11" max="11" width="13" customWidth="1"/>
    <col min="12" max="12" width="9.28515625" customWidth="1"/>
  </cols>
  <sheetData>
    <row r="1" spans="2:12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</row>
    <row r="2" spans="2:12">
      <c r="B2" s="58"/>
      <c r="C2" s="59"/>
      <c r="D2" s="58"/>
      <c r="E2" s="59"/>
      <c r="F2" s="58"/>
      <c r="G2" s="58"/>
      <c r="H2" s="58"/>
      <c r="I2" s="58"/>
      <c r="J2" s="58"/>
      <c r="K2" s="58"/>
      <c r="L2" s="58"/>
    </row>
    <row r="3" spans="2:12">
      <c r="B3" s="60" t="s">
        <v>1</v>
      </c>
      <c r="C3" s="61"/>
      <c r="D3" s="60" t="s">
        <v>70</v>
      </c>
      <c r="E3" s="61"/>
      <c r="F3" s="60"/>
      <c r="G3" s="60"/>
      <c r="H3" s="60"/>
      <c r="I3" s="60"/>
      <c r="J3" s="60"/>
      <c r="K3" s="60"/>
      <c r="L3" s="60"/>
    </row>
    <row r="4" spans="2:12">
      <c r="B4" s="60" t="s">
        <v>2</v>
      </c>
      <c r="C4" s="61"/>
      <c r="D4" s="60" t="s">
        <v>71</v>
      </c>
      <c r="E4" s="61"/>
      <c r="F4" s="60"/>
      <c r="G4" s="60"/>
      <c r="H4" s="60"/>
      <c r="I4" s="60"/>
      <c r="J4" s="60"/>
      <c r="K4" s="60"/>
      <c r="L4" s="60"/>
    </row>
    <row r="5" spans="2:12">
      <c r="B5" s="62" t="s">
        <v>3</v>
      </c>
      <c r="C5" s="63"/>
      <c r="D5" s="1" t="s">
        <v>133</v>
      </c>
      <c r="E5" s="61"/>
      <c r="F5" s="60"/>
      <c r="G5" s="60"/>
      <c r="H5" s="60"/>
      <c r="I5" s="60"/>
      <c r="J5" s="60"/>
      <c r="K5" s="60"/>
      <c r="L5" s="60"/>
    </row>
    <row r="6" spans="2:12" ht="15.75" thickBot="1">
      <c r="B6" s="62"/>
      <c r="C6" s="63"/>
      <c r="D6" s="62"/>
      <c r="E6" s="61"/>
      <c r="F6" s="60"/>
      <c r="G6" s="60"/>
      <c r="H6" s="60"/>
      <c r="I6" s="60"/>
      <c r="J6" s="60"/>
      <c r="K6" s="60"/>
      <c r="L6" s="60"/>
    </row>
    <row r="7" spans="2:12" ht="39" thickBot="1">
      <c r="B7" s="111" t="s">
        <v>4</v>
      </c>
      <c r="C7" s="111" t="s">
        <v>5</v>
      </c>
      <c r="D7" s="111" t="s">
        <v>6</v>
      </c>
      <c r="E7" s="111" t="s">
        <v>7</v>
      </c>
      <c r="F7" s="111" t="s">
        <v>8</v>
      </c>
      <c r="G7" s="112" t="s">
        <v>38</v>
      </c>
      <c r="H7" s="111" t="s">
        <v>44</v>
      </c>
      <c r="I7" s="112" t="s">
        <v>45</v>
      </c>
      <c r="J7" s="112" t="s">
        <v>72</v>
      </c>
      <c r="K7" s="111" t="s">
        <v>11</v>
      </c>
      <c r="L7" s="112" t="s">
        <v>12</v>
      </c>
    </row>
    <row r="8" spans="2:12" ht="15.75" thickBot="1">
      <c r="B8" s="113">
        <v>1</v>
      </c>
      <c r="C8" s="113">
        <v>2</v>
      </c>
      <c r="D8" s="113">
        <v>3</v>
      </c>
      <c r="E8" s="113">
        <v>4</v>
      </c>
      <c r="F8" s="113">
        <v>5</v>
      </c>
      <c r="G8" s="113" t="s">
        <v>13</v>
      </c>
      <c r="H8" s="113">
        <v>7</v>
      </c>
      <c r="I8" s="113" t="s">
        <v>51</v>
      </c>
      <c r="J8" s="113">
        <v>9</v>
      </c>
      <c r="K8" s="113" t="s">
        <v>73</v>
      </c>
      <c r="L8" s="114">
        <v>11</v>
      </c>
    </row>
    <row r="9" spans="2:12" ht="15.75" thickBot="1">
      <c r="B9" s="121"/>
      <c r="C9" s="122"/>
      <c r="D9" s="122"/>
      <c r="E9" s="122"/>
      <c r="F9" s="123">
        <f>SUBTOTAL(9,F10:F43)</f>
        <v>151</v>
      </c>
      <c r="G9" s="124">
        <f>SUBTOTAL(9,G10:G43)</f>
        <v>1510000</v>
      </c>
      <c r="H9" s="123">
        <f>SUBTOTAL(9,H10:H928)</f>
        <v>9</v>
      </c>
      <c r="I9" s="124">
        <f>SUBTOTAL(9,I10:I928)</f>
        <v>135000</v>
      </c>
      <c r="J9" s="124">
        <f>SUBTOTAL(9,J10:J43)</f>
        <v>0</v>
      </c>
      <c r="K9" s="124">
        <f>SUBTOTAL(9,K10:K43)</f>
        <v>1645000</v>
      </c>
      <c r="L9" s="125"/>
    </row>
    <row r="10" spans="2:12" ht="16.5" thickTop="1">
      <c r="B10" s="389">
        <v>1</v>
      </c>
      <c r="C10" s="396">
        <v>42242</v>
      </c>
      <c r="D10" s="239" t="s">
        <v>234</v>
      </c>
      <c r="E10" s="203" t="s">
        <v>93</v>
      </c>
      <c r="F10" s="228">
        <v>4</v>
      </c>
      <c r="G10" s="185">
        <f>F10*10000</f>
        <v>40000</v>
      </c>
      <c r="H10" s="193"/>
      <c r="I10" s="185">
        <f>H10*15000</f>
        <v>0</v>
      </c>
      <c r="J10" s="185"/>
      <c r="K10" s="195">
        <f>G10+I10+J10</f>
        <v>40000</v>
      </c>
      <c r="L10" s="210"/>
    </row>
    <row r="11" spans="2:12" ht="15.75">
      <c r="B11" s="390">
        <v>2</v>
      </c>
      <c r="C11" s="391">
        <v>42243</v>
      </c>
      <c r="D11" s="87" t="s">
        <v>234</v>
      </c>
      <c r="E11" s="83" t="s">
        <v>93</v>
      </c>
      <c r="F11" s="120">
        <v>3</v>
      </c>
      <c r="G11" s="56">
        <f>F11*10000</f>
        <v>30000</v>
      </c>
      <c r="H11" s="135"/>
      <c r="I11" s="56">
        <f>H11*15000</f>
        <v>0</v>
      </c>
      <c r="J11" s="56"/>
      <c r="K11" s="70">
        <f>G11+I11+J11</f>
        <v>30000</v>
      </c>
      <c r="L11" s="211"/>
    </row>
    <row r="12" spans="2:12" ht="15.75">
      <c r="B12" s="390">
        <v>3</v>
      </c>
      <c r="C12" s="391">
        <v>42244</v>
      </c>
      <c r="D12" s="87" t="s">
        <v>234</v>
      </c>
      <c r="E12" s="83" t="s">
        <v>93</v>
      </c>
      <c r="F12" s="120">
        <v>4</v>
      </c>
      <c r="G12" s="56">
        <f t="shared" ref="G12:G40" si="0">F12*10000</f>
        <v>40000</v>
      </c>
      <c r="H12" s="135"/>
      <c r="I12" s="56">
        <f t="shared" ref="I12:I40" si="1">H12*15000</f>
        <v>0</v>
      </c>
      <c r="J12" s="56"/>
      <c r="K12" s="70">
        <f t="shared" ref="K12:K40" si="2">G12+I12+J12</f>
        <v>40000</v>
      </c>
      <c r="L12" s="211"/>
    </row>
    <row r="13" spans="2:12" ht="15.75">
      <c r="B13" s="390">
        <v>4</v>
      </c>
      <c r="C13" s="391">
        <v>42245</v>
      </c>
      <c r="D13" s="87" t="s">
        <v>234</v>
      </c>
      <c r="E13" s="83" t="s">
        <v>93</v>
      </c>
      <c r="F13" s="120">
        <v>1</v>
      </c>
      <c r="G13" s="56">
        <f t="shared" si="0"/>
        <v>10000</v>
      </c>
      <c r="H13" s="83"/>
      <c r="I13" s="56">
        <f t="shared" si="1"/>
        <v>0</v>
      </c>
      <c r="J13" s="56"/>
      <c r="K13" s="70">
        <f t="shared" si="2"/>
        <v>10000</v>
      </c>
      <c r="L13" s="211"/>
    </row>
    <row r="14" spans="2:12" ht="15.75">
      <c r="B14" s="390">
        <v>5</v>
      </c>
      <c r="C14" s="392">
        <v>42246</v>
      </c>
      <c r="D14" s="87" t="s">
        <v>234</v>
      </c>
      <c r="E14" s="83" t="s">
        <v>93</v>
      </c>
      <c r="F14" s="120">
        <v>9</v>
      </c>
      <c r="G14" s="56">
        <f t="shared" si="0"/>
        <v>90000</v>
      </c>
      <c r="H14" s="83"/>
      <c r="I14" s="56">
        <f t="shared" si="1"/>
        <v>0</v>
      </c>
      <c r="J14" s="56"/>
      <c r="K14" s="70">
        <f t="shared" si="2"/>
        <v>90000</v>
      </c>
      <c r="L14" s="211"/>
    </row>
    <row r="15" spans="2:12" ht="15.75">
      <c r="B15" s="390">
        <v>6</v>
      </c>
      <c r="C15" s="391">
        <v>42247</v>
      </c>
      <c r="D15" s="87" t="s">
        <v>234</v>
      </c>
      <c r="E15" s="83" t="s">
        <v>93</v>
      </c>
      <c r="F15" s="120">
        <v>4</v>
      </c>
      <c r="G15" s="56">
        <f t="shared" si="0"/>
        <v>40000</v>
      </c>
      <c r="H15" s="135"/>
      <c r="I15" s="56">
        <f t="shared" si="1"/>
        <v>0</v>
      </c>
      <c r="J15" s="56"/>
      <c r="K15" s="70">
        <f t="shared" si="2"/>
        <v>40000</v>
      </c>
      <c r="L15" s="211"/>
    </row>
    <row r="16" spans="2:12" ht="15.75">
      <c r="B16" s="390">
        <v>7</v>
      </c>
      <c r="C16" s="391">
        <v>42248</v>
      </c>
      <c r="D16" s="87" t="s">
        <v>234</v>
      </c>
      <c r="E16" s="83" t="s">
        <v>93</v>
      </c>
      <c r="F16" s="120">
        <v>2</v>
      </c>
      <c r="G16" s="56">
        <f t="shared" si="0"/>
        <v>20000</v>
      </c>
      <c r="H16" s="83"/>
      <c r="I16" s="56">
        <f t="shared" si="1"/>
        <v>0</v>
      </c>
      <c r="J16" s="56"/>
      <c r="K16" s="70">
        <f t="shared" si="2"/>
        <v>20000</v>
      </c>
      <c r="L16" s="211"/>
    </row>
    <row r="17" spans="2:12" ht="15.75">
      <c r="B17" s="390">
        <v>8</v>
      </c>
      <c r="C17" s="391">
        <v>42249</v>
      </c>
      <c r="D17" s="87" t="s">
        <v>234</v>
      </c>
      <c r="E17" s="83" t="s">
        <v>93</v>
      </c>
      <c r="F17" s="68">
        <v>3</v>
      </c>
      <c r="G17" s="56">
        <f t="shared" si="0"/>
        <v>30000</v>
      </c>
      <c r="H17" s="83"/>
      <c r="I17" s="56">
        <f t="shared" si="1"/>
        <v>0</v>
      </c>
      <c r="J17" s="56"/>
      <c r="K17" s="70">
        <f t="shared" si="2"/>
        <v>30000</v>
      </c>
      <c r="L17" s="211"/>
    </row>
    <row r="18" spans="2:12" ht="15.75">
      <c r="B18" s="390">
        <v>9</v>
      </c>
      <c r="C18" s="391">
        <v>42250</v>
      </c>
      <c r="D18" s="87" t="s">
        <v>234</v>
      </c>
      <c r="E18" s="83" t="s">
        <v>93</v>
      </c>
      <c r="F18" s="68">
        <v>8</v>
      </c>
      <c r="G18" s="56">
        <f t="shared" si="0"/>
        <v>80000</v>
      </c>
      <c r="H18" s="83">
        <v>1</v>
      </c>
      <c r="I18" s="56">
        <f t="shared" si="1"/>
        <v>15000</v>
      </c>
      <c r="J18" s="56"/>
      <c r="K18" s="70">
        <f t="shared" si="2"/>
        <v>95000</v>
      </c>
      <c r="L18" s="211"/>
    </row>
    <row r="19" spans="2:12" ht="15.75">
      <c r="B19" s="390">
        <v>10</v>
      </c>
      <c r="C19" s="391">
        <v>42251</v>
      </c>
      <c r="D19" s="87" t="s">
        <v>234</v>
      </c>
      <c r="E19" s="83" t="s">
        <v>93</v>
      </c>
      <c r="F19" s="68">
        <v>7</v>
      </c>
      <c r="G19" s="56">
        <f t="shared" si="0"/>
        <v>70000</v>
      </c>
      <c r="H19" s="135"/>
      <c r="I19" s="56">
        <f t="shared" si="1"/>
        <v>0</v>
      </c>
      <c r="J19" s="56"/>
      <c r="K19" s="70">
        <f t="shared" si="2"/>
        <v>70000</v>
      </c>
      <c r="L19" s="211"/>
    </row>
    <row r="20" spans="2:12" ht="15.75">
      <c r="B20" s="390">
        <v>11</v>
      </c>
      <c r="C20" s="391">
        <v>42252</v>
      </c>
      <c r="D20" s="87" t="s">
        <v>234</v>
      </c>
      <c r="E20" s="83" t="s">
        <v>93</v>
      </c>
      <c r="F20" s="68">
        <v>7</v>
      </c>
      <c r="G20" s="56">
        <f t="shared" si="0"/>
        <v>70000</v>
      </c>
      <c r="H20" s="83">
        <v>1</v>
      </c>
      <c r="I20" s="56">
        <f t="shared" si="1"/>
        <v>15000</v>
      </c>
      <c r="J20" s="56"/>
      <c r="K20" s="70">
        <f t="shared" si="2"/>
        <v>85000</v>
      </c>
      <c r="L20" s="211"/>
    </row>
    <row r="21" spans="2:12" ht="15.75">
      <c r="B21" s="390">
        <v>12</v>
      </c>
      <c r="C21" s="392">
        <v>42253</v>
      </c>
      <c r="D21" s="87" t="s">
        <v>234</v>
      </c>
      <c r="E21" s="83" t="s">
        <v>93</v>
      </c>
      <c r="F21" s="68">
        <v>11</v>
      </c>
      <c r="G21" s="56">
        <f t="shared" si="0"/>
        <v>110000</v>
      </c>
      <c r="H21" s="135"/>
      <c r="I21" s="56">
        <f t="shared" si="1"/>
        <v>0</v>
      </c>
      <c r="J21" s="56"/>
      <c r="K21" s="70">
        <f t="shared" si="2"/>
        <v>110000</v>
      </c>
      <c r="L21" s="211"/>
    </row>
    <row r="22" spans="2:12" ht="15.75">
      <c r="B22" s="390">
        <v>13</v>
      </c>
      <c r="C22" s="391">
        <v>42254</v>
      </c>
      <c r="D22" s="87" t="s">
        <v>234</v>
      </c>
      <c r="E22" s="83" t="s">
        <v>93</v>
      </c>
      <c r="F22" s="68">
        <v>7</v>
      </c>
      <c r="G22" s="56">
        <f t="shared" si="0"/>
        <v>70000</v>
      </c>
      <c r="H22" s="135"/>
      <c r="I22" s="56">
        <f t="shared" si="1"/>
        <v>0</v>
      </c>
      <c r="J22" s="56"/>
      <c r="K22" s="70">
        <f t="shared" si="2"/>
        <v>70000</v>
      </c>
      <c r="L22" s="211"/>
    </row>
    <row r="23" spans="2:12" ht="15.75">
      <c r="B23" s="390">
        <v>14</v>
      </c>
      <c r="C23" s="391">
        <v>42255</v>
      </c>
      <c r="D23" s="87" t="s">
        <v>234</v>
      </c>
      <c r="E23" s="83" t="s">
        <v>93</v>
      </c>
      <c r="F23" s="68">
        <v>3</v>
      </c>
      <c r="G23" s="56">
        <f t="shared" si="0"/>
        <v>30000</v>
      </c>
      <c r="H23" s="135"/>
      <c r="I23" s="56">
        <f t="shared" si="1"/>
        <v>0</v>
      </c>
      <c r="J23" s="56"/>
      <c r="K23" s="70">
        <f t="shared" si="2"/>
        <v>30000</v>
      </c>
      <c r="L23" s="211"/>
    </row>
    <row r="24" spans="2:12" ht="15.75">
      <c r="B24" s="390">
        <v>15</v>
      </c>
      <c r="C24" s="391">
        <v>42256</v>
      </c>
      <c r="D24" s="87" t="s">
        <v>234</v>
      </c>
      <c r="E24" s="83" t="s">
        <v>93</v>
      </c>
      <c r="F24" s="68">
        <v>4</v>
      </c>
      <c r="G24" s="56">
        <f t="shared" si="0"/>
        <v>40000</v>
      </c>
      <c r="H24" s="136"/>
      <c r="I24" s="56">
        <f t="shared" si="1"/>
        <v>0</v>
      </c>
      <c r="J24" s="56"/>
      <c r="K24" s="70">
        <f t="shared" si="2"/>
        <v>40000</v>
      </c>
      <c r="L24" s="197"/>
    </row>
    <row r="25" spans="2:12" ht="15" customHeight="1">
      <c r="B25" s="390">
        <v>16</v>
      </c>
      <c r="C25" s="391">
        <v>42257</v>
      </c>
      <c r="D25" s="87" t="s">
        <v>234</v>
      </c>
      <c r="E25" s="83" t="s">
        <v>93</v>
      </c>
      <c r="F25" s="68">
        <v>4</v>
      </c>
      <c r="G25" s="56">
        <f t="shared" si="0"/>
        <v>40000</v>
      </c>
      <c r="H25" s="136"/>
      <c r="I25" s="56">
        <f t="shared" si="1"/>
        <v>0</v>
      </c>
      <c r="J25" s="56"/>
      <c r="K25" s="70">
        <f t="shared" si="2"/>
        <v>40000</v>
      </c>
      <c r="L25" s="197"/>
    </row>
    <row r="26" spans="2:12" ht="15" customHeight="1">
      <c r="B26" s="390">
        <v>17</v>
      </c>
      <c r="C26" s="391">
        <v>42258</v>
      </c>
      <c r="D26" s="87" t="s">
        <v>234</v>
      </c>
      <c r="E26" s="83" t="s">
        <v>93</v>
      </c>
      <c r="F26" s="68">
        <v>5</v>
      </c>
      <c r="G26" s="56">
        <f>F26*10000</f>
        <v>50000</v>
      </c>
      <c r="H26" s="136"/>
      <c r="I26" s="56">
        <f t="shared" si="1"/>
        <v>0</v>
      </c>
      <c r="J26" s="56"/>
      <c r="K26" s="70">
        <f t="shared" si="2"/>
        <v>50000</v>
      </c>
      <c r="L26" s="197"/>
    </row>
    <row r="27" spans="2:12" ht="15" customHeight="1">
      <c r="B27" s="390">
        <v>18</v>
      </c>
      <c r="C27" s="391">
        <v>42259</v>
      </c>
      <c r="D27" s="87" t="s">
        <v>234</v>
      </c>
      <c r="E27" s="83" t="s">
        <v>93</v>
      </c>
      <c r="F27" s="68">
        <v>2</v>
      </c>
      <c r="G27" s="56">
        <f t="shared" si="0"/>
        <v>20000</v>
      </c>
      <c r="H27" s="136"/>
      <c r="I27" s="56">
        <f t="shared" si="1"/>
        <v>0</v>
      </c>
      <c r="J27" s="56"/>
      <c r="K27" s="70">
        <f t="shared" si="2"/>
        <v>20000</v>
      </c>
      <c r="L27" s="197"/>
    </row>
    <row r="28" spans="2:12" ht="15" customHeight="1">
      <c r="B28" s="390">
        <v>19</v>
      </c>
      <c r="C28" s="392">
        <v>42260</v>
      </c>
      <c r="D28" s="87" t="s">
        <v>234</v>
      </c>
      <c r="E28" s="83" t="s">
        <v>93</v>
      </c>
      <c r="F28" s="68">
        <v>7</v>
      </c>
      <c r="G28" s="56">
        <f t="shared" si="0"/>
        <v>70000</v>
      </c>
      <c r="H28" s="136"/>
      <c r="I28" s="56">
        <f t="shared" si="1"/>
        <v>0</v>
      </c>
      <c r="J28" s="56"/>
      <c r="K28" s="70">
        <f t="shared" si="2"/>
        <v>70000</v>
      </c>
      <c r="L28" s="197"/>
    </row>
    <row r="29" spans="2:12" ht="15" customHeight="1">
      <c r="B29" s="390">
        <v>20</v>
      </c>
      <c r="C29" s="391">
        <v>42261</v>
      </c>
      <c r="D29" s="87" t="s">
        <v>234</v>
      </c>
      <c r="E29" s="83" t="s">
        <v>93</v>
      </c>
      <c r="F29" s="68">
        <v>5</v>
      </c>
      <c r="G29" s="56">
        <f t="shared" si="0"/>
        <v>50000</v>
      </c>
      <c r="H29" s="136"/>
      <c r="I29" s="56">
        <f t="shared" si="1"/>
        <v>0</v>
      </c>
      <c r="J29" s="56"/>
      <c r="K29" s="70">
        <f t="shared" si="2"/>
        <v>50000</v>
      </c>
      <c r="L29" s="197"/>
    </row>
    <row r="30" spans="2:12" ht="15" customHeight="1">
      <c r="B30" s="390">
        <v>21</v>
      </c>
      <c r="C30" s="391">
        <v>42262</v>
      </c>
      <c r="D30" s="87" t="s">
        <v>234</v>
      </c>
      <c r="E30" s="83" t="s">
        <v>93</v>
      </c>
      <c r="F30" s="96">
        <v>8</v>
      </c>
      <c r="G30" s="56">
        <f t="shared" si="0"/>
        <v>80000</v>
      </c>
      <c r="H30" s="136"/>
      <c r="I30" s="56">
        <f t="shared" si="1"/>
        <v>0</v>
      </c>
      <c r="J30" s="56"/>
      <c r="K30" s="70">
        <f t="shared" si="2"/>
        <v>80000</v>
      </c>
      <c r="L30" s="197"/>
    </row>
    <row r="31" spans="2:12" ht="15" customHeight="1">
      <c r="B31" s="390">
        <v>22</v>
      </c>
      <c r="C31" s="391">
        <v>42263</v>
      </c>
      <c r="D31" s="87" t="s">
        <v>234</v>
      </c>
      <c r="E31" s="83" t="s">
        <v>93</v>
      </c>
      <c r="F31" s="68">
        <v>6</v>
      </c>
      <c r="G31" s="56">
        <f t="shared" si="0"/>
        <v>60000</v>
      </c>
      <c r="H31" s="83"/>
      <c r="I31" s="56">
        <f t="shared" si="1"/>
        <v>0</v>
      </c>
      <c r="J31" s="56"/>
      <c r="K31" s="70">
        <f t="shared" si="2"/>
        <v>60000</v>
      </c>
      <c r="L31" s="221"/>
    </row>
    <row r="32" spans="2:12" ht="15" customHeight="1">
      <c r="B32" s="390">
        <v>23</v>
      </c>
      <c r="C32" s="391">
        <v>42264</v>
      </c>
      <c r="D32" s="87" t="s">
        <v>234</v>
      </c>
      <c r="E32" s="83" t="s">
        <v>93</v>
      </c>
      <c r="F32" s="68">
        <v>6</v>
      </c>
      <c r="G32" s="56">
        <f t="shared" si="0"/>
        <v>60000</v>
      </c>
      <c r="H32" s="83">
        <v>1</v>
      </c>
      <c r="I32" s="56">
        <f t="shared" si="1"/>
        <v>15000</v>
      </c>
      <c r="J32" s="56"/>
      <c r="K32" s="70">
        <f t="shared" si="2"/>
        <v>75000</v>
      </c>
      <c r="L32" s="221"/>
    </row>
    <row r="33" spans="2:12" ht="15" customHeight="1">
      <c r="B33" s="390">
        <v>24</v>
      </c>
      <c r="C33" s="391">
        <v>42265</v>
      </c>
      <c r="D33" s="87" t="s">
        <v>234</v>
      </c>
      <c r="E33" s="83" t="s">
        <v>93</v>
      </c>
      <c r="F33" s="68">
        <v>6</v>
      </c>
      <c r="G33" s="56">
        <f t="shared" si="0"/>
        <v>60000</v>
      </c>
      <c r="H33" s="83">
        <v>3</v>
      </c>
      <c r="I33" s="56">
        <f t="shared" si="1"/>
        <v>45000</v>
      </c>
      <c r="J33" s="56"/>
      <c r="K33" s="70">
        <f t="shared" si="2"/>
        <v>105000</v>
      </c>
      <c r="L33" s="221"/>
    </row>
    <row r="34" spans="2:12" ht="15.75">
      <c r="B34" s="390">
        <v>25</v>
      </c>
      <c r="C34" s="391">
        <v>42266</v>
      </c>
      <c r="D34" s="87" t="s">
        <v>234</v>
      </c>
      <c r="E34" s="83" t="s">
        <v>93</v>
      </c>
      <c r="F34" s="68">
        <v>6</v>
      </c>
      <c r="G34" s="56">
        <f t="shared" si="0"/>
        <v>60000</v>
      </c>
      <c r="H34" s="341">
        <v>3</v>
      </c>
      <c r="I34" s="56">
        <f t="shared" si="1"/>
        <v>45000</v>
      </c>
      <c r="J34" s="56"/>
      <c r="K34" s="70">
        <f t="shared" si="2"/>
        <v>105000</v>
      </c>
      <c r="L34" s="221"/>
    </row>
    <row r="35" spans="2:12" ht="15.75">
      <c r="B35" s="390">
        <v>26</v>
      </c>
      <c r="C35" s="392">
        <v>42267</v>
      </c>
      <c r="D35" s="87" t="s">
        <v>234</v>
      </c>
      <c r="E35" s="83" t="s">
        <v>93</v>
      </c>
      <c r="F35" s="68">
        <v>7</v>
      </c>
      <c r="G35" s="56">
        <f t="shared" si="0"/>
        <v>70000</v>
      </c>
      <c r="H35" s="341"/>
      <c r="I35" s="56">
        <f t="shared" si="1"/>
        <v>0</v>
      </c>
      <c r="J35" s="56"/>
      <c r="K35" s="70">
        <f t="shared" si="2"/>
        <v>70000</v>
      </c>
      <c r="L35" s="221"/>
    </row>
    <row r="36" spans="2:12" ht="15.75">
      <c r="B36" s="390">
        <v>27</v>
      </c>
      <c r="C36" s="391">
        <v>42268</v>
      </c>
      <c r="D36" s="87" t="s">
        <v>234</v>
      </c>
      <c r="E36" s="83" t="s">
        <v>93</v>
      </c>
      <c r="F36" s="68">
        <v>4</v>
      </c>
      <c r="G36" s="56">
        <f t="shared" si="0"/>
        <v>40000</v>
      </c>
      <c r="H36" s="341"/>
      <c r="I36" s="56">
        <f t="shared" si="1"/>
        <v>0</v>
      </c>
      <c r="J36" s="56"/>
      <c r="K36" s="70">
        <f t="shared" si="2"/>
        <v>40000</v>
      </c>
      <c r="L36" s="221"/>
    </row>
    <row r="37" spans="2:12" ht="15.75">
      <c r="B37" s="390">
        <v>28</v>
      </c>
      <c r="C37" s="391">
        <v>42269</v>
      </c>
      <c r="D37" s="87" t="s">
        <v>234</v>
      </c>
      <c r="E37" s="83" t="s">
        <v>93</v>
      </c>
      <c r="F37" s="68">
        <v>4</v>
      </c>
      <c r="G37" s="56">
        <f t="shared" si="0"/>
        <v>40000</v>
      </c>
      <c r="H37" s="341"/>
      <c r="I37" s="56">
        <f t="shared" si="1"/>
        <v>0</v>
      </c>
      <c r="J37" s="56"/>
      <c r="K37" s="70">
        <f t="shared" si="2"/>
        <v>40000</v>
      </c>
      <c r="L37" s="221"/>
    </row>
    <row r="38" spans="2:12" ht="15.75">
      <c r="B38" s="390">
        <v>29</v>
      </c>
      <c r="C38" s="391">
        <v>42270</v>
      </c>
      <c r="D38" s="87" t="s">
        <v>234</v>
      </c>
      <c r="E38" s="83" t="s">
        <v>93</v>
      </c>
      <c r="F38" s="68">
        <v>4</v>
      </c>
      <c r="G38" s="56">
        <f t="shared" si="0"/>
        <v>40000</v>
      </c>
      <c r="H38" s="407"/>
      <c r="I38" s="56">
        <f t="shared" si="1"/>
        <v>0</v>
      </c>
      <c r="J38" s="151"/>
      <c r="K38" s="70">
        <f t="shared" si="2"/>
        <v>40000</v>
      </c>
      <c r="L38" s="212"/>
    </row>
    <row r="39" spans="2:12" ht="15.75">
      <c r="B39" s="390">
        <v>30</v>
      </c>
      <c r="C39" s="393">
        <v>42271</v>
      </c>
      <c r="D39" s="332" t="s">
        <v>233</v>
      </c>
      <c r="E39" s="83"/>
      <c r="F39" s="68"/>
      <c r="G39" s="56">
        <f t="shared" si="0"/>
        <v>0</v>
      </c>
      <c r="H39" s="407"/>
      <c r="I39" s="56">
        <f t="shared" si="1"/>
        <v>0</v>
      </c>
      <c r="J39" s="151"/>
      <c r="K39" s="70">
        <f t="shared" si="2"/>
        <v>0</v>
      </c>
      <c r="L39" s="212"/>
    </row>
    <row r="40" spans="2:12" ht="16.5" thickBot="1">
      <c r="B40" s="394">
        <v>31</v>
      </c>
      <c r="C40" s="395">
        <v>42272</v>
      </c>
      <c r="D40" s="243" t="s">
        <v>234</v>
      </c>
      <c r="E40" s="248" t="s">
        <v>93</v>
      </c>
      <c r="F40" s="148"/>
      <c r="G40" s="149">
        <f t="shared" si="0"/>
        <v>0</v>
      </c>
      <c r="H40" s="213"/>
      <c r="I40" s="149">
        <f t="shared" si="1"/>
        <v>0</v>
      </c>
      <c r="J40" s="213"/>
      <c r="K40" s="150">
        <f t="shared" si="2"/>
        <v>0</v>
      </c>
      <c r="L40" s="214"/>
    </row>
    <row r="41" spans="2:12" ht="15.75" thickTop="1"/>
  </sheetData>
  <mergeCells count="1">
    <mergeCell ref="B1:L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B1:M41"/>
  <sheetViews>
    <sheetView workbookViewId="0">
      <selection activeCell="B1" sqref="B1:K41"/>
    </sheetView>
  </sheetViews>
  <sheetFormatPr defaultRowHeight="15"/>
  <cols>
    <col min="2" max="2" width="4.5703125" customWidth="1"/>
    <col min="3" max="3" width="10.7109375" bestFit="1" customWidth="1"/>
    <col min="4" max="4" width="51.5703125" customWidth="1"/>
    <col min="6" max="6" width="7.85546875" customWidth="1"/>
    <col min="7" max="7" width="12.5703125" customWidth="1"/>
    <col min="8" max="8" width="7.85546875" customWidth="1"/>
    <col min="9" max="9" width="11.7109375" customWidth="1"/>
    <col min="10" max="10" width="12.7109375" customWidth="1"/>
    <col min="11" max="11" width="11.42578125" customWidth="1"/>
  </cols>
  <sheetData>
    <row r="1" spans="2:13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</row>
    <row r="2" spans="2:13">
      <c r="B2" s="58"/>
      <c r="C2" s="59"/>
      <c r="D2" s="58"/>
      <c r="E2" s="59"/>
      <c r="F2" s="58"/>
      <c r="G2" s="58"/>
      <c r="H2" s="58"/>
      <c r="I2" s="58"/>
      <c r="J2" s="58"/>
      <c r="K2" s="58"/>
    </row>
    <row r="3" spans="2:13">
      <c r="B3" s="60" t="s">
        <v>1</v>
      </c>
      <c r="C3" s="61"/>
      <c r="D3" s="60" t="s">
        <v>76</v>
      </c>
      <c r="E3" s="61"/>
      <c r="F3" s="60"/>
      <c r="G3" s="60"/>
      <c r="H3" s="60"/>
      <c r="I3" s="60"/>
      <c r="J3" s="60"/>
      <c r="K3" s="60"/>
    </row>
    <row r="4" spans="2:13">
      <c r="B4" s="60" t="s">
        <v>2</v>
      </c>
      <c r="C4" s="61"/>
      <c r="D4" s="60" t="s">
        <v>77</v>
      </c>
      <c r="E4" s="61"/>
      <c r="F4" s="60"/>
      <c r="G4" s="60"/>
      <c r="H4" s="60"/>
      <c r="I4" s="60"/>
      <c r="J4" s="60"/>
      <c r="K4" s="60"/>
    </row>
    <row r="5" spans="2:13">
      <c r="B5" s="62" t="s">
        <v>3</v>
      </c>
      <c r="C5" s="63"/>
      <c r="D5" s="1" t="s">
        <v>133</v>
      </c>
      <c r="E5" s="61"/>
      <c r="F5" s="60"/>
      <c r="G5" s="60"/>
      <c r="H5" s="60"/>
      <c r="I5" s="60"/>
      <c r="J5" s="60"/>
      <c r="K5" s="60"/>
    </row>
    <row r="6" spans="2:13" ht="15.75" thickBot="1">
      <c r="B6" s="98"/>
      <c r="C6" s="127"/>
      <c r="D6" s="103"/>
      <c r="E6" s="98"/>
      <c r="F6" s="98"/>
      <c r="G6" s="34"/>
      <c r="H6" s="103"/>
      <c r="I6" s="34"/>
      <c r="J6" s="102"/>
      <c r="K6" s="115"/>
    </row>
    <row r="7" spans="2:13" ht="39" thickBot="1">
      <c r="B7" s="413" t="s">
        <v>4</v>
      </c>
      <c r="C7" s="413" t="s">
        <v>5</v>
      </c>
      <c r="D7" s="413" t="s">
        <v>6</v>
      </c>
      <c r="E7" s="413" t="s">
        <v>7</v>
      </c>
      <c r="F7" s="413" t="s">
        <v>8</v>
      </c>
      <c r="G7" s="414" t="s">
        <v>38</v>
      </c>
      <c r="H7" s="413" t="s">
        <v>44</v>
      </c>
      <c r="I7" s="414" t="s">
        <v>45</v>
      </c>
      <c r="J7" s="413" t="s">
        <v>11</v>
      </c>
      <c r="K7" s="414" t="s">
        <v>12</v>
      </c>
    </row>
    <row r="8" spans="2:13" ht="15.75" thickBot="1">
      <c r="B8" s="415">
        <v>1</v>
      </c>
      <c r="C8" s="415">
        <v>2</v>
      </c>
      <c r="D8" s="415">
        <v>3</v>
      </c>
      <c r="E8" s="415">
        <v>4</v>
      </c>
      <c r="F8" s="415">
        <v>5</v>
      </c>
      <c r="G8" s="415" t="s">
        <v>13</v>
      </c>
      <c r="H8" s="415">
        <v>7</v>
      </c>
      <c r="I8" s="415" t="s">
        <v>51</v>
      </c>
      <c r="J8" s="415" t="s">
        <v>52</v>
      </c>
      <c r="K8" s="416">
        <v>9</v>
      </c>
    </row>
    <row r="9" spans="2:13" ht="15.75" thickBot="1">
      <c r="B9" s="417"/>
      <c r="C9" s="418"/>
      <c r="D9" s="418"/>
      <c r="E9" s="419"/>
      <c r="F9" s="420">
        <f>SUBTOTAL(9,F10:F923)</f>
        <v>90</v>
      </c>
      <c r="G9" s="421">
        <f>SUBTOTAL(9,G10:G923)</f>
        <v>900000</v>
      </c>
      <c r="H9" s="420">
        <f>SUBTOTAL(9,H10:H923)</f>
        <v>11</v>
      </c>
      <c r="I9" s="421">
        <f>SUBTOTAL(9,I10:I923)</f>
        <v>165000</v>
      </c>
      <c r="J9" s="421">
        <f>SUBTOTAL(9,J10:J923)</f>
        <v>1065000</v>
      </c>
      <c r="K9" s="422"/>
    </row>
    <row r="10" spans="2:13" ht="15.75" customHeight="1" thickTop="1">
      <c r="B10" s="389">
        <v>1</v>
      </c>
      <c r="C10" s="396">
        <v>42242</v>
      </c>
      <c r="D10" s="384" t="s">
        <v>176</v>
      </c>
      <c r="E10" s="203" t="s">
        <v>93</v>
      </c>
      <c r="F10" s="157">
        <v>1</v>
      </c>
      <c r="G10" s="185">
        <f t="shared" ref="G10:G40" si="0">F10*10000</f>
        <v>10000</v>
      </c>
      <c r="H10" s="231"/>
      <c r="I10" s="185">
        <f t="shared" ref="I10:I40" si="1">H10*15000</f>
        <v>0</v>
      </c>
      <c r="J10" s="195">
        <f t="shared" ref="J10:J40" si="2">G10+I10</f>
        <v>10000</v>
      </c>
      <c r="K10" s="196"/>
    </row>
    <row r="11" spans="2:13" ht="15.75">
      <c r="B11" s="390">
        <v>2</v>
      </c>
      <c r="C11" s="391">
        <v>42243</v>
      </c>
      <c r="D11" s="97" t="s">
        <v>177</v>
      </c>
      <c r="E11" s="83" t="s">
        <v>93</v>
      </c>
      <c r="F11" s="77">
        <v>6</v>
      </c>
      <c r="G11" s="56">
        <f t="shared" si="0"/>
        <v>60000</v>
      </c>
      <c r="H11" s="68">
        <v>4</v>
      </c>
      <c r="I11" s="56">
        <f t="shared" si="1"/>
        <v>60000</v>
      </c>
      <c r="J11" s="70">
        <f t="shared" si="2"/>
        <v>120000</v>
      </c>
      <c r="K11" s="197"/>
    </row>
    <row r="12" spans="2:13" ht="15.75">
      <c r="B12" s="390">
        <v>3</v>
      </c>
      <c r="C12" s="391">
        <v>42244</v>
      </c>
      <c r="D12" s="97" t="s">
        <v>178</v>
      </c>
      <c r="E12" s="83" t="s">
        <v>93</v>
      </c>
      <c r="F12" s="77">
        <v>6</v>
      </c>
      <c r="G12" s="56">
        <f t="shared" si="0"/>
        <v>60000</v>
      </c>
      <c r="H12" s="71"/>
      <c r="I12" s="56">
        <f t="shared" si="1"/>
        <v>0</v>
      </c>
      <c r="J12" s="70">
        <f t="shared" si="2"/>
        <v>60000</v>
      </c>
      <c r="K12" s="197"/>
      <c r="M12" s="126"/>
    </row>
    <row r="13" spans="2:13" ht="15.75">
      <c r="B13" s="390">
        <v>4</v>
      </c>
      <c r="C13" s="391">
        <v>42245</v>
      </c>
      <c r="D13" s="97" t="s">
        <v>179</v>
      </c>
      <c r="E13" s="83" t="s">
        <v>93</v>
      </c>
      <c r="F13" s="77">
        <v>6</v>
      </c>
      <c r="G13" s="56">
        <f t="shared" si="0"/>
        <v>60000</v>
      </c>
      <c r="H13" s="71"/>
      <c r="I13" s="56">
        <f t="shared" si="1"/>
        <v>0</v>
      </c>
      <c r="J13" s="70">
        <f t="shared" si="2"/>
        <v>60000</v>
      </c>
      <c r="K13" s="197"/>
    </row>
    <row r="14" spans="2:13" ht="15.75">
      <c r="B14" s="390">
        <v>5</v>
      </c>
      <c r="C14" s="392">
        <v>42246</v>
      </c>
      <c r="D14" s="97" t="s">
        <v>180</v>
      </c>
      <c r="E14" s="83" t="s">
        <v>93</v>
      </c>
      <c r="F14" s="77">
        <v>6</v>
      </c>
      <c r="G14" s="56">
        <f t="shared" si="0"/>
        <v>60000</v>
      </c>
      <c r="H14" s="71"/>
      <c r="I14" s="56">
        <f t="shared" si="1"/>
        <v>0</v>
      </c>
      <c r="J14" s="70">
        <f t="shared" si="2"/>
        <v>60000</v>
      </c>
      <c r="K14" s="197"/>
    </row>
    <row r="15" spans="2:13" ht="15.75">
      <c r="B15" s="390">
        <v>6</v>
      </c>
      <c r="C15" s="391">
        <v>42247</v>
      </c>
      <c r="D15" s="489" t="s">
        <v>181</v>
      </c>
      <c r="E15" s="83"/>
      <c r="F15" s="77"/>
      <c r="G15" s="56">
        <f t="shared" si="0"/>
        <v>0</v>
      </c>
      <c r="H15" s="71"/>
      <c r="I15" s="56">
        <f t="shared" si="1"/>
        <v>0</v>
      </c>
      <c r="J15" s="70">
        <f t="shared" si="2"/>
        <v>0</v>
      </c>
      <c r="K15" s="197"/>
    </row>
    <row r="16" spans="2:13" ht="15.75">
      <c r="B16" s="390">
        <v>7</v>
      </c>
      <c r="C16" s="391">
        <v>42248</v>
      </c>
      <c r="D16" s="489" t="s">
        <v>181</v>
      </c>
      <c r="E16" s="83"/>
      <c r="F16" s="246"/>
      <c r="G16" s="56">
        <f t="shared" si="0"/>
        <v>0</v>
      </c>
      <c r="H16" s="71"/>
      <c r="I16" s="56">
        <f t="shared" si="1"/>
        <v>0</v>
      </c>
      <c r="J16" s="70">
        <f t="shared" si="2"/>
        <v>0</v>
      </c>
      <c r="K16" s="197"/>
    </row>
    <row r="17" spans="2:11" ht="15.75">
      <c r="B17" s="390">
        <v>8</v>
      </c>
      <c r="C17" s="391">
        <v>42249</v>
      </c>
      <c r="D17" s="489" t="s">
        <v>181</v>
      </c>
      <c r="E17" s="83"/>
      <c r="F17" s="77"/>
      <c r="G17" s="56">
        <f t="shared" si="0"/>
        <v>0</v>
      </c>
      <c r="H17" s="71"/>
      <c r="I17" s="56">
        <f t="shared" si="1"/>
        <v>0</v>
      </c>
      <c r="J17" s="70">
        <f t="shared" si="2"/>
        <v>0</v>
      </c>
      <c r="K17" s="197"/>
    </row>
    <row r="18" spans="2:11" ht="15.75">
      <c r="B18" s="390">
        <v>9</v>
      </c>
      <c r="C18" s="391">
        <v>42250</v>
      </c>
      <c r="D18" s="489" t="s">
        <v>181</v>
      </c>
      <c r="E18" s="83"/>
      <c r="F18" s="77"/>
      <c r="G18" s="56">
        <f t="shared" si="0"/>
        <v>0</v>
      </c>
      <c r="H18" s="68"/>
      <c r="I18" s="56">
        <f t="shared" si="1"/>
        <v>0</v>
      </c>
      <c r="J18" s="70">
        <f t="shared" si="2"/>
        <v>0</v>
      </c>
      <c r="K18" s="197"/>
    </row>
    <row r="19" spans="2:11" ht="15.75">
      <c r="B19" s="390">
        <v>10</v>
      </c>
      <c r="C19" s="391">
        <v>42251</v>
      </c>
      <c r="D19" s="489" t="s">
        <v>181</v>
      </c>
      <c r="E19" s="83"/>
      <c r="F19" s="77"/>
      <c r="G19" s="56">
        <f t="shared" si="0"/>
        <v>0</v>
      </c>
      <c r="H19" s="68"/>
      <c r="I19" s="56">
        <f t="shared" si="1"/>
        <v>0</v>
      </c>
      <c r="J19" s="70">
        <f t="shared" si="2"/>
        <v>0</v>
      </c>
      <c r="K19" s="197"/>
    </row>
    <row r="20" spans="2:11" ht="15.75">
      <c r="B20" s="390">
        <v>11</v>
      </c>
      <c r="C20" s="391">
        <v>42252</v>
      </c>
      <c r="D20" s="489" t="s">
        <v>181</v>
      </c>
      <c r="E20" s="83"/>
      <c r="F20" s="77"/>
      <c r="G20" s="56">
        <f t="shared" si="0"/>
        <v>0</v>
      </c>
      <c r="H20" s="68"/>
      <c r="I20" s="56">
        <f t="shared" si="1"/>
        <v>0</v>
      </c>
      <c r="J20" s="70">
        <f t="shared" si="2"/>
        <v>0</v>
      </c>
      <c r="K20" s="197"/>
    </row>
    <row r="21" spans="2:11" ht="15.75">
      <c r="B21" s="390">
        <v>12</v>
      </c>
      <c r="C21" s="392">
        <v>42253</v>
      </c>
      <c r="D21" s="97" t="s">
        <v>182</v>
      </c>
      <c r="E21" s="83" t="s">
        <v>93</v>
      </c>
      <c r="F21" s="77">
        <v>5</v>
      </c>
      <c r="G21" s="56">
        <f t="shared" si="0"/>
        <v>50000</v>
      </c>
      <c r="H21" s="68"/>
      <c r="I21" s="56">
        <f t="shared" si="1"/>
        <v>0</v>
      </c>
      <c r="J21" s="70">
        <f t="shared" si="2"/>
        <v>50000</v>
      </c>
      <c r="K21" s="197"/>
    </row>
    <row r="22" spans="2:11" ht="15.75">
      <c r="B22" s="390">
        <v>13</v>
      </c>
      <c r="C22" s="391">
        <v>42254</v>
      </c>
      <c r="D22" s="97" t="s">
        <v>183</v>
      </c>
      <c r="E22" s="83" t="s">
        <v>93</v>
      </c>
      <c r="F22" s="77">
        <v>1</v>
      </c>
      <c r="G22" s="56">
        <f t="shared" si="0"/>
        <v>10000</v>
      </c>
      <c r="H22" s="68"/>
      <c r="I22" s="56">
        <f t="shared" si="1"/>
        <v>0</v>
      </c>
      <c r="J22" s="70">
        <f t="shared" si="2"/>
        <v>10000</v>
      </c>
      <c r="K22" s="197"/>
    </row>
    <row r="23" spans="2:11" ht="15.75">
      <c r="B23" s="390">
        <v>14</v>
      </c>
      <c r="C23" s="391">
        <v>42255</v>
      </c>
      <c r="D23" s="97" t="s">
        <v>184</v>
      </c>
      <c r="E23" s="83" t="s">
        <v>93</v>
      </c>
      <c r="F23" s="77">
        <v>1</v>
      </c>
      <c r="G23" s="56">
        <f t="shared" si="0"/>
        <v>10000</v>
      </c>
      <c r="H23" s="68"/>
      <c r="I23" s="56">
        <f t="shared" si="1"/>
        <v>0</v>
      </c>
      <c r="J23" s="70">
        <f t="shared" si="2"/>
        <v>10000</v>
      </c>
      <c r="K23" s="197"/>
    </row>
    <row r="24" spans="2:11" ht="15.75">
      <c r="B24" s="390">
        <v>15</v>
      </c>
      <c r="C24" s="391">
        <v>42256</v>
      </c>
      <c r="D24" s="97" t="s">
        <v>185</v>
      </c>
      <c r="E24" s="83" t="s">
        <v>93</v>
      </c>
      <c r="F24" s="77">
        <v>1</v>
      </c>
      <c r="G24" s="56">
        <f t="shared" si="0"/>
        <v>10000</v>
      </c>
      <c r="H24" s="68"/>
      <c r="I24" s="56">
        <f t="shared" si="1"/>
        <v>0</v>
      </c>
      <c r="J24" s="70">
        <f t="shared" si="2"/>
        <v>10000</v>
      </c>
      <c r="K24" s="197"/>
    </row>
    <row r="25" spans="2:11" ht="15.75">
      <c r="B25" s="390">
        <v>16</v>
      </c>
      <c r="C25" s="391">
        <v>42257</v>
      </c>
      <c r="D25" s="97" t="s">
        <v>186</v>
      </c>
      <c r="E25" s="83" t="s">
        <v>93</v>
      </c>
      <c r="F25" s="77">
        <v>1</v>
      </c>
      <c r="G25" s="56">
        <f t="shared" si="0"/>
        <v>10000</v>
      </c>
      <c r="H25" s="68"/>
      <c r="I25" s="56">
        <f t="shared" si="1"/>
        <v>0</v>
      </c>
      <c r="J25" s="70">
        <f t="shared" si="2"/>
        <v>10000</v>
      </c>
      <c r="K25" s="197"/>
    </row>
    <row r="26" spans="2:11" ht="15.75">
      <c r="B26" s="390">
        <v>17</v>
      </c>
      <c r="C26" s="391">
        <v>42258</v>
      </c>
      <c r="D26" s="97" t="s">
        <v>187</v>
      </c>
      <c r="E26" s="83" t="s">
        <v>93</v>
      </c>
      <c r="F26" s="77">
        <v>1</v>
      </c>
      <c r="G26" s="56">
        <f t="shared" si="0"/>
        <v>10000</v>
      </c>
      <c r="H26" s="68"/>
      <c r="I26" s="56">
        <f t="shared" si="1"/>
        <v>0</v>
      </c>
      <c r="J26" s="70">
        <f t="shared" si="2"/>
        <v>10000</v>
      </c>
      <c r="K26" s="197"/>
    </row>
    <row r="27" spans="2:11" ht="15.75">
      <c r="B27" s="390">
        <v>18</v>
      </c>
      <c r="C27" s="391">
        <v>42259</v>
      </c>
      <c r="D27" s="489" t="s">
        <v>181</v>
      </c>
      <c r="E27" s="83"/>
      <c r="F27" s="77"/>
      <c r="G27" s="56">
        <f t="shared" si="0"/>
        <v>0</v>
      </c>
      <c r="H27" s="68"/>
      <c r="I27" s="56">
        <f t="shared" si="1"/>
        <v>0</v>
      </c>
      <c r="J27" s="70">
        <f t="shared" si="2"/>
        <v>0</v>
      </c>
      <c r="K27" s="197"/>
    </row>
    <row r="28" spans="2:11" ht="15.75">
      <c r="B28" s="390">
        <v>19</v>
      </c>
      <c r="C28" s="392">
        <v>42260</v>
      </c>
      <c r="D28" s="97" t="s">
        <v>188</v>
      </c>
      <c r="E28" s="83" t="s">
        <v>93</v>
      </c>
      <c r="F28" s="77">
        <v>6</v>
      </c>
      <c r="G28" s="56">
        <f t="shared" si="0"/>
        <v>60000</v>
      </c>
      <c r="H28" s="68"/>
      <c r="I28" s="56">
        <f t="shared" si="1"/>
        <v>0</v>
      </c>
      <c r="J28" s="70">
        <f t="shared" si="2"/>
        <v>60000</v>
      </c>
      <c r="K28" s="197"/>
    </row>
    <row r="29" spans="2:11" ht="15" customHeight="1">
      <c r="B29" s="390">
        <v>20</v>
      </c>
      <c r="C29" s="391">
        <v>42261</v>
      </c>
      <c r="D29" s="241" t="s">
        <v>189</v>
      </c>
      <c r="E29" s="83" t="s">
        <v>93</v>
      </c>
      <c r="F29" s="77">
        <v>8</v>
      </c>
      <c r="G29" s="56">
        <f t="shared" si="0"/>
        <v>80000</v>
      </c>
      <c r="H29" s="68">
        <v>1</v>
      </c>
      <c r="I29" s="56">
        <f t="shared" si="1"/>
        <v>15000</v>
      </c>
      <c r="J29" s="70">
        <f t="shared" si="2"/>
        <v>95000</v>
      </c>
      <c r="K29" s="197"/>
    </row>
    <row r="30" spans="2:11" ht="15" customHeight="1">
      <c r="B30" s="390">
        <v>21</v>
      </c>
      <c r="C30" s="391">
        <v>42262</v>
      </c>
      <c r="D30" s="241" t="s">
        <v>267</v>
      </c>
      <c r="E30" s="83" t="s">
        <v>93</v>
      </c>
      <c r="F30" s="77">
        <v>6</v>
      </c>
      <c r="G30" s="56">
        <f t="shared" si="0"/>
        <v>60000</v>
      </c>
      <c r="H30" s="68">
        <v>2</v>
      </c>
      <c r="I30" s="56">
        <f t="shared" si="1"/>
        <v>30000</v>
      </c>
      <c r="J30" s="70">
        <f t="shared" si="2"/>
        <v>90000</v>
      </c>
      <c r="K30" s="197"/>
    </row>
    <row r="31" spans="2:11" ht="15" customHeight="1">
      <c r="B31" s="390">
        <v>22</v>
      </c>
      <c r="C31" s="391">
        <v>42263</v>
      </c>
      <c r="D31" s="241" t="s">
        <v>268</v>
      </c>
      <c r="E31" s="83" t="s">
        <v>93</v>
      </c>
      <c r="F31" s="77">
        <v>6</v>
      </c>
      <c r="G31" s="56">
        <f t="shared" si="0"/>
        <v>60000</v>
      </c>
      <c r="H31" s="68"/>
      <c r="I31" s="56">
        <f t="shared" si="1"/>
        <v>0</v>
      </c>
      <c r="J31" s="70">
        <f t="shared" si="2"/>
        <v>60000</v>
      </c>
      <c r="K31" s="197"/>
    </row>
    <row r="32" spans="2:11" ht="15" customHeight="1">
      <c r="B32" s="390">
        <v>23</v>
      </c>
      <c r="C32" s="391">
        <v>42264</v>
      </c>
      <c r="D32" s="405" t="s">
        <v>269</v>
      </c>
      <c r="E32" s="83" t="s">
        <v>93</v>
      </c>
      <c r="F32" s="77">
        <v>6</v>
      </c>
      <c r="G32" s="56">
        <f t="shared" si="0"/>
        <v>60000</v>
      </c>
      <c r="H32" s="68"/>
      <c r="I32" s="56">
        <f t="shared" si="1"/>
        <v>0</v>
      </c>
      <c r="J32" s="70">
        <f t="shared" si="2"/>
        <v>60000</v>
      </c>
      <c r="K32" s="197"/>
    </row>
    <row r="33" spans="2:11" ht="15" customHeight="1">
      <c r="B33" s="390">
        <v>24</v>
      </c>
      <c r="C33" s="391">
        <v>42265</v>
      </c>
      <c r="D33" s="241" t="s">
        <v>270</v>
      </c>
      <c r="E33" s="83" t="s">
        <v>93</v>
      </c>
      <c r="F33" s="77">
        <v>6</v>
      </c>
      <c r="G33" s="56">
        <f t="shared" si="0"/>
        <v>60000</v>
      </c>
      <c r="H33" s="68">
        <v>4</v>
      </c>
      <c r="I33" s="56">
        <f t="shared" si="1"/>
        <v>60000</v>
      </c>
      <c r="J33" s="70">
        <f t="shared" si="2"/>
        <v>120000</v>
      </c>
      <c r="K33" s="197"/>
    </row>
    <row r="34" spans="2:11" ht="15" customHeight="1">
      <c r="B34" s="390">
        <v>25</v>
      </c>
      <c r="C34" s="391">
        <v>42266</v>
      </c>
      <c r="D34" s="241" t="s">
        <v>272</v>
      </c>
      <c r="E34" s="83" t="s">
        <v>93</v>
      </c>
      <c r="F34" s="77">
        <v>6</v>
      </c>
      <c r="G34" s="56">
        <f t="shared" si="0"/>
        <v>60000</v>
      </c>
      <c r="H34" s="68"/>
      <c r="I34" s="56">
        <f t="shared" si="1"/>
        <v>0</v>
      </c>
      <c r="J34" s="70">
        <f t="shared" si="2"/>
        <v>60000</v>
      </c>
      <c r="K34" s="197"/>
    </row>
    <row r="35" spans="2:11" ht="15" customHeight="1">
      <c r="B35" s="390">
        <v>26</v>
      </c>
      <c r="C35" s="392">
        <v>42267</v>
      </c>
      <c r="D35" s="241" t="s">
        <v>271</v>
      </c>
      <c r="E35" s="83" t="s">
        <v>93</v>
      </c>
      <c r="F35" s="77">
        <v>8</v>
      </c>
      <c r="G35" s="56">
        <f t="shared" si="0"/>
        <v>80000</v>
      </c>
      <c r="H35" s="68"/>
      <c r="I35" s="56">
        <f t="shared" si="1"/>
        <v>0</v>
      </c>
      <c r="J35" s="70">
        <f t="shared" si="2"/>
        <v>80000</v>
      </c>
      <c r="K35" s="197"/>
    </row>
    <row r="36" spans="2:11" ht="15" customHeight="1">
      <c r="B36" s="390">
        <v>27</v>
      </c>
      <c r="C36" s="391">
        <v>42268</v>
      </c>
      <c r="D36" s="241" t="s">
        <v>273</v>
      </c>
      <c r="E36" s="83" t="s">
        <v>93</v>
      </c>
      <c r="F36" s="77">
        <v>1</v>
      </c>
      <c r="G36" s="56">
        <f t="shared" si="0"/>
        <v>10000</v>
      </c>
      <c r="H36" s="68"/>
      <c r="I36" s="56">
        <f t="shared" si="1"/>
        <v>0</v>
      </c>
      <c r="J36" s="70">
        <f t="shared" si="2"/>
        <v>10000</v>
      </c>
      <c r="K36" s="197"/>
    </row>
    <row r="37" spans="2:11" ht="15" customHeight="1">
      <c r="B37" s="390">
        <v>28</v>
      </c>
      <c r="C37" s="391">
        <v>42269</v>
      </c>
      <c r="D37" s="241" t="s">
        <v>274</v>
      </c>
      <c r="E37" s="83" t="s">
        <v>93</v>
      </c>
      <c r="F37" s="77">
        <v>1</v>
      </c>
      <c r="G37" s="56">
        <f t="shared" si="0"/>
        <v>10000</v>
      </c>
      <c r="H37" s="68"/>
      <c r="I37" s="56">
        <f t="shared" si="1"/>
        <v>0</v>
      </c>
      <c r="J37" s="70">
        <f t="shared" si="2"/>
        <v>10000</v>
      </c>
      <c r="K37" s="197"/>
    </row>
    <row r="38" spans="2:11" ht="15.75">
      <c r="B38" s="390">
        <v>29</v>
      </c>
      <c r="C38" s="391">
        <v>42270</v>
      </c>
      <c r="D38" s="241" t="s">
        <v>275</v>
      </c>
      <c r="E38" s="83" t="s">
        <v>93</v>
      </c>
      <c r="F38" s="77">
        <v>1</v>
      </c>
      <c r="G38" s="56">
        <f t="shared" si="0"/>
        <v>10000</v>
      </c>
      <c r="H38" s="151"/>
      <c r="I38" s="56">
        <f t="shared" si="1"/>
        <v>0</v>
      </c>
      <c r="J38" s="70">
        <f t="shared" si="2"/>
        <v>10000</v>
      </c>
      <c r="K38" s="212"/>
    </row>
    <row r="39" spans="2:11" ht="15.75">
      <c r="B39" s="390">
        <v>30</v>
      </c>
      <c r="C39" s="393">
        <v>42271</v>
      </c>
      <c r="D39" s="332" t="s">
        <v>233</v>
      </c>
      <c r="E39" s="83"/>
      <c r="F39" s="77"/>
      <c r="G39" s="56">
        <f t="shared" si="0"/>
        <v>0</v>
      </c>
      <c r="H39" s="151"/>
      <c r="I39" s="56">
        <f t="shared" si="1"/>
        <v>0</v>
      </c>
      <c r="J39" s="70">
        <f t="shared" si="2"/>
        <v>0</v>
      </c>
      <c r="K39" s="212"/>
    </row>
    <row r="40" spans="2:11" ht="16.5" thickBot="1">
      <c r="B40" s="394">
        <v>31</v>
      </c>
      <c r="C40" s="395">
        <v>42272</v>
      </c>
      <c r="D40" s="494" t="s">
        <v>233</v>
      </c>
      <c r="E40" s="248"/>
      <c r="F40" s="247"/>
      <c r="G40" s="149">
        <f t="shared" si="0"/>
        <v>0</v>
      </c>
      <c r="H40" s="213"/>
      <c r="I40" s="149">
        <f t="shared" si="1"/>
        <v>0</v>
      </c>
      <c r="J40" s="150">
        <f t="shared" si="2"/>
        <v>0</v>
      </c>
      <c r="K40" s="214"/>
    </row>
    <row r="41" spans="2:11" ht="15.75" thickTop="1"/>
  </sheetData>
  <mergeCells count="1">
    <mergeCell ref="B1:K1"/>
  </mergeCells>
  <printOptions horizontalCentered="1"/>
  <pageMargins left="0.2" right="0.2" top="0" bottom="0.25" header="0.3" footer="0.3"/>
  <pageSetup paperSize="9" scale="80" orientation="landscape" horizontalDpi="4294967293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B1:G39"/>
  <sheetViews>
    <sheetView workbookViewId="0">
      <selection activeCell="B1" sqref="B1:G39"/>
    </sheetView>
  </sheetViews>
  <sheetFormatPr defaultRowHeight="15"/>
  <cols>
    <col min="2" max="2" width="5.140625" customWidth="1"/>
    <col min="3" max="3" width="10.7109375" customWidth="1"/>
    <col min="4" max="4" width="48.28515625" customWidth="1"/>
    <col min="5" max="5" width="8" customWidth="1"/>
    <col min="6" max="6" width="12.42578125" customWidth="1"/>
    <col min="7" max="7" width="12.7109375" customWidth="1"/>
  </cols>
  <sheetData>
    <row r="1" spans="2:7" ht="23.25">
      <c r="B1" s="527" t="s">
        <v>15</v>
      </c>
      <c r="C1" s="527"/>
      <c r="D1" s="527"/>
      <c r="E1" s="527"/>
      <c r="F1" s="527"/>
      <c r="G1" s="527"/>
    </row>
    <row r="2" spans="2:7">
      <c r="B2" s="525" t="s">
        <v>16</v>
      </c>
      <c r="C2" s="525"/>
      <c r="D2" s="4" t="s">
        <v>94</v>
      </c>
      <c r="E2" s="6"/>
      <c r="F2" s="7"/>
      <c r="G2" s="5"/>
    </row>
    <row r="3" spans="2:7">
      <c r="B3" s="525" t="s">
        <v>17</v>
      </c>
      <c r="C3" s="525"/>
      <c r="D3" s="4" t="s">
        <v>20</v>
      </c>
      <c r="E3" s="6"/>
      <c r="F3" s="7"/>
      <c r="G3" s="5"/>
    </row>
    <row r="4" spans="2:7">
      <c r="B4" s="525" t="s">
        <v>19</v>
      </c>
      <c r="C4" s="525"/>
      <c r="D4" s="4" t="s">
        <v>20</v>
      </c>
      <c r="E4" s="6"/>
      <c r="F4" s="7"/>
      <c r="G4" s="5"/>
    </row>
    <row r="5" spans="2:7" ht="15.75" thickBot="1">
      <c r="B5" s="526" t="s">
        <v>3</v>
      </c>
      <c r="C5" s="526"/>
      <c r="D5" s="1" t="s">
        <v>134</v>
      </c>
    </row>
    <row r="6" spans="2:7" ht="39" thickBot="1">
      <c r="B6" s="8" t="s">
        <v>4</v>
      </c>
      <c r="C6" s="8" t="s">
        <v>5</v>
      </c>
      <c r="D6" s="8" t="s">
        <v>6</v>
      </c>
      <c r="E6" s="10" t="s">
        <v>24</v>
      </c>
      <c r="F6" s="9" t="s">
        <v>25</v>
      </c>
      <c r="G6" s="8" t="s">
        <v>27</v>
      </c>
    </row>
    <row r="7" spans="2:7" ht="15.75" thickBot="1">
      <c r="B7" s="12">
        <v>1</v>
      </c>
      <c r="C7" s="12">
        <v>2</v>
      </c>
      <c r="D7" s="12">
        <v>3</v>
      </c>
      <c r="E7" s="13">
        <v>4</v>
      </c>
      <c r="F7" s="14" t="s">
        <v>90</v>
      </c>
      <c r="G7" s="12">
        <v>6</v>
      </c>
    </row>
    <row r="8" spans="2:7" ht="15.75" thickBot="1">
      <c r="B8" s="15"/>
      <c r="C8" s="15"/>
      <c r="D8" s="15"/>
      <c r="E8" s="138">
        <f>SUBTOTAL(9,E9:E907)</f>
        <v>62</v>
      </c>
      <c r="F8" s="137">
        <f>SUBTOTAL(9,F9:F907)</f>
        <v>620000</v>
      </c>
      <c r="G8" s="15"/>
    </row>
    <row r="9" spans="2:7" ht="16.5" thickTop="1">
      <c r="B9" s="389">
        <v>1</v>
      </c>
      <c r="C9" s="396">
        <v>42248</v>
      </c>
      <c r="D9" s="239" t="s">
        <v>149</v>
      </c>
      <c r="E9" s="204">
        <v>2</v>
      </c>
      <c r="F9" s="145">
        <f t="shared" ref="F9:F38" si="0">E9*10000</f>
        <v>20000</v>
      </c>
      <c r="G9" s="238"/>
    </row>
    <row r="10" spans="2:7" ht="15.75">
      <c r="B10" s="390">
        <v>2</v>
      </c>
      <c r="C10" s="391">
        <v>42249</v>
      </c>
      <c r="D10" s="87" t="s">
        <v>150</v>
      </c>
      <c r="E10" s="110">
        <v>6</v>
      </c>
      <c r="F10" s="16">
        <f t="shared" si="0"/>
        <v>60000</v>
      </c>
      <c r="G10" s="212"/>
    </row>
    <row r="11" spans="2:7" ht="15.75">
      <c r="B11" s="390">
        <v>3</v>
      </c>
      <c r="C11" s="391">
        <v>42250</v>
      </c>
      <c r="D11" s="87" t="s">
        <v>151</v>
      </c>
      <c r="E11" s="110">
        <v>2</v>
      </c>
      <c r="F11" s="16">
        <f t="shared" si="0"/>
        <v>20000</v>
      </c>
      <c r="G11" s="212"/>
    </row>
    <row r="12" spans="2:7" ht="15.75">
      <c r="B12" s="390">
        <v>4</v>
      </c>
      <c r="C12" s="391">
        <v>42251</v>
      </c>
      <c r="D12" s="87" t="s">
        <v>152</v>
      </c>
      <c r="E12" s="110">
        <v>2</v>
      </c>
      <c r="F12" s="16">
        <f t="shared" si="0"/>
        <v>20000</v>
      </c>
      <c r="G12" s="212"/>
    </row>
    <row r="13" spans="2:7" ht="15.75">
      <c r="B13" s="390">
        <v>5</v>
      </c>
      <c r="C13" s="391">
        <v>42252</v>
      </c>
      <c r="D13" s="87" t="s">
        <v>153</v>
      </c>
      <c r="E13" s="110">
        <v>1</v>
      </c>
      <c r="F13" s="16">
        <f t="shared" si="0"/>
        <v>10000</v>
      </c>
      <c r="G13" s="212"/>
    </row>
    <row r="14" spans="2:7" ht="15.75">
      <c r="B14" s="390">
        <v>6</v>
      </c>
      <c r="C14" s="392">
        <v>42253</v>
      </c>
      <c r="D14" s="87" t="s">
        <v>154</v>
      </c>
      <c r="E14" s="110">
        <v>5</v>
      </c>
      <c r="F14" s="16">
        <f t="shared" si="0"/>
        <v>50000</v>
      </c>
      <c r="G14" s="212"/>
    </row>
    <row r="15" spans="2:7" ht="15.75">
      <c r="B15" s="390">
        <v>7</v>
      </c>
      <c r="C15" s="391">
        <v>42254</v>
      </c>
      <c r="D15" s="87" t="s">
        <v>155</v>
      </c>
      <c r="E15" s="110">
        <v>2</v>
      </c>
      <c r="F15" s="16">
        <f t="shared" si="0"/>
        <v>20000</v>
      </c>
      <c r="G15" s="212"/>
    </row>
    <row r="16" spans="2:7" ht="15.75">
      <c r="B16" s="390">
        <v>8</v>
      </c>
      <c r="C16" s="391">
        <v>42255</v>
      </c>
      <c r="D16" s="87" t="s">
        <v>156</v>
      </c>
      <c r="E16" s="110">
        <v>1</v>
      </c>
      <c r="F16" s="16">
        <f t="shared" si="0"/>
        <v>10000</v>
      </c>
      <c r="G16" s="212"/>
    </row>
    <row r="17" spans="2:7" ht="15.75">
      <c r="B17" s="390">
        <v>9</v>
      </c>
      <c r="C17" s="391">
        <v>42256</v>
      </c>
      <c r="D17" s="87" t="s">
        <v>157</v>
      </c>
      <c r="E17" s="110">
        <v>1</v>
      </c>
      <c r="F17" s="16">
        <f t="shared" si="0"/>
        <v>10000</v>
      </c>
      <c r="G17" s="212"/>
    </row>
    <row r="18" spans="2:7" ht="15.75">
      <c r="B18" s="390">
        <v>10</v>
      </c>
      <c r="C18" s="391">
        <v>42257</v>
      </c>
      <c r="D18" s="87" t="s">
        <v>158</v>
      </c>
      <c r="E18" s="110">
        <v>2</v>
      </c>
      <c r="F18" s="16">
        <f t="shared" si="0"/>
        <v>20000</v>
      </c>
      <c r="G18" s="212"/>
    </row>
    <row r="19" spans="2:7" ht="15.75">
      <c r="B19" s="390">
        <v>11</v>
      </c>
      <c r="C19" s="391">
        <v>42258</v>
      </c>
      <c r="D19" s="87" t="s">
        <v>159</v>
      </c>
      <c r="E19" s="110">
        <v>1</v>
      </c>
      <c r="F19" s="16">
        <f t="shared" si="0"/>
        <v>10000</v>
      </c>
      <c r="G19" s="212"/>
    </row>
    <row r="20" spans="2:7" ht="15.75">
      <c r="B20" s="390">
        <v>12</v>
      </c>
      <c r="C20" s="391">
        <v>42259</v>
      </c>
      <c r="D20" s="87" t="s">
        <v>160</v>
      </c>
      <c r="E20" s="110">
        <v>1</v>
      </c>
      <c r="F20" s="16">
        <f t="shared" si="0"/>
        <v>10000</v>
      </c>
      <c r="G20" s="212"/>
    </row>
    <row r="21" spans="2:7" ht="15.75">
      <c r="B21" s="390">
        <v>13</v>
      </c>
      <c r="C21" s="392">
        <v>42260</v>
      </c>
      <c r="D21" s="87" t="s">
        <v>161</v>
      </c>
      <c r="E21" s="110">
        <v>6</v>
      </c>
      <c r="F21" s="16">
        <f t="shared" si="0"/>
        <v>60000</v>
      </c>
      <c r="G21" s="212"/>
    </row>
    <row r="22" spans="2:7" ht="15.75">
      <c r="B22" s="390">
        <v>14</v>
      </c>
      <c r="C22" s="391">
        <v>42261</v>
      </c>
      <c r="D22" s="87" t="s">
        <v>162</v>
      </c>
      <c r="E22" s="110">
        <v>2</v>
      </c>
      <c r="F22" s="16">
        <f t="shared" si="0"/>
        <v>20000</v>
      </c>
      <c r="G22" s="212"/>
    </row>
    <row r="23" spans="2:7" ht="15.75">
      <c r="B23" s="390">
        <v>15</v>
      </c>
      <c r="C23" s="391">
        <v>42262</v>
      </c>
      <c r="D23" s="87" t="s">
        <v>278</v>
      </c>
      <c r="E23" s="110">
        <v>1</v>
      </c>
      <c r="F23" s="16">
        <f t="shared" si="0"/>
        <v>10000</v>
      </c>
      <c r="G23" s="212"/>
    </row>
    <row r="24" spans="2:7" ht="15.75">
      <c r="B24" s="390">
        <v>16</v>
      </c>
      <c r="C24" s="391">
        <v>42263</v>
      </c>
      <c r="D24" s="87" t="s">
        <v>279</v>
      </c>
      <c r="E24" s="110">
        <v>2</v>
      </c>
      <c r="F24" s="16">
        <f t="shared" si="0"/>
        <v>20000</v>
      </c>
      <c r="G24" s="212"/>
    </row>
    <row r="25" spans="2:7" ht="15.75">
      <c r="B25" s="390">
        <v>17</v>
      </c>
      <c r="C25" s="391">
        <v>42264</v>
      </c>
      <c r="D25" s="87" t="s">
        <v>280</v>
      </c>
      <c r="E25" s="110">
        <v>1</v>
      </c>
      <c r="F25" s="16">
        <f t="shared" si="0"/>
        <v>10000</v>
      </c>
      <c r="G25" s="212"/>
    </row>
    <row r="26" spans="2:7" ht="15.75">
      <c r="B26" s="390">
        <v>18</v>
      </c>
      <c r="C26" s="391">
        <v>42265</v>
      </c>
      <c r="D26" s="84" t="s">
        <v>281</v>
      </c>
      <c r="E26" s="110">
        <v>1</v>
      </c>
      <c r="F26" s="16">
        <f t="shared" si="0"/>
        <v>10000</v>
      </c>
      <c r="G26" s="212"/>
    </row>
    <row r="27" spans="2:7" ht="15.75">
      <c r="B27" s="390">
        <v>19</v>
      </c>
      <c r="C27" s="391">
        <v>42266</v>
      </c>
      <c r="D27" s="84" t="s">
        <v>282</v>
      </c>
      <c r="E27" s="110">
        <v>2</v>
      </c>
      <c r="F27" s="16">
        <f t="shared" si="0"/>
        <v>20000</v>
      </c>
      <c r="G27" s="212"/>
    </row>
    <row r="28" spans="2:7" ht="15.75">
      <c r="B28" s="390">
        <v>20</v>
      </c>
      <c r="C28" s="392">
        <v>42267</v>
      </c>
      <c r="D28" s="84" t="s">
        <v>283</v>
      </c>
      <c r="E28" s="110">
        <v>5</v>
      </c>
      <c r="F28" s="16">
        <f t="shared" si="0"/>
        <v>50000</v>
      </c>
      <c r="G28" s="212"/>
    </row>
    <row r="29" spans="2:7" ht="15.75">
      <c r="B29" s="390">
        <v>21</v>
      </c>
      <c r="C29" s="391">
        <v>42268</v>
      </c>
      <c r="D29" s="84" t="s">
        <v>284</v>
      </c>
      <c r="E29" s="110">
        <v>2</v>
      </c>
      <c r="F29" s="16">
        <f t="shared" si="0"/>
        <v>20000</v>
      </c>
      <c r="G29" s="212"/>
    </row>
    <row r="30" spans="2:7" ht="15.75">
      <c r="B30" s="390">
        <v>22</v>
      </c>
      <c r="C30" s="391">
        <v>42269</v>
      </c>
      <c r="D30" s="87" t="s">
        <v>154</v>
      </c>
      <c r="E30" s="110"/>
      <c r="F30" s="16">
        <f t="shared" si="0"/>
        <v>0</v>
      </c>
      <c r="G30" s="212"/>
    </row>
    <row r="31" spans="2:7" ht="15.75">
      <c r="B31" s="390">
        <v>23</v>
      </c>
      <c r="C31" s="391">
        <v>42270</v>
      </c>
      <c r="D31" s="97" t="s">
        <v>284</v>
      </c>
      <c r="E31" s="110">
        <v>2</v>
      </c>
      <c r="F31" s="16">
        <f t="shared" si="0"/>
        <v>20000</v>
      </c>
      <c r="G31" s="212"/>
    </row>
    <row r="32" spans="2:7" ht="15.75">
      <c r="B32" s="390">
        <v>24</v>
      </c>
      <c r="C32" s="393">
        <v>42271</v>
      </c>
      <c r="D32" s="332" t="s">
        <v>233</v>
      </c>
      <c r="E32" s="110"/>
      <c r="F32" s="16">
        <f t="shared" si="0"/>
        <v>0</v>
      </c>
      <c r="G32" s="212"/>
    </row>
    <row r="33" spans="2:7" ht="15.75">
      <c r="B33" s="390">
        <v>25</v>
      </c>
      <c r="C33" s="391">
        <v>42272</v>
      </c>
      <c r="D33" s="504" t="s">
        <v>233</v>
      </c>
      <c r="E33" s="110"/>
      <c r="F33" s="16">
        <f t="shared" si="0"/>
        <v>0</v>
      </c>
      <c r="G33" s="212"/>
    </row>
    <row r="34" spans="2:7" ht="15.75">
      <c r="B34" s="390">
        <v>26</v>
      </c>
      <c r="C34" s="391">
        <v>42273</v>
      </c>
      <c r="D34" s="84" t="s">
        <v>297</v>
      </c>
      <c r="E34" s="110">
        <v>2</v>
      </c>
      <c r="F34" s="16">
        <f t="shared" si="0"/>
        <v>20000</v>
      </c>
      <c r="G34" s="212"/>
    </row>
    <row r="35" spans="2:7" ht="15.75">
      <c r="B35" s="390">
        <v>27</v>
      </c>
      <c r="C35" s="392">
        <v>42274</v>
      </c>
      <c r="D35" s="84" t="s">
        <v>298</v>
      </c>
      <c r="E35" s="110">
        <v>5</v>
      </c>
      <c r="F35" s="16">
        <f t="shared" si="0"/>
        <v>50000</v>
      </c>
      <c r="G35" s="212"/>
    </row>
    <row r="36" spans="2:7" ht="15.75">
      <c r="B36" s="390">
        <v>28</v>
      </c>
      <c r="C36" s="391">
        <v>42275</v>
      </c>
      <c r="D36" s="84" t="s">
        <v>299</v>
      </c>
      <c r="E36" s="110">
        <v>1</v>
      </c>
      <c r="F36" s="16">
        <f t="shared" si="0"/>
        <v>10000</v>
      </c>
      <c r="G36" s="212"/>
    </row>
    <row r="37" spans="2:7" ht="15.75">
      <c r="B37" s="390">
        <v>29</v>
      </c>
      <c r="C37" s="391">
        <v>42276</v>
      </c>
      <c r="D37" s="84" t="s">
        <v>300</v>
      </c>
      <c r="E37" s="110">
        <v>2</v>
      </c>
      <c r="F37" s="16">
        <f t="shared" si="0"/>
        <v>20000</v>
      </c>
      <c r="G37" s="212"/>
    </row>
    <row r="38" spans="2:7" ht="16.5" thickBot="1">
      <c r="B38" s="394">
        <v>30</v>
      </c>
      <c r="C38" s="395">
        <v>42277</v>
      </c>
      <c r="D38" s="461" t="s">
        <v>301</v>
      </c>
      <c r="E38" s="247">
        <v>2</v>
      </c>
      <c r="F38" s="146">
        <f t="shared" si="0"/>
        <v>20000</v>
      </c>
      <c r="G38" s="214"/>
    </row>
    <row r="39" spans="2:7" ht="15.75" thickTop="1"/>
  </sheetData>
  <mergeCells count="5">
    <mergeCell ref="B4:C4"/>
    <mergeCell ref="B5:C5"/>
    <mergeCell ref="B1:G1"/>
    <mergeCell ref="B2:C2"/>
    <mergeCell ref="B3:C3"/>
  </mergeCells>
  <printOptions horizontalCentered="1"/>
  <pageMargins left="0.45" right="0.45" top="0.5" bottom="0.5" header="0.3" footer="0.3"/>
  <pageSetup scale="9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P41"/>
  <sheetViews>
    <sheetView topLeftCell="A5" workbookViewId="0">
      <selection activeCell="B1" sqref="B1:K42"/>
    </sheetView>
  </sheetViews>
  <sheetFormatPr defaultRowHeight="15"/>
  <cols>
    <col min="2" max="2" width="4.5703125" customWidth="1"/>
    <col min="4" max="4" width="26.5703125" customWidth="1"/>
    <col min="5" max="5" width="10" customWidth="1"/>
    <col min="7" max="7" width="14.42578125" customWidth="1"/>
    <col min="9" max="9" width="10.85546875" customWidth="1"/>
    <col min="10" max="10" width="13.140625" customWidth="1"/>
    <col min="11" max="11" width="18.140625" customWidth="1"/>
  </cols>
  <sheetData>
    <row r="1" spans="2:11" ht="21">
      <c r="B1" s="524" t="s">
        <v>0</v>
      </c>
      <c r="C1" s="524"/>
      <c r="D1" s="524"/>
      <c r="E1" s="524"/>
      <c r="F1" s="524"/>
      <c r="G1" s="524"/>
      <c r="H1" s="524"/>
      <c r="I1" s="524"/>
      <c r="J1" s="524"/>
      <c r="K1" s="524"/>
    </row>
    <row r="2" spans="2:11">
      <c r="B2" s="58"/>
      <c r="C2" s="59"/>
      <c r="D2" s="58"/>
      <c r="E2" s="59"/>
      <c r="F2" s="58"/>
      <c r="G2" s="58"/>
      <c r="H2" s="58"/>
      <c r="I2" s="58"/>
      <c r="J2" s="58"/>
      <c r="K2" s="58"/>
    </row>
    <row r="3" spans="2:11">
      <c r="B3" s="60" t="s">
        <v>1</v>
      </c>
      <c r="C3" s="61"/>
      <c r="D3" s="60" t="s">
        <v>66</v>
      </c>
      <c r="E3" s="61"/>
      <c r="F3" s="60"/>
      <c r="G3" s="60"/>
      <c r="H3" s="60"/>
      <c r="I3" s="60"/>
      <c r="J3" s="60"/>
      <c r="K3" s="60"/>
    </row>
    <row r="4" spans="2:11">
      <c r="B4" s="60" t="s">
        <v>2</v>
      </c>
      <c r="C4" s="61"/>
      <c r="D4" s="60" t="s">
        <v>67</v>
      </c>
      <c r="E4" s="61"/>
      <c r="F4" s="60"/>
      <c r="G4" s="60"/>
      <c r="H4" s="60"/>
      <c r="I4" s="60"/>
      <c r="J4" s="60"/>
      <c r="K4" s="60"/>
    </row>
    <row r="5" spans="2:11">
      <c r="B5" s="62" t="s">
        <v>3</v>
      </c>
      <c r="C5" s="63"/>
      <c r="D5" s="1" t="s">
        <v>133</v>
      </c>
      <c r="E5" s="61"/>
      <c r="F5" s="60"/>
      <c r="G5" s="60"/>
      <c r="H5" s="60"/>
      <c r="I5" s="60"/>
      <c r="J5" s="60"/>
      <c r="K5" s="60"/>
    </row>
    <row r="6" spans="2:11" ht="15.75" thickBot="1">
      <c r="B6" s="98"/>
      <c r="C6" s="99"/>
      <c r="D6" s="100"/>
      <c r="E6" s="101"/>
      <c r="F6" s="33"/>
      <c r="G6" s="34"/>
      <c r="H6" s="34"/>
      <c r="I6" s="34"/>
      <c r="J6" s="102"/>
      <c r="K6" s="103"/>
    </row>
    <row r="7" spans="2:11" ht="39" thickBot="1">
      <c r="B7" s="104" t="s">
        <v>4</v>
      </c>
      <c r="C7" s="104" t="s">
        <v>5</v>
      </c>
      <c r="D7" s="104" t="s">
        <v>6</v>
      </c>
      <c r="E7" s="104" t="s">
        <v>7</v>
      </c>
      <c r="F7" s="104" t="s">
        <v>8</v>
      </c>
      <c r="G7" s="105" t="s">
        <v>38</v>
      </c>
      <c r="H7" s="104" t="s">
        <v>44</v>
      </c>
      <c r="I7" s="105" t="s">
        <v>45</v>
      </c>
      <c r="J7" s="104" t="s">
        <v>11</v>
      </c>
      <c r="K7" s="104" t="s">
        <v>12</v>
      </c>
    </row>
    <row r="8" spans="2:11" ht="15.75" thickBot="1">
      <c r="B8" s="106">
        <v>1</v>
      </c>
      <c r="C8" s="106">
        <v>2</v>
      </c>
      <c r="D8" s="106">
        <v>3</v>
      </c>
      <c r="E8" s="106">
        <v>4</v>
      </c>
      <c r="F8" s="106">
        <v>5</v>
      </c>
      <c r="G8" s="106" t="s">
        <v>13</v>
      </c>
      <c r="H8" s="106">
        <v>7</v>
      </c>
      <c r="I8" s="106" t="s">
        <v>51</v>
      </c>
      <c r="J8" s="106" t="s">
        <v>14</v>
      </c>
      <c r="K8" s="107">
        <v>10</v>
      </c>
    </row>
    <row r="9" spans="2:11" ht="15.75" thickBot="1">
      <c r="B9" s="215"/>
      <c r="C9" s="216"/>
      <c r="D9" s="216"/>
      <c r="E9" s="216"/>
      <c r="F9" s="217">
        <f>SUBTOTAL(9,F10:F960)</f>
        <v>53</v>
      </c>
      <c r="G9" s="218">
        <f>SUBTOTAL(9,G10:G960)</f>
        <v>530000</v>
      </c>
      <c r="H9" s="217">
        <f>SUBTOTAL(9,H10:H960)</f>
        <v>3</v>
      </c>
      <c r="I9" s="218">
        <f>SUBTOTAL(9,I10:I960)</f>
        <v>45000</v>
      </c>
      <c r="J9" s="218">
        <f>SUBTOTAL(9,J10:J960)</f>
        <v>575000</v>
      </c>
      <c r="K9" s="219"/>
    </row>
    <row r="10" spans="2:11" ht="16.5" thickTop="1">
      <c r="B10" s="389">
        <v>1</v>
      </c>
      <c r="C10" s="396">
        <v>42242</v>
      </c>
      <c r="D10" s="239" t="s">
        <v>147</v>
      </c>
      <c r="E10" s="193" t="s">
        <v>93</v>
      </c>
      <c r="F10" s="193">
        <v>1</v>
      </c>
      <c r="G10" s="185">
        <f>F10*10000</f>
        <v>10000</v>
      </c>
      <c r="H10" s="198"/>
      <c r="I10" s="185">
        <f>H10*15000</f>
        <v>0</v>
      </c>
      <c r="J10" s="195">
        <f>G10+I10</f>
        <v>10000</v>
      </c>
      <c r="K10" s="220"/>
    </row>
    <row r="11" spans="2:11" ht="15.75">
      <c r="B11" s="390">
        <v>2</v>
      </c>
      <c r="C11" s="391">
        <v>42243</v>
      </c>
      <c r="D11" s="87" t="s">
        <v>147</v>
      </c>
      <c r="E11" s="68" t="s">
        <v>93</v>
      </c>
      <c r="F11" s="68">
        <v>1</v>
      </c>
      <c r="G11" s="56">
        <f>F11*10000</f>
        <v>10000</v>
      </c>
      <c r="H11" s="108"/>
      <c r="I11" s="56">
        <f>H11*15000</f>
        <v>0</v>
      </c>
      <c r="J11" s="70">
        <f>G11+I11</f>
        <v>10000</v>
      </c>
      <c r="K11" s="221"/>
    </row>
    <row r="12" spans="2:11" ht="15.75">
      <c r="B12" s="390">
        <v>3</v>
      </c>
      <c r="C12" s="391">
        <v>42244</v>
      </c>
      <c r="D12" s="87" t="s">
        <v>147</v>
      </c>
      <c r="E12" s="68" t="s">
        <v>93</v>
      </c>
      <c r="F12" s="68">
        <v>1</v>
      </c>
      <c r="G12" s="56">
        <f t="shared" ref="G12:G40" si="0">F12*10000</f>
        <v>10000</v>
      </c>
      <c r="H12" s="108"/>
      <c r="I12" s="56">
        <f t="shared" ref="I12:I39" si="1">H12*15000</f>
        <v>0</v>
      </c>
      <c r="J12" s="70">
        <f t="shared" ref="J12:J39" si="2">G12+I12</f>
        <v>10000</v>
      </c>
      <c r="K12" s="221"/>
    </row>
    <row r="13" spans="2:11" ht="15.75">
      <c r="B13" s="390">
        <v>4</v>
      </c>
      <c r="C13" s="391">
        <v>42245</v>
      </c>
      <c r="D13" s="87" t="s">
        <v>147</v>
      </c>
      <c r="E13" s="68" t="s">
        <v>93</v>
      </c>
      <c r="F13" s="68">
        <v>5</v>
      </c>
      <c r="G13" s="56">
        <f t="shared" si="0"/>
        <v>50000</v>
      </c>
      <c r="H13" s="108"/>
      <c r="I13" s="56">
        <f t="shared" si="1"/>
        <v>0</v>
      </c>
      <c r="J13" s="70">
        <f t="shared" si="2"/>
        <v>50000</v>
      </c>
      <c r="K13" s="221"/>
    </row>
    <row r="14" spans="2:11" ht="15.75">
      <c r="B14" s="390">
        <v>5</v>
      </c>
      <c r="C14" s="392">
        <v>42246</v>
      </c>
      <c r="D14" s="87" t="s">
        <v>147</v>
      </c>
      <c r="E14" s="68" t="s">
        <v>93</v>
      </c>
      <c r="F14" s="68">
        <v>1</v>
      </c>
      <c r="G14" s="56">
        <f t="shared" si="0"/>
        <v>10000</v>
      </c>
      <c r="H14" s="108"/>
      <c r="I14" s="56">
        <f t="shared" si="1"/>
        <v>0</v>
      </c>
      <c r="J14" s="70">
        <f t="shared" si="2"/>
        <v>10000</v>
      </c>
      <c r="K14" s="221"/>
    </row>
    <row r="15" spans="2:11" ht="15.75">
      <c r="B15" s="390">
        <v>6</v>
      </c>
      <c r="C15" s="391">
        <v>42247</v>
      </c>
      <c r="D15" s="87" t="s">
        <v>147</v>
      </c>
      <c r="E15" s="68" t="s">
        <v>93</v>
      </c>
      <c r="F15" s="68">
        <v>1</v>
      </c>
      <c r="G15" s="56">
        <f t="shared" si="0"/>
        <v>10000</v>
      </c>
      <c r="H15" s="108"/>
      <c r="I15" s="56">
        <f t="shared" si="1"/>
        <v>0</v>
      </c>
      <c r="J15" s="70">
        <f t="shared" si="2"/>
        <v>10000</v>
      </c>
      <c r="K15" s="221"/>
    </row>
    <row r="16" spans="2:11" ht="15.75">
      <c r="B16" s="390">
        <v>7</v>
      </c>
      <c r="C16" s="391">
        <v>42248</v>
      </c>
      <c r="D16" s="87" t="s">
        <v>147</v>
      </c>
      <c r="E16" s="68" t="s">
        <v>93</v>
      </c>
      <c r="F16" s="68">
        <v>1</v>
      </c>
      <c r="G16" s="56">
        <f t="shared" si="0"/>
        <v>10000</v>
      </c>
      <c r="H16" s="108"/>
      <c r="I16" s="56">
        <f t="shared" si="1"/>
        <v>0</v>
      </c>
      <c r="J16" s="70">
        <f t="shared" si="2"/>
        <v>10000</v>
      </c>
      <c r="K16" s="221"/>
    </row>
    <row r="17" spans="2:16" ht="15.75">
      <c r="B17" s="390">
        <v>8</v>
      </c>
      <c r="C17" s="391">
        <v>42249</v>
      </c>
      <c r="D17" s="87" t="s">
        <v>147</v>
      </c>
      <c r="E17" s="68" t="s">
        <v>93</v>
      </c>
      <c r="F17" s="68">
        <v>1</v>
      </c>
      <c r="G17" s="56">
        <f t="shared" si="0"/>
        <v>10000</v>
      </c>
      <c r="H17" s="153"/>
      <c r="I17" s="56">
        <f t="shared" si="1"/>
        <v>0</v>
      </c>
      <c r="J17" s="70">
        <f t="shared" si="2"/>
        <v>10000</v>
      </c>
      <c r="K17" s="221"/>
    </row>
    <row r="18" spans="2:16" ht="15.75">
      <c r="B18" s="390">
        <v>9</v>
      </c>
      <c r="C18" s="391">
        <v>42250</v>
      </c>
      <c r="D18" s="87" t="s">
        <v>147</v>
      </c>
      <c r="E18" s="68" t="s">
        <v>93</v>
      </c>
      <c r="F18" s="68">
        <v>1</v>
      </c>
      <c r="G18" s="56">
        <f t="shared" si="0"/>
        <v>10000</v>
      </c>
      <c r="H18" s="152"/>
      <c r="I18" s="56">
        <f t="shared" si="1"/>
        <v>0</v>
      </c>
      <c r="J18" s="70">
        <f t="shared" si="2"/>
        <v>10000</v>
      </c>
      <c r="K18" s="221"/>
    </row>
    <row r="19" spans="2:16" ht="15.75">
      <c r="B19" s="390">
        <v>10</v>
      </c>
      <c r="C19" s="391">
        <v>42251</v>
      </c>
      <c r="D19" s="87" t="s">
        <v>148</v>
      </c>
      <c r="E19" s="68" t="s">
        <v>93</v>
      </c>
      <c r="F19" s="68">
        <v>7</v>
      </c>
      <c r="G19" s="56">
        <f t="shared" si="0"/>
        <v>70000</v>
      </c>
      <c r="H19" s="153">
        <v>3</v>
      </c>
      <c r="I19" s="56">
        <f t="shared" si="1"/>
        <v>45000</v>
      </c>
      <c r="J19" s="70">
        <f t="shared" si="2"/>
        <v>115000</v>
      </c>
      <c r="K19" s="164"/>
    </row>
    <row r="20" spans="2:16" ht="15.75">
      <c r="B20" s="390">
        <v>11</v>
      </c>
      <c r="C20" s="391">
        <v>42252</v>
      </c>
      <c r="D20" s="87" t="s">
        <v>147</v>
      </c>
      <c r="E20" s="68" t="s">
        <v>93</v>
      </c>
      <c r="F20" s="68">
        <v>1</v>
      </c>
      <c r="G20" s="56">
        <f t="shared" si="0"/>
        <v>10000</v>
      </c>
      <c r="H20" s="152"/>
      <c r="I20" s="56">
        <f t="shared" si="1"/>
        <v>0</v>
      </c>
      <c r="J20" s="70">
        <f t="shared" si="2"/>
        <v>10000</v>
      </c>
      <c r="K20" s="164"/>
    </row>
    <row r="21" spans="2:16" ht="15.75">
      <c r="B21" s="390">
        <v>12</v>
      </c>
      <c r="C21" s="392">
        <v>42253</v>
      </c>
      <c r="D21" s="87" t="s">
        <v>147</v>
      </c>
      <c r="E21" s="68" t="s">
        <v>93</v>
      </c>
      <c r="F21" s="68">
        <v>5</v>
      </c>
      <c r="G21" s="56">
        <f t="shared" si="0"/>
        <v>50000</v>
      </c>
      <c r="H21" s="77"/>
      <c r="I21" s="56">
        <f t="shared" si="1"/>
        <v>0</v>
      </c>
      <c r="J21" s="70">
        <f t="shared" si="2"/>
        <v>50000</v>
      </c>
      <c r="K21" s="164"/>
      <c r="P21" s="126"/>
    </row>
    <row r="22" spans="2:16" ht="15.75">
      <c r="B22" s="390">
        <v>13</v>
      </c>
      <c r="C22" s="391">
        <v>42254</v>
      </c>
      <c r="D22" s="87" t="s">
        <v>147</v>
      </c>
      <c r="E22" s="68" t="s">
        <v>93</v>
      </c>
      <c r="F22" s="68">
        <v>1</v>
      </c>
      <c r="G22" s="56">
        <f t="shared" si="0"/>
        <v>10000</v>
      </c>
      <c r="H22" s="77"/>
      <c r="I22" s="56">
        <f t="shared" si="1"/>
        <v>0</v>
      </c>
      <c r="J22" s="70">
        <f t="shared" si="2"/>
        <v>10000</v>
      </c>
      <c r="K22" s="164"/>
    </row>
    <row r="23" spans="2:16" ht="15.75">
      <c r="B23" s="390">
        <v>14</v>
      </c>
      <c r="C23" s="391">
        <v>42255</v>
      </c>
      <c r="D23" s="87" t="s">
        <v>147</v>
      </c>
      <c r="E23" s="68" t="s">
        <v>93</v>
      </c>
      <c r="F23" s="68">
        <v>1</v>
      </c>
      <c r="G23" s="56">
        <f t="shared" si="0"/>
        <v>10000</v>
      </c>
      <c r="H23" s="77"/>
      <c r="I23" s="56">
        <f t="shared" si="1"/>
        <v>0</v>
      </c>
      <c r="J23" s="70">
        <f t="shared" si="2"/>
        <v>10000</v>
      </c>
      <c r="K23" s="164"/>
    </row>
    <row r="24" spans="2:16" ht="15.75">
      <c r="B24" s="390">
        <v>15</v>
      </c>
      <c r="C24" s="391">
        <v>42256</v>
      </c>
      <c r="D24" s="87" t="s">
        <v>147</v>
      </c>
      <c r="E24" s="68" t="s">
        <v>93</v>
      </c>
      <c r="F24" s="68">
        <v>1</v>
      </c>
      <c r="G24" s="56">
        <f t="shared" si="0"/>
        <v>10000</v>
      </c>
      <c r="H24" s="77"/>
      <c r="I24" s="56">
        <f t="shared" si="1"/>
        <v>0</v>
      </c>
      <c r="J24" s="70">
        <f t="shared" si="2"/>
        <v>10000</v>
      </c>
      <c r="K24" s="164"/>
    </row>
    <row r="25" spans="2:16" ht="15.75">
      <c r="B25" s="390">
        <v>16</v>
      </c>
      <c r="C25" s="391">
        <v>42257</v>
      </c>
      <c r="D25" s="87" t="s">
        <v>147</v>
      </c>
      <c r="E25" s="68" t="s">
        <v>93</v>
      </c>
      <c r="F25" s="68">
        <v>1</v>
      </c>
      <c r="G25" s="56">
        <f t="shared" si="0"/>
        <v>10000</v>
      </c>
      <c r="H25" s="77"/>
      <c r="I25" s="56">
        <f t="shared" si="1"/>
        <v>0</v>
      </c>
      <c r="J25" s="70">
        <f t="shared" si="2"/>
        <v>10000</v>
      </c>
      <c r="K25" s="164"/>
    </row>
    <row r="26" spans="2:16" ht="15.75">
      <c r="B26" s="390">
        <v>17</v>
      </c>
      <c r="C26" s="391">
        <v>42258</v>
      </c>
      <c r="D26" s="87" t="s">
        <v>147</v>
      </c>
      <c r="E26" s="68" t="s">
        <v>93</v>
      </c>
      <c r="F26" s="68">
        <v>1</v>
      </c>
      <c r="G26" s="56">
        <f t="shared" si="0"/>
        <v>10000</v>
      </c>
      <c r="H26" s="77"/>
      <c r="I26" s="56">
        <f t="shared" si="1"/>
        <v>0</v>
      </c>
      <c r="J26" s="70">
        <f t="shared" si="2"/>
        <v>10000</v>
      </c>
      <c r="K26" s="164"/>
    </row>
    <row r="27" spans="2:16" ht="15.75">
      <c r="B27" s="390">
        <v>18</v>
      </c>
      <c r="C27" s="391">
        <v>42259</v>
      </c>
      <c r="D27" s="87" t="s">
        <v>147</v>
      </c>
      <c r="E27" s="68" t="s">
        <v>93</v>
      </c>
      <c r="F27" s="68">
        <v>1</v>
      </c>
      <c r="G27" s="56">
        <f t="shared" si="0"/>
        <v>10000</v>
      </c>
      <c r="H27" s="77"/>
      <c r="I27" s="56">
        <f t="shared" si="1"/>
        <v>0</v>
      </c>
      <c r="J27" s="70">
        <f t="shared" si="2"/>
        <v>10000</v>
      </c>
      <c r="K27" s="164"/>
    </row>
    <row r="28" spans="2:16" ht="15.75">
      <c r="B28" s="390">
        <v>19</v>
      </c>
      <c r="C28" s="392">
        <v>42260</v>
      </c>
      <c r="D28" s="87" t="s">
        <v>147</v>
      </c>
      <c r="E28" s="68" t="s">
        <v>93</v>
      </c>
      <c r="F28" s="68">
        <v>5</v>
      </c>
      <c r="G28" s="56">
        <f t="shared" si="0"/>
        <v>50000</v>
      </c>
      <c r="H28" s="77"/>
      <c r="I28" s="56">
        <f t="shared" si="1"/>
        <v>0</v>
      </c>
      <c r="J28" s="70">
        <f t="shared" si="2"/>
        <v>50000</v>
      </c>
      <c r="K28" s="164"/>
    </row>
    <row r="29" spans="2:16" ht="15.75">
      <c r="B29" s="390">
        <v>20</v>
      </c>
      <c r="C29" s="391">
        <v>42261</v>
      </c>
      <c r="D29" s="87" t="s">
        <v>147</v>
      </c>
      <c r="E29" s="68" t="s">
        <v>93</v>
      </c>
      <c r="F29" s="68">
        <v>1</v>
      </c>
      <c r="G29" s="56">
        <f t="shared" si="0"/>
        <v>10000</v>
      </c>
      <c r="H29" s="77"/>
      <c r="I29" s="56">
        <f t="shared" si="1"/>
        <v>0</v>
      </c>
      <c r="J29" s="70">
        <f t="shared" si="2"/>
        <v>10000</v>
      </c>
      <c r="K29" s="164"/>
    </row>
    <row r="30" spans="2:16" ht="15.75">
      <c r="B30" s="390">
        <v>21</v>
      </c>
      <c r="C30" s="391">
        <v>42262</v>
      </c>
      <c r="D30" s="87" t="s">
        <v>147</v>
      </c>
      <c r="E30" s="68" t="s">
        <v>93</v>
      </c>
      <c r="F30" s="68">
        <v>1</v>
      </c>
      <c r="G30" s="56">
        <f t="shared" si="0"/>
        <v>10000</v>
      </c>
      <c r="H30" s="77"/>
      <c r="I30" s="56">
        <f t="shared" si="1"/>
        <v>0</v>
      </c>
      <c r="J30" s="70">
        <f t="shared" si="2"/>
        <v>10000</v>
      </c>
      <c r="K30" s="164"/>
    </row>
    <row r="31" spans="2:16" ht="15.75">
      <c r="B31" s="390">
        <v>22</v>
      </c>
      <c r="C31" s="391">
        <v>42263</v>
      </c>
      <c r="D31" s="87" t="s">
        <v>147</v>
      </c>
      <c r="E31" s="68" t="s">
        <v>93</v>
      </c>
      <c r="F31" s="68">
        <v>1</v>
      </c>
      <c r="G31" s="56">
        <f t="shared" si="0"/>
        <v>10000</v>
      </c>
      <c r="H31" s="77"/>
      <c r="I31" s="56">
        <f t="shared" si="1"/>
        <v>0</v>
      </c>
      <c r="J31" s="70">
        <f t="shared" si="2"/>
        <v>10000</v>
      </c>
      <c r="K31" s="164"/>
    </row>
    <row r="32" spans="2:16" ht="15.75">
      <c r="B32" s="390">
        <v>23</v>
      </c>
      <c r="C32" s="391">
        <v>42264</v>
      </c>
      <c r="D32" s="87" t="s">
        <v>147</v>
      </c>
      <c r="E32" s="68" t="s">
        <v>93</v>
      </c>
      <c r="F32" s="68">
        <v>1</v>
      </c>
      <c r="G32" s="56">
        <f t="shared" si="0"/>
        <v>10000</v>
      </c>
      <c r="H32" s="77"/>
      <c r="I32" s="56">
        <f t="shared" si="1"/>
        <v>0</v>
      </c>
      <c r="J32" s="70">
        <f t="shared" si="2"/>
        <v>10000</v>
      </c>
      <c r="K32" s="164"/>
    </row>
    <row r="33" spans="2:11" ht="15.75">
      <c r="B33" s="390">
        <v>24</v>
      </c>
      <c r="C33" s="391">
        <v>42265</v>
      </c>
      <c r="D33" s="87" t="s">
        <v>147</v>
      </c>
      <c r="E33" s="68" t="s">
        <v>93</v>
      </c>
      <c r="F33" s="68">
        <v>1</v>
      </c>
      <c r="G33" s="56">
        <f t="shared" si="0"/>
        <v>10000</v>
      </c>
      <c r="H33" s="77"/>
      <c r="I33" s="56">
        <f t="shared" si="1"/>
        <v>0</v>
      </c>
      <c r="J33" s="70">
        <f t="shared" si="2"/>
        <v>10000</v>
      </c>
      <c r="K33" s="164"/>
    </row>
    <row r="34" spans="2:11" ht="15.75">
      <c r="B34" s="390">
        <v>25</v>
      </c>
      <c r="C34" s="391">
        <v>42266</v>
      </c>
      <c r="D34" s="87" t="s">
        <v>147</v>
      </c>
      <c r="E34" s="68" t="s">
        <v>93</v>
      </c>
      <c r="F34" s="68">
        <v>1</v>
      </c>
      <c r="G34" s="56">
        <f t="shared" si="0"/>
        <v>10000</v>
      </c>
      <c r="H34" s="77"/>
      <c r="I34" s="56">
        <f t="shared" si="1"/>
        <v>0</v>
      </c>
      <c r="J34" s="70">
        <f t="shared" si="2"/>
        <v>10000</v>
      </c>
      <c r="K34" s="164"/>
    </row>
    <row r="35" spans="2:11" ht="15.75">
      <c r="B35" s="390">
        <v>26</v>
      </c>
      <c r="C35" s="392">
        <v>42267</v>
      </c>
      <c r="D35" s="87" t="s">
        <v>147</v>
      </c>
      <c r="E35" s="68" t="s">
        <v>93</v>
      </c>
      <c r="F35" s="68">
        <v>8</v>
      </c>
      <c r="G35" s="56">
        <f t="shared" si="0"/>
        <v>80000</v>
      </c>
      <c r="H35" s="77"/>
      <c r="I35" s="56">
        <f t="shared" si="1"/>
        <v>0</v>
      </c>
      <c r="J35" s="70">
        <f t="shared" si="2"/>
        <v>80000</v>
      </c>
      <c r="K35" s="164"/>
    </row>
    <row r="36" spans="2:11" ht="15.75">
      <c r="B36" s="390">
        <v>27</v>
      </c>
      <c r="C36" s="391">
        <v>42268</v>
      </c>
      <c r="D36" s="87" t="s">
        <v>147</v>
      </c>
      <c r="E36" s="68" t="s">
        <v>93</v>
      </c>
      <c r="F36" s="68">
        <v>1</v>
      </c>
      <c r="G36" s="56">
        <f t="shared" si="0"/>
        <v>10000</v>
      </c>
      <c r="H36" s="77"/>
      <c r="I36" s="56">
        <f t="shared" si="1"/>
        <v>0</v>
      </c>
      <c r="J36" s="70">
        <f t="shared" si="2"/>
        <v>10000</v>
      </c>
      <c r="K36" s="164"/>
    </row>
    <row r="37" spans="2:11" ht="15.75">
      <c r="B37" s="390">
        <v>28</v>
      </c>
      <c r="C37" s="391">
        <v>42269</v>
      </c>
      <c r="D37" s="87" t="s">
        <v>147</v>
      </c>
      <c r="E37" s="68" t="s">
        <v>93</v>
      </c>
      <c r="F37" s="68">
        <v>1</v>
      </c>
      <c r="G37" s="56">
        <f t="shared" si="0"/>
        <v>10000</v>
      </c>
      <c r="H37" s="77"/>
      <c r="I37" s="56">
        <f t="shared" si="1"/>
        <v>0</v>
      </c>
      <c r="J37" s="70">
        <f t="shared" si="2"/>
        <v>10000</v>
      </c>
      <c r="K37" s="240"/>
    </row>
    <row r="38" spans="2:11" ht="15.75">
      <c r="B38" s="390">
        <v>29</v>
      </c>
      <c r="C38" s="391">
        <v>42270</v>
      </c>
      <c r="D38" s="87" t="s">
        <v>147</v>
      </c>
      <c r="E38" s="68" t="s">
        <v>93</v>
      </c>
      <c r="F38" s="68"/>
      <c r="G38" s="56">
        <f t="shared" si="0"/>
        <v>0</v>
      </c>
      <c r="H38" s="110"/>
      <c r="I38" s="56">
        <f t="shared" si="1"/>
        <v>0</v>
      </c>
      <c r="J38" s="70">
        <f t="shared" si="2"/>
        <v>0</v>
      </c>
      <c r="K38" s="212"/>
    </row>
    <row r="39" spans="2:11" ht="15.75">
      <c r="B39" s="390">
        <v>30</v>
      </c>
      <c r="C39" s="393">
        <v>42271</v>
      </c>
      <c r="D39" s="332" t="s">
        <v>233</v>
      </c>
      <c r="E39" s="68"/>
      <c r="F39" s="68"/>
      <c r="G39" s="56">
        <f t="shared" si="0"/>
        <v>0</v>
      </c>
      <c r="H39" s="110"/>
      <c r="I39" s="56">
        <f t="shared" si="1"/>
        <v>0</v>
      </c>
      <c r="J39" s="70">
        <f t="shared" si="2"/>
        <v>0</v>
      </c>
      <c r="K39" s="212"/>
    </row>
    <row r="40" spans="2:11" ht="16.5" thickBot="1">
      <c r="B40" s="394">
        <v>31</v>
      </c>
      <c r="C40" s="395">
        <v>42272</v>
      </c>
      <c r="D40" s="494" t="s">
        <v>233</v>
      </c>
      <c r="E40" s="148"/>
      <c r="F40" s="148"/>
      <c r="G40" s="149">
        <f t="shared" si="0"/>
        <v>0</v>
      </c>
      <c r="H40" s="247"/>
      <c r="I40" s="149"/>
      <c r="J40" s="150"/>
      <c r="K40" s="214"/>
    </row>
    <row r="41" spans="2:11" ht="15.75" thickTop="1"/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B1:P41"/>
  <sheetViews>
    <sheetView topLeftCell="A5" workbookViewId="0">
      <selection activeCell="B1" sqref="B1:O41"/>
    </sheetView>
  </sheetViews>
  <sheetFormatPr defaultRowHeight="15"/>
  <cols>
    <col min="2" max="2" width="5.7109375" customWidth="1"/>
    <col min="3" max="3" width="12" customWidth="1"/>
    <col min="4" max="4" width="26.5703125" customWidth="1"/>
    <col min="6" max="6" width="8.5703125" customWidth="1"/>
    <col min="7" max="9" width="11.85546875" customWidth="1"/>
    <col min="11" max="11" width="12" customWidth="1"/>
    <col min="12" max="12" width="7.85546875" customWidth="1"/>
    <col min="13" max="13" width="12.28515625" customWidth="1"/>
    <col min="14" max="14" width="14.140625" customWidth="1"/>
  </cols>
  <sheetData>
    <row r="1" spans="2:15" ht="21">
      <c r="B1" s="528" t="s">
        <v>0</v>
      </c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</row>
    <row r="2" spans="2:15">
      <c r="B2" s="23"/>
      <c r="C2" s="24"/>
      <c r="D2" s="23"/>
      <c r="E2" s="24"/>
      <c r="F2" s="24"/>
      <c r="G2" s="24"/>
      <c r="H2" s="24"/>
      <c r="I2" s="24"/>
      <c r="J2" s="23"/>
      <c r="K2" s="23"/>
      <c r="L2" s="23"/>
      <c r="M2" s="23"/>
      <c r="N2" s="23"/>
      <c r="O2" s="23"/>
    </row>
    <row r="3" spans="2:15">
      <c r="B3" s="25" t="s">
        <v>1</v>
      </c>
      <c r="C3" s="26"/>
      <c r="D3" s="25" t="s">
        <v>40</v>
      </c>
      <c r="E3" s="26"/>
      <c r="F3" s="26"/>
      <c r="G3" s="26"/>
      <c r="H3" s="26"/>
      <c r="I3" s="26"/>
      <c r="J3" s="25"/>
      <c r="K3" s="25"/>
      <c r="L3" s="25"/>
      <c r="M3" s="25"/>
      <c r="N3" s="25"/>
      <c r="O3" s="25"/>
    </row>
    <row r="4" spans="2:15">
      <c r="B4" s="25" t="s">
        <v>2</v>
      </c>
      <c r="C4" s="26"/>
      <c r="D4" s="25" t="s">
        <v>41</v>
      </c>
      <c r="E4" s="26"/>
      <c r="F4" s="26"/>
      <c r="G4" s="26"/>
      <c r="H4" s="26"/>
      <c r="I4" s="26"/>
      <c r="J4" s="25"/>
      <c r="K4" s="25"/>
      <c r="L4" s="25"/>
      <c r="M4" s="25"/>
      <c r="N4" s="25"/>
      <c r="O4" s="25"/>
    </row>
    <row r="5" spans="2:15">
      <c r="B5" s="1" t="s">
        <v>3</v>
      </c>
      <c r="C5" s="27"/>
      <c r="D5" s="1" t="s">
        <v>133</v>
      </c>
      <c r="E5" s="26"/>
      <c r="F5" s="26"/>
      <c r="G5" s="26"/>
      <c r="H5" s="26"/>
      <c r="I5" s="26"/>
      <c r="J5" s="25"/>
      <c r="K5" s="25"/>
      <c r="L5" s="25"/>
      <c r="M5" s="25"/>
      <c r="N5" s="25"/>
      <c r="O5" s="25"/>
    </row>
    <row r="6" spans="2:15" ht="15.75" thickBot="1">
      <c r="B6" s="28"/>
      <c r="C6" s="29"/>
      <c r="D6" s="30"/>
      <c r="E6" s="28"/>
      <c r="F6" s="31"/>
      <c r="G6" s="32"/>
      <c r="H6" s="32"/>
      <c r="I6" s="32"/>
      <c r="J6" s="33"/>
      <c r="K6" s="34"/>
      <c r="L6" s="34"/>
      <c r="M6" s="34"/>
      <c r="N6" s="34"/>
      <c r="O6" s="30"/>
    </row>
    <row r="7" spans="2:15" ht="39" thickBot="1">
      <c r="B7" s="35" t="s">
        <v>4</v>
      </c>
      <c r="C7" s="35" t="s">
        <v>5</v>
      </c>
      <c r="D7" s="35" t="s">
        <v>6</v>
      </c>
      <c r="E7" s="35" t="s">
        <v>7</v>
      </c>
      <c r="F7" s="35" t="s">
        <v>42</v>
      </c>
      <c r="G7" s="35" t="s">
        <v>43</v>
      </c>
      <c r="H7" s="529" t="s">
        <v>287</v>
      </c>
      <c r="I7" s="530"/>
      <c r="J7" s="35" t="s">
        <v>8</v>
      </c>
      <c r="K7" s="36" t="s">
        <v>38</v>
      </c>
      <c r="L7" s="35" t="s">
        <v>44</v>
      </c>
      <c r="M7" s="36" t="s">
        <v>45</v>
      </c>
      <c r="N7" s="35" t="s">
        <v>11</v>
      </c>
      <c r="O7" s="36" t="s">
        <v>12</v>
      </c>
    </row>
    <row r="8" spans="2:15" ht="15.75" thickBot="1">
      <c r="B8" s="37">
        <v>1</v>
      </c>
      <c r="C8" s="37">
        <v>2</v>
      </c>
      <c r="D8" s="37">
        <v>3</v>
      </c>
      <c r="E8" s="37">
        <v>4</v>
      </c>
      <c r="F8" s="37">
        <v>5</v>
      </c>
      <c r="G8" s="37" t="s">
        <v>46</v>
      </c>
      <c r="H8" s="37"/>
      <c r="I8" s="37" t="s">
        <v>288</v>
      </c>
      <c r="J8" s="37">
        <v>7</v>
      </c>
      <c r="K8" s="37" t="s">
        <v>47</v>
      </c>
      <c r="L8" s="37">
        <v>9</v>
      </c>
      <c r="M8" s="37" t="s">
        <v>48</v>
      </c>
      <c r="N8" s="37">
        <v>12</v>
      </c>
      <c r="O8" s="38">
        <v>13</v>
      </c>
    </row>
    <row r="9" spans="2:15" ht="15.75" thickBot="1">
      <c r="B9" s="170"/>
      <c r="C9" s="171"/>
      <c r="D9" s="172"/>
      <c r="E9" s="172"/>
      <c r="F9" s="173">
        <f t="shared" ref="F9:M9" si="0">SUM(F10:F40)</f>
        <v>202</v>
      </c>
      <c r="G9" s="174">
        <f t="shared" si="0"/>
        <v>1616000</v>
      </c>
      <c r="H9" s="173">
        <f t="shared" si="0"/>
        <v>697.92000000000007</v>
      </c>
      <c r="I9" s="174">
        <f t="shared" si="0"/>
        <v>872400</v>
      </c>
      <c r="J9" s="173">
        <f t="shared" si="0"/>
        <v>203</v>
      </c>
      <c r="K9" s="174">
        <f t="shared" si="0"/>
        <v>2030000</v>
      </c>
      <c r="L9" s="173">
        <f t="shared" si="0"/>
        <v>13</v>
      </c>
      <c r="M9" s="174">
        <f t="shared" si="0"/>
        <v>195000</v>
      </c>
      <c r="N9" s="174">
        <f>SUM(N10:N40)</f>
        <v>4713400</v>
      </c>
      <c r="O9" s="175"/>
    </row>
    <row r="10" spans="2:15" ht="16.5" thickTop="1">
      <c r="B10" s="389">
        <v>1</v>
      </c>
      <c r="C10" s="396">
        <v>42242</v>
      </c>
      <c r="D10" s="249" t="s">
        <v>135</v>
      </c>
      <c r="E10" s="250" t="s">
        <v>93</v>
      </c>
      <c r="F10" s="176"/>
      <c r="G10" s="177">
        <f>F10*8000</f>
        <v>0</v>
      </c>
      <c r="H10" s="177"/>
      <c r="I10" s="177"/>
      <c r="J10" s="176">
        <v>6</v>
      </c>
      <c r="K10" s="177">
        <f>J10*10000</f>
        <v>60000</v>
      </c>
      <c r="L10" s="178"/>
      <c r="M10" s="177">
        <f>L10*15000</f>
        <v>0</v>
      </c>
      <c r="N10" s="177">
        <f>G10+K10+M10+I10</f>
        <v>60000</v>
      </c>
      <c r="O10" s="179"/>
    </row>
    <row r="11" spans="2:15" ht="15.75">
      <c r="B11" s="390">
        <v>2</v>
      </c>
      <c r="C11" s="391">
        <v>42243</v>
      </c>
      <c r="D11" s="241" t="s">
        <v>126</v>
      </c>
      <c r="E11" s="251" t="s">
        <v>93</v>
      </c>
      <c r="F11" s="39">
        <v>8</v>
      </c>
      <c r="G11" s="40">
        <f>F11*8000</f>
        <v>64000</v>
      </c>
      <c r="H11" s="40"/>
      <c r="I11" s="40"/>
      <c r="J11" s="39">
        <v>6</v>
      </c>
      <c r="K11" s="40">
        <f>J11*10000</f>
        <v>60000</v>
      </c>
      <c r="L11" s="41"/>
      <c r="M11" s="40">
        <f>L11*15000</f>
        <v>0</v>
      </c>
      <c r="N11" s="40">
        <f>G11+K11+M11+I11</f>
        <v>124000</v>
      </c>
      <c r="O11" s="180"/>
    </row>
    <row r="12" spans="2:15" ht="15.75">
      <c r="B12" s="390">
        <v>3</v>
      </c>
      <c r="C12" s="391">
        <v>42244</v>
      </c>
      <c r="D12" s="241" t="s">
        <v>126</v>
      </c>
      <c r="E12" s="251" t="s">
        <v>93</v>
      </c>
      <c r="F12" s="39">
        <v>6</v>
      </c>
      <c r="G12" s="40">
        <f t="shared" ref="G12:G40" si="1">F12*8000</f>
        <v>48000</v>
      </c>
      <c r="H12" s="40"/>
      <c r="I12" s="40"/>
      <c r="J12" s="39">
        <v>7</v>
      </c>
      <c r="K12" s="40">
        <f t="shared" ref="K12:K40" si="2">J12*10000</f>
        <v>70000</v>
      </c>
      <c r="L12" s="41"/>
      <c r="M12" s="40">
        <f t="shared" ref="M12:M40" si="3">L12*15000</f>
        <v>0</v>
      </c>
      <c r="N12" s="40">
        <f t="shared" ref="N12:N40" si="4">G12+K12+M12+I12</f>
        <v>118000</v>
      </c>
      <c r="O12" s="180"/>
    </row>
    <row r="13" spans="2:15" ht="15.75">
      <c r="B13" s="390">
        <v>4</v>
      </c>
      <c r="C13" s="391">
        <v>42245</v>
      </c>
      <c r="D13" s="241" t="s">
        <v>126</v>
      </c>
      <c r="E13" s="251" t="s">
        <v>93</v>
      </c>
      <c r="F13" s="39">
        <v>9</v>
      </c>
      <c r="G13" s="40">
        <f t="shared" si="1"/>
        <v>72000</v>
      </c>
      <c r="H13" s="40"/>
      <c r="I13" s="40"/>
      <c r="J13" s="39">
        <v>6</v>
      </c>
      <c r="K13" s="40">
        <f t="shared" si="2"/>
        <v>60000</v>
      </c>
      <c r="L13" s="39"/>
      <c r="M13" s="40">
        <f t="shared" si="3"/>
        <v>0</v>
      </c>
      <c r="N13" s="40">
        <f t="shared" si="4"/>
        <v>132000</v>
      </c>
      <c r="O13" s="180"/>
    </row>
    <row r="14" spans="2:15" ht="15.75">
      <c r="B14" s="390">
        <v>5</v>
      </c>
      <c r="C14" s="392">
        <v>42246</v>
      </c>
      <c r="D14" s="241" t="s">
        <v>126</v>
      </c>
      <c r="E14" s="251" t="s">
        <v>93</v>
      </c>
      <c r="F14" s="39">
        <v>8</v>
      </c>
      <c r="G14" s="40">
        <f t="shared" si="1"/>
        <v>64000</v>
      </c>
      <c r="H14" s="40"/>
      <c r="I14" s="40"/>
      <c r="J14" s="39">
        <v>11</v>
      </c>
      <c r="K14" s="40">
        <f t="shared" si="2"/>
        <v>110000</v>
      </c>
      <c r="L14" s="41"/>
      <c r="M14" s="40">
        <f t="shared" si="3"/>
        <v>0</v>
      </c>
      <c r="N14" s="40">
        <f t="shared" si="4"/>
        <v>174000</v>
      </c>
      <c r="O14" s="180"/>
    </row>
    <row r="15" spans="2:15" ht="15.75">
      <c r="B15" s="390">
        <v>6</v>
      </c>
      <c r="C15" s="391">
        <v>42247</v>
      </c>
      <c r="D15" s="241" t="s">
        <v>126</v>
      </c>
      <c r="E15" s="251" t="s">
        <v>93</v>
      </c>
      <c r="F15" s="39">
        <v>6</v>
      </c>
      <c r="G15" s="40">
        <f t="shared" si="1"/>
        <v>48000</v>
      </c>
      <c r="H15" s="40"/>
      <c r="I15" s="40"/>
      <c r="J15" s="39">
        <v>6</v>
      </c>
      <c r="K15" s="40">
        <f t="shared" si="2"/>
        <v>60000</v>
      </c>
      <c r="L15" s="41"/>
      <c r="M15" s="40">
        <f t="shared" si="3"/>
        <v>0</v>
      </c>
      <c r="N15" s="40">
        <f t="shared" si="4"/>
        <v>108000</v>
      </c>
      <c r="O15" s="180"/>
    </row>
    <row r="16" spans="2:15" ht="15.75">
      <c r="B16" s="390">
        <v>7</v>
      </c>
      <c r="C16" s="391">
        <v>42248</v>
      </c>
      <c r="D16" s="241" t="s">
        <v>126</v>
      </c>
      <c r="E16" s="251" t="s">
        <v>93</v>
      </c>
      <c r="F16" s="39">
        <v>9</v>
      </c>
      <c r="G16" s="40">
        <f t="shared" si="1"/>
        <v>72000</v>
      </c>
      <c r="H16" s="40"/>
      <c r="I16" s="40"/>
      <c r="J16" s="39">
        <v>6</v>
      </c>
      <c r="K16" s="40">
        <f t="shared" si="2"/>
        <v>60000</v>
      </c>
      <c r="L16" s="39"/>
      <c r="M16" s="40">
        <f t="shared" si="3"/>
        <v>0</v>
      </c>
      <c r="N16" s="40">
        <f t="shared" si="4"/>
        <v>132000</v>
      </c>
      <c r="O16" s="180"/>
    </row>
    <row r="17" spans="2:15" ht="15.75">
      <c r="B17" s="390">
        <v>8</v>
      </c>
      <c r="C17" s="391">
        <v>42249</v>
      </c>
      <c r="D17" s="241" t="s">
        <v>126</v>
      </c>
      <c r="E17" s="251" t="s">
        <v>93</v>
      </c>
      <c r="F17" s="39">
        <v>9</v>
      </c>
      <c r="G17" s="40">
        <f t="shared" si="1"/>
        <v>72000</v>
      </c>
      <c r="H17" s="40"/>
      <c r="I17" s="40"/>
      <c r="J17" s="39">
        <v>6</v>
      </c>
      <c r="K17" s="40">
        <f t="shared" si="2"/>
        <v>60000</v>
      </c>
      <c r="L17" s="39"/>
      <c r="M17" s="40">
        <f t="shared" si="3"/>
        <v>0</v>
      </c>
      <c r="N17" s="40">
        <f t="shared" si="4"/>
        <v>132000</v>
      </c>
      <c r="O17" s="180"/>
    </row>
    <row r="18" spans="2:15" ht="15.75">
      <c r="B18" s="390">
        <v>9</v>
      </c>
      <c r="C18" s="391">
        <v>42250</v>
      </c>
      <c r="D18" s="241" t="s">
        <v>146</v>
      </c>
      <c r="E18" s="251" t="s">
        <v>93</v>
      </c>
      <c r="F18" s="39"/>
      <c r="G18" s="40">
        <f t="shared" si="1"/>
        <v>0</v>
      </c>
      <c r="H18" s="40"/>
      <c r="I18" s="40"/>
      <c r="J18" s="39">
        <v>6</v>
      </c>
      <c r="K18" s="40">
        <f t="shared" si="2"/>
        <v>60000</v>
      </c>
      <c r="L18" s="41"/>
      <c r="M18" s="40">
        <f t="shared" si="3"/>
        <v>0</v>
      </c>
      <c r="N18" s="40">
        <f t="shared" si="4"/>
        <v>60000</v>
      </c>
      <c r="O18" s="180"/>
    </row>
    <row r="19" spans="2:15" ht="15.75">
      <c r="B19" s="390">
        <v>10</v>
      </c>
      <c r="C19" s="391">
        <v>42251</v>
      </c>
      <c r="D19" s="241" t="s">
        <v>126</v>
      </c>
      <c r="E19" s="251" t="s">
        <v>93</v>
      </c>
      <c r="F19" s="39">
        <v>8</v>
      </c>
      <c r="G19" s="40">
        <f t="shared" si="1"/>
        <v>64000</v>
      </c>
      <c r="H19" s="40"/>
      <c r="I19" s="40"/>
      <c r="J19" s="39">
        <v>6</v>
      </c>
      <c r="K19" s="40">
        <f t="shared" si="2"/>
        <v>60000</v>
      </c>
      <c r="L19" s="39"/>
      <c r="M19" s="40">
        <f t="shared" si="3"/>
        <v>0</v>
      </c>
      <c r="N19" s="40">
        <f t="shared" si="4"/>
        <v>124000</v>
      </c>
      <c r="O19" s="180"/>
    </row>
    <row r="20" spans="2:15" ht="15.75">
      <c r="B20" s="390">
        <v>11</v>
      </c>
      <c r="C20" s="391">
        <v>42252</v>
      </c>
      <c r="D20" s="241" t="s">
        <v>126</v>
      </c>
      <c r="E20" s="251" t="s">
        <v>93</v>
      </c>
      <c r="F20" s="39">
        <v>6</v>
      </c>
      <c r="G20" s="40">
        <f t="shared" si="1"/>
        <v>48000</v>
      </c>
      <c r="H20" s="40"/>
      <c r="I20" s="40"/>
      <c r="J20" s="39">
        <v>6</v>
      </c>
      <c r="K20" s="40">
        <f t="shared" si="2"/>
        <v>60000</v>
      </c>
      <c r="L20" s="39"/>
      <c r="M20" s="40">
        <f t="shared" si="3"/>
        <v>0</v>
      </c>
      <c r="N20" s="40">
        <f t="shared" si="4"/>
        <v>108000</v>
      </c>
      <c r="O20" s="180"/>
    </row>
    <row r="21" spans="2:15" ht="15.75">
      <c r="B21" s="390">
        <v>12</v>
      </c>
      <c r="C21" s="392">
        <v>42253</v>
      </c>
      <c r="D21" s="241" t="s">
        <v>126</v>
      </c>
      <c r="E21" s="251" t="s">
        <v>93</v>
      </c>
      <c r="F21" s="39">
        <v>7</v>
      </c>
      <c r="G21" s="40">
        <f t="shared" si="1"/>
        <v>56000</v>
      </c>
      <c r="H21" s="40"/>
      <c r="I21" s="40"/>
      <c r="J21" s="39">
        <v>11</v>
      </c>
      <c r="K21" s="40">
        <f t="shared" si="2"/>
        <v>110000</v>
      </c>
      <c r="L21" s="39"/>
      <c r="M21" s="40">
        <f t="shared" si="3"/>
        <v>0</v>
      </c>
      <c r="N21" s="40">
        <f t="shared" si="4"/>
        <v>166000</v>
      </c>
      <c r="O21" s="180"/>
    </row>
    <row r="22" spans="2:15" ht="15.75">
      <c r="B22" s="390">
        <v>13</v>
      </c>
      <c r="C22" s="391">
        <v>42254</v>
      </c>
      <c r="D22" s="241" t="s">
        <v>126</v>
      </c>
      <c r="E22" s="251" t="s">
        <v>93</v>
      </c>
      <c r="F22" s="39">
        <v>8</v>
      </c>
      <c r="G22" s="40">
        <f t="shared" si="1"/>
        <v>64000</v>
      </c>
      <c r="H22" s="40"/>
      <c r="I22" s="40"/>
      <c r="J22" s="39">
        <v>6</v>
      </c>
      <c r="K22" s="40">
        <f t="shared" si="2"/>
        <v>60000</v>
      </c>
      <c r="L22" s="39"/>
      <c r="M22" s="40">
        <f t="shared" si="3"/>
        <v>0</v>
      </c>
      <c r="N22" s="40">
        <f t="shared" si="4"/>
        <v>124000</v>
      </c>
      <c r="O22" s="180"/>
    </row>
    <row r="23" spans="2:15" ht="15.75">
      <c r="B23" s="390">
        <v>14</v>
      </c>
      <c r="C23" s="391">
        <v>42255</v>
      </c>
      <c r="D23" s="241" t="s">
        <v>126</v>
      </c>
      <c r="E23" s="251" t="s">
        <v>93</v>
      </c>
      <c r="F23" s="39">
        <v>7</v>
      </c>
      <c r="G23" s="40">
        <f t="shared" si="1"/>
        <v>56000</v>
      </c>
      <c r="H23" s="40"/>
      <c r="I23" s="40"/>
      <c r="J23" s="39">
        <v>6</v>
      </c>
      <c r="K23" s="40">
        <f t="shared" si="2"/>
        <v>60000</v>
      </c>
      <c r="L23" s="39"/>
      <c r="M23" s="40">
        <f t="shared" si="3"/>
        <v>0</v>
      </c>
      <c r="N23" s="40">
        <f t="shared" si="4"/>
        <v>116000</v>
      </c>
      <c r="O23" s="180"/>
    </row>
    <row r="24" spans="2:15" ht="15.75">
      <c r="B24" s="390">
        <v>15</v>
      </c>
      <c r="C24" s="391">
        <v>42256</v>
      </c>
      <c r="D24" s="241" t="s">
        <v>126</v>
      </c>
      <c r="E24" s="251" t="s">
        <v>93</v>
      </c>
      <c r="F24" s="39">
        <v>6</v>
      </c>
      <c r="G24" s="40">
        <f t="shared" si="1"/>
        <v>48000</v>
      </c>
      <c r="H24" s="40"/>
      <c r="I24" s="40"/>
      <c r="J24" s="39">
        <v>6</v>
      </c>
      <c r="K24" s="40">
        <f t="shared" si="2"/>
        <v>60000</v>
      </c>
      <c r="L24" s="39"/>
      <c r="M24" s="40">
        <f t="shared" si="3"/>
        <v>0</v>
      </c>
      <c r="N24" s="40">
        <f t="shared" si="4"/>
        <v>108000</v>
      </c>
      <c r="O24" s="180"/>
    </row>
    <row r="25" spans="2:15" ht="15.75">
      <c r="B25" s="390">
        <v>16</v>
      </c>
      <c r="C25" s="391">
        <v>42257</v>
      </c>
      <c r="D25" s="241" t="s">
        <v>126</v>
      </c>
      <c r="E25" s="251" t="s">
        <v>93</v>
      </c>
      <c r="F25" s="39">
        <v>6</v>
      </c>
      <c r="G25" s="40">
        <f t="shared" si="1"/>
        <v>48000</v>
      </c>
      <c r="H25" s="40"/>
      <c r="I25" s="40"/>
      <c r="J25" s="39">
        <v>9</v>
      </c>
      <c r="K25" s="40">
        <f t="shared" si="2"/>
        <v>90000</v>
      </c>
      <c r="L25" s="41"/>
      <c r="M25" s="40">
        <f t="shared" si="3"/>
        <v>0</v>
      </c>
      <c r="N25" s="40">
        <f t="shared" si="4"/>
        <v>138000</v>
      </c>
      <c r="O25" s="180"/>
    </row>
    <row r="26" spans="2:15" ht="15.75">
      <c r="B26" s="390">
        <v>17</v>
      </c>
      <c r="C26" s="391">
        <v>42258</v>
      </c>
      <c r="D26" s="241" t="s">
        <v>126</v>
      </c>
      <c r="E26" s="251" t="s">
        <v>93</v>
      </c>
      <c r="F26" s="39">
        <v>12</v>
      </c>
      <c r="G26" s="40">
        <f t="shared" si="1"/>
        <v>96000</v>
      </c>
      <c r="H26" s="40"/>
      <c r="I26" s="40"/>
      <c r="J26" s="39">
        <v>11</v>
      </c>
      <c r="K26" s="40">
        <f t="shared" si="2"/>
        <v>110000</v>
      </c>
      <c r="L26" s="41"/>
      <c r="M26" s="40">
        <f t="shared" si="3"/>
        <v>0</v>
      </c>
      <c r="N26" s="40">
        <f t="shared" si="4"/>
        <v>206000</v>
      </c>
      <c r="O26" s="180"/>
    </row>
    <row r="27" spans="2:15" ht="15.75">
      <c r="B27" s="390">
        <v>18</v>
      </c>
      <c r="C27" s="391">
        <v>42259</v>
      </c>
      <c r="D27" s="241" t="s">
        <v>126</v>
      </c>
      <c r="E27" s="251" t="s">
        <v>93</v>
      </c>
      <c r="F27" s="39">
        <v>8</v>
      </c>
      <c r="G27" s="40">
        <f t="shared" si="1"/>
        <v>64000</v>
      </c>
      <c r="H27" s="40"/>
      <c r="I27" s="40"/>
      <c r="J27" s="39">
        <v>9</v>
      </c>
      <c r="K27" s="40">
        <f t="shared" si="2"/>
        <v>90000</v>
      </c>
      <c r="L27" s="41"/>
      <c r="M27" s="40">
        <f t="shared" si="3"/>
        <v>0</v>
      </c>
      <c r="N27" s="40">
        <f t="shared" si="4"/>
        <v>154000</v>
      </c>
      <c r="O27" s="180"/>
    </row>
    <row r="28" spans="2:15" ht="15.75">
      <c r="B28" s="390">
        <v>19</v>
      </c>
      <c r="C28" s="392">
        <v>42260</v>
      </c>
      <c r="D28" s="241" t="s">
        <v>126</v>
      </c>
      <c r="E28" s="251" t="s">
        <v>93</v>
      </c>
      <c r="F28" s="39">
        <v>5</v>
      </c>
      <c r="G28" s="40">
        <f t="shared" si="1"/>
        <v>40000</v>
      </c>
      <c r="H28" s="40"/>
      <c r="I28" s="40"/>
      <c r="J28" s="39">
        <v>7</v>
      </c>
      <c r="K28" s="40">
        <f t="shared" si="2"/>
        <v>70000</v>
      </c>
      <c r="L28" s="39">
        <v>5</v>
      </c>
      <c r="M28" s="40">
        <f t="shared" si="3"/>
        <v>75000</v>
      </c>
      <c r="N28" s="40">
        <f t="shared" si="4"/>
        <v>185000</v>
      </c>
      <c r="O28" s="180"/>
    </row>
    <row r="29" spans="2:15" ht="15.75">
      <c r="B29" s="390">
        <v>20</v>
      </c>
      <c r="C29" s="391">
        <v>42261</v>
      </c>
      <c r="D29" s="241" t="s">
        <v>126</v>
      </c>
      <c r="E29" s="251" t="s">
        <v>93</v>
      </c>
      <c r="F29" s="39">
        <v>9</v>
      </c>
      <c r="G29" s="40">
        <f t="shared" si="1"/>
        <v>72000</v>
      </c>
      <c r="H29" s="40"/>
      <c r="I29" s="40"/>
      <c r="J29" s="39">
        <v>6</v>
      </c>
      <c r="K29" s="40">
        <f t="shared" si="2"/>
        <v>60000</v>
      </c>
      <c r="L29" s="41"/>
      <c r="M29" s="40">
        <f t="shared" si="3"/>
        <v>0</v>
      </c>
      <c r="N29" s="40">
        <f t="shared" si="4"/>
        <v>132000</v>
      </c>
      <c r="O29" s="180"/>
    </row>
    <row r="30" spans="2:15" ht="15.75">
      <c r="B30" s="390">
        <v>21</v>
      </c>
      <c r="C30" s="391">
        <v>42262</v>
      </c>
      <c r="D30" s="241" t="s">
        <v>126</v>
      </c>
      <c r="E30" s="251" t="s">
        <v>93</v>
      </c>
      <c r="F30" s="39">
        <v>8</v>
      </c>
      <c r="G30" s="40">
        <f t="shared" si="1"/>
        <v>64000</v>
      </c>
      <c r="H30" s="40"/>
      <c r="I30" s="40"/>
      <c r="J30" s="39">
        <v>7</v>
      </c>
      <c r="K30" s="40">
        <f t="shared" si="2"/>
        <v>70000</v>
      </c>
      <c r="L30" s="41"/>
      <c r="M30" s="40">
        <f t="shared" si="3"/>
        <v>0</v>
      </c>
      <c r="N30" s="40">
        <f t="shared" si="4"/>
        <v>134000</v>
      </c>
      <c r="O30" s="180"/>
    </row>
    <row r="31" spans="2:15" ht="15.75">
      <c r="B31" s="390">
        <v>22</v>
      </c>
      <c r="C31" s="391">
        <v>42263</v>
      </c>
      <c r="D31" s="241" t="s">
        <v>126</v>
      </c>
      <c r="E31" s="251" t="s">
        <v>93</v>
      </c>
      <c r="F31" s="39">
        <v>7</v>
      </c>
      <c r="G31" s="40">
        <f t="shared" si="1"/>
        <v>56000</v>
      </c>
      <c r="H31" s="40"/>
      <c r="I31" s="40"/>
      <c r="J31" s="39">
        <v>6</v>
      </c>
      <c r="K31" s="40">
        <f t="shared" si="2"/>
        <v>60000</v>
      </c>
      <c r="L31" s="41"/>
      <c r="M31" s="40">
        <f t="shared" si="3"/>
        <v>0</v>
      </c>
      <c r="N31" s="40">
        <f t="shared" si="4"/>
        <v>116000</v>
      </c>
      <c r="O31" s="180"/>
    </row>
    <row r="32" spans="2:15" ht="15.75">
      <c r="B32" s="390">
        <v>23</v>
      </c>
      <c r="C32" s="391">
        <v>42264</v>
      </c>
      <c r="D32" s="241" t="s">
        <v>230</v>
      </c>
      <c r="E32" s="251" t="s">
        <v>93</v>
      </c>
      <c r="F32" s="39">
        <v>6</v>
      </c>
      <c r="G32" s="40">
        <f t="shared" si="1"/>
        <v>48000</v>
      </c>
      <c r="H32" s="40"/>
      <c r="I32" s="40"/>
      <c r="J32" s="39">
        <v>6</v>
      </c>
      <c r="K32" s="40">
        <f t="shared" si="2"/>
        <v>60000</v>
      </c>
      <c r="L32" s="39">
        <v>1</v>
      </c>
      <c r="M32" s="40">
        <f t="shared" si="3"/>
        <v>15000</v>
      </c>
      <c r="N32" s="40">
        <f t="shared" si="4"/>
        <v>123000</v>
      </c>
      <c r="O32" s="180"/>
    </row>
    <row r="33" spans="2:16" s="499" customFormat="1" ht="15.75">
      <c r="B33" s="390">
        <v>24</v>
      </c>
      <c r="C33" s="391">
        <v>42265</v>
      </c>
      <c r="D33" s="241" t="s">
        <v>126</v>
      </c>
      <c r="E33" s="251" t="s">
        <v>93</v>
      </c>
      <c r="F33" s="39">
        <v>9</v>
      </c>
      <c r="G33" s="40">
        <f t="shared" si="1"/>
        <v>72000</v>
      </c>
      <c r="H33" s="40"/>
      <c r="I33" s="40"/>
      <c r="J33" s="39">
        <v>10</v>
      </c>
      <c r="K33" s="40">
        <f t="shared" si="2"/>
        <v>100000</v>
      </c>
      <c r="L33" s="39"/>
      <c r="M33" s="40">
        <f t="shared" si="3"/>
        <v>0</v>
      </c>
      <c r="N33" s="40">
        <f t="shared" si="4"/>
        <v>172000</v>
      </c>
      <c r="O33" s="180"/>
      <c r="P33" s="499" t="s">
        <v>289</v>
      </c>
    </row>
    <row r="34" spans="2:16" ht="15.75">
      <c r="B34" s="390">
        <v>25</v>
      </c>
      <c r="C34" s="391">
        <v>42266</v>
      </c>
      <c r="D34" s="241" t="s">
        <v>135</v>
      </c>
      <c r="E34" s="251" t="s">
        <v>93</v>
      </c>
      <c r="F34" s="39">
        <v>9</v>
      </c>
      <c r="G34" s="40">
        <f t="shared" si="1"/>
        <v>72000</v>
      </c>
      <c r="H34" s="500">
        <v>262.22000000000003</v>
      </c>
      <c r="I34" s="40">
        <f>H34*1250</f>
        <v>327775.00000000006</v>
      </c>
      <c r="J34" s="39">
        <v>6</v>
      </c>
      <c r="K34" s="40">
        <f t="shared" si="2"/>
        <v>60000</v>
      </c>
      <c r="L34" s="39">
        <v>4</v>
      </c>
      <c r="M34" s="40">
        <f t="shared" si="3"/>
        <v>60000</v>
      </c>
      <c r="N34" s="40">
        <f t="shared" si="4"/>
        <v>519775.00000000006</v>
      </c>
      <c r="O34" s="180"/>
    </row>
    <row r="35" spans="2:16" ht="15.75">
      <c r="B35" s="390">
        <v>26</v>
      </c>
      <c r="C35" s="392">
        <v>42267</v>
      </c>
      <c r="D35" s="241" t="s">
        <v>126</v>
      </c>
      <c r="E35" s="251" t="s">
        <v>93</v>
      </c>
      <c r="F35" s="39">
        <v>6</v>
      </c>
      <c r="G35" s="40">
        <f t="shared" si="1"/>
        <v>48000</v>
      </c>
      <c r="H35" s="40"/>
      <c r="I35" s="40"/>
      <c r="J35" s="39">
        <v>3</v>
      </c>
      <c r="K35" s="40">
        <f t="shared" si="2"/>
        <v>30000</v>
      </c>
      <c r="L35" s="41"/>
      <c r="M35" s="40">
        <f t="shared" si="3"/>
        <v>0</v>
      </c>
      <c r="N35" s="40">
        <f t="shared" si="4"/>
        <v>78000</v>
      </c>
      <c r="O35" s="180"/>
    </row>
    <row r="36" spans="2:16" ht="15.75">
      <c r="B36" s="390">
        <v>27</v>
      </c>
      <c r="C36" s="391">
        <v>42268</v>
      </c>
      <c r="D36" s="241" t="s">
        <v>126</v>
      </c>
      <c r="E36" s="251" t="s">
        <v>93</v>
      </c>
      <c r="F36" s="39">
        <v>13</v>
      </c>
      <c r="G36" s="40">
        <f t="shared" si="1"/>
        <v>104000</v>
      </c>
      <c r="H36" s="500">
        <v>435.7</v>
      </c>
      <c r="I36" s="40">
        <f>H36*1250</f>
        <v>544625</v>
      </c>
      <c r="J36" s="39">
        <v>10</v>
      </c>
      <c r="K36" s="40">
        <f t="shared" si="2"/>
        <v>100000</v>
      </c>
      <c r="L36" s="39">
        <v>3</v>
      </c>
      <c r="M36" s="40">
        <f t="shared" si="3"/>
        <v>45000</v>
      </c>
      <c r="N36" s="40">
        <f t="shared" si="4"/>
        <v>793625</v>
      </c>
      <c r="O36" s="180"/>
    </row>
    <row r="37" spans="2:16" ht="15.75">
      <c r="B37" s="390">
        <v>28</v>
      </c>
      <c r="C37" s="391">
        <v>42269</v>
      </c>
      <c r="D37" s="241" t="s">
        <v>232</v>
      </c>
      <c r="E37" s="251" t="s">
        <v>93</v>
      </c>
      <c r="F37" s="39"/>
      <c r="G37" s="40">
        <f t="shared" si="1"/>
        <v>0</v>
      </c>
      <c r="H37" s="40"/>
      <c r="I37" s="40"/>
      <c r="J37" s="39">
        <v>6</v>
      </c>
      <c r="K37" s="40">
        <f t="shared" si="2"/>
        <v>60000</v>
      </c>
      <c r="L37" s="41"/>
      <c r="M37" s="40">
        <f t="shared" si="3"/>
        <v>0</v>
      </c>
      <c r="N37" s="40">
        <f t="shared" si="4"/>
        <v>60000</v>
      </c>
      <c r="O37" s="180"/>
    </row>
    <row r="38" spans="2:16" ht="15.75">
      <c r="B38" s="390">
        <v>29</v>
      </c>
      <c r="C38" s="391">
        <v>42270</v>
      </c>
      <c r="D38" s="241" t="s">
        <v>126</v>
      </c>
      <c r="E38" s="251" t="s">
        <v>93</v>
      </c>
      <c r="F38" s="110">
        <v>7</v>
      </c>
      <c r="G38" s="40">
        <f t="shared" si="1"/>
        <v>56000</v>
      </c>
      <c r="H38" s="40"/>
      <c r="I38" s="40"/>
      <c r="J38" s="39">
        <v>6</v>
      </c>
      <c r="K38" s="40">
        <f t="shared" si="2"/>
        <v>60000</v>
      </c>
      <c r="L38" s="151"/>
      <c r="M38" s="40">
        <f t="shared" si="3"/>
        <v>0</v>
      </c>
      <c r="N38" s="40">
        <f t="shared" si="4"/>
        <v>116000</v>
      </c>
      <c r="O38" s="212"/>
    </row>
    <row r="39" spans="2:16" ht="15.75">
      <c r="B39" s="390">
        <v>30</v>
      </c>
      <c r="C39" s="393">
        <v>42271</v>
      </c>
      <c r="D39" s="332" t="s">
        <v>233</v>
      </c>
      <c r="E39" s="110"/>
      <c r="F39" s="110"/>
      <c r="G39" s="40">
        <f t="shared" si="1"/>
        <v>0</v>
      </c>
      <c r="H39" s="40"/>
      <c r="I39" s="40"/>
      <c r="J39" s="39"/>
      <c r="K39" s="40">
        <f t="shared" si="2"/>
        <v>0</v>
      </c>
      <c r="L39" s="151"/>
      <c r="M39" s="40">
        <f t="shared" si="3"/>
        <v>0</v>
      </c>
      <c r="N39" s="40">
        <f t="shared" si="4"/>
        <v>0</v>
      </c>
      <c r="O39" s="212"/>
    </row>
    <row r="40" spans="2:16" ht="16.5" thickBot="1">
      <c r="B40" s="394">
        <v>31</v>
      </c>
      <c r="C40" s="395">
        <v>42272</v>
      </c>
      <c r="D40" s="494" t="s">
        <v>233</v>
      </c>
      <c r="E40" s="247"/>
      <c r="F40" s="247"/>
      <c r="G40" s="181">
        <f t="shared" si="1"/>
        <v>0</v>
      </c>
      <c r="H40" s="181"/>
      <c r="I40" s="181"/>
      <c r="J40" s="245"/>
      <c r="K40" s="181">
        <f t="shared" si="2"/>
        <v>0</v>
      </c>
      <c r="L40" s="213"/>
      <c r="M40" s="181">
        <f t="shared" si="3"/>
        <v>0</v>
      </c>
      <c r="N40" s="181">
        <f t="shared" si="4"/>
        <v>0</v>
      </c>
      <c r="O40" s="214"/>
    </row>
    <row r="41" spans="2:16" ht="15.75" thickTop="1"/>
  </sheetData>
  <mergeCells count="2">
    <mergeCell ref="B1:O1"/>
    <mergeCell ref="H7:I7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B1:K41"/>
  <sheetViews>
    <sheetView workbookViewId="0">
      <selection activeCell="Q20" sqref="Q20"/>
    </sheetView>
  </sheetViews>
  <sheetFormatPr defaultRowHeight="15"/>
  <cols>
    <col min="2" max="2" width="4.5703125" customWidth="1"/>
    <col min="3" max="3" width="9" customWidth="1"/>
    <col min="4" max="4" width="28.28515625" customWidth="1"/>
    <col min="5" max="5" width="11.140625" customWidth="1"/>
    <col min="6" max="6" width="9.28515625" customWidth="1"/>
    <col min="7" max="7" width="15.7109375" customWidth="1"/>
    <col min="8" max="8" width="11.85546875" customWidth="1"/>
    <col min="9" max="9" width="13.28515625" customWidth="1"/>
    <col min="10" max="10" width="11.85546875" customWidth="1"/>
    <col min="11" max="11" width="10.7109375" customWidth="1"/>
  </cols>
  <sheetData>
    <row r="1" spans="2:11" ht="21">
      <c r="B1" s="531" t="s">
        <v>0</v>
      </c>
      <c r="C1" s="531"/>
      <c r="D1" s="531"/>
      <c r="E1" s="531"/>
      <c r="F1" s="531"/>
      <c r="G1" s="531"/>
      <c r="H1" s="531"/>
      <c r="I1" s="531"/>
      <c r="J1" s="531"/>
      <c r="K1" s="531"/>
    </row>
    <row r="2" spans="2:11">
      <c r="B2" s="42"/>
      <c r="C2" s="43"/>
      <c r="D2" s="42"/>
      <c r="E2" s="43"/>
      <c r="F2" s="43"/>
      <c r="G2" s="42"/>
      <c r="H2" s="42"/>
      <c r="I2" s="42"/>
      <c r="J2" s="42"/>
      <c r="K2" s="42"/>
    </row>
    <row r="3" spans="2:11">
      <c r="B3" s="44" t="s">
        <v>1</v>
      </c>
      <c r="C3" s="45"/>
      <c r="D3" s="44" t="s">
        <v>49</v>
      </c>
      <c r="E3" s="45"/>
      <c r="F3" s="45"/>
      <c r="G3" s="44"/>
      <c r="H3" s="44"/>
      <c r="I3" s="44"/>
      <c r="J3" s="44"/>
      <c r="K3" s="44"/>
    </row>
    <row r="4" spans="2:11">
      <c r="B4" s="44" t="s">
        <v>2</v>
      </c>
      <c r="C4" s="45"/>
      <c r="D4" s="44" t="s">
        <v>50</v>
      </c>
      <c r="E4" s="45"/>
      <c r="F4" s="45"/>
      <c r="G4" s="44"/>
      <c r="H4" s="44"/>
      <c r="I4" s="44"/>
      <c r="J4" s="44"/>
      <c r="K4" s="44"/>
    </row>
    <row r="5" spans="2:11">
      <c r="B5" s="46" t="s">
        <v>3</v>
      </c>
      <c r="C5" s="47"/>
      <c r="D5" s="1" t="s">
        <v>133</v>
      </c>
      <c r="E5" s="45"/>
      <c r="F5" s="45"/>
      <c r="G5" s="44"/>
      <c r="H5" s="44"/>
      <c r="I5" s="44"/>
      <c r="J5" s="44"/>
      <c r="K5" s="44"/>
    </row>
    <row r="6" spans="2:11" ht="15.75" thickBot="1">
      <c r="B6" s="48"/>
      <c r="C6" s="49"/>
      <c r="D6" s="50"/>
      <c r="E6" s="48"/>
      <c r="F6" s="33"/>
      <c r="G6" s="34"/>
      <c r="H6" s="51"/>
      <c r="I6" s="34"/>
      <c r="J6" s="52"/>
      <c r="K6" s="51"/>
    </row>
    <row r="7" spans="2:11" ht="39" thickBot="1">
      <c r="B7" s="53" t="s">
        <v>4</v>
      </c>
      <c r="C7" s="53" t="s">
        <v>5</v>
      </c>
      <c r="D7" s="53" t="s">
        <v>6</v>
      </c>
      <c r="E7" s="53" t="s">
        <v>7</v>
      </c>
      <c r="F7" s="53" t="s">
        <v>8</v>
      </c>
      <c r="G7" s="54" t="s">
        <v>38</v>
      </c>
      <c r="H7" s="53" t="s">
        <v>44</v>
      </c>
      <c r="I7" s="54" t="s">
        <v>45</v>
      </c>
      <c r="J7" s="53" t="s">
        <v>11</v>
      </c>
      <c r="K7" s="36" t="s">
        <v>12</v>
      </c>
    </row>
    <row r="8" spans="2:11" ht="15.75" thickBot="1">
      <c r="B8" s="55">
        <v>1</v>
      </c>
      <c r="C8" s="55">
        <v>2</v>
      </c>
      <c r="D8" s="55">
        <v>3</v>
      </c>
      <c r="E8" s="55">
        <v>4</v>
      </c>
      <c r="F8" s="55">
        <v>5</v>
      </c>
      <c r="G8" s="55" t="s">
        <v>13</v>
      </c>
      <c r="H8" s="55">
        <v>7</v>
      </c>
      <c r="I8" s="55" t="s">
        <v>51</v>
      </c>
      <c r="J8" s="55" t="s">
        <v>52</v>
      </c>
      <c r="K8" s="38">
        <v>13</v>
      </c>
    </row>
    <row r="9" spans="2:11" ht="15.75" thickBot="1">
      <c r="B9" s="182"/>
      <c r="C9" s="183"/>
      <c r="D9" s="183"/>
      <c r="E9" s="184"/>
      <c r="F9" s="508">
        <f>SUM(F10:F40)</f>
        <v>203</v>
      </c>
      <c r="G9" s="509">
        <f>SUM(G10:G40)</f>
        <v>2030000</v>
      </c>
      <c r="H9" s="508">
        <f>SUM(H10:H40)</f>
        <v>13</v>
      </c>
      <c r="I9" s="509">
        <f>SUM(I10:I40)</f>
        <v>195000</v>
      </c>
      <c r="J9" s="509">
        <f>SUM(J10:J40)</f>
        <v>2225000</v>
      </c>
      <c r="K9" s="175"/>
    </row>
    <row r="10" spans="2:11" ht="16.5" thickTop="1">
      <c r="B10" s="389">
        <v>1</v>
      </c>
      <c r="C10" s="396">
        <v>42242</v>
      </c>
      <c r="D10" s="249" t="s">
        <v>135</v>
      </c>
      <c r="E10" s="250" t="s">
        <v>93</v>
      </c>
      <c r="F10" s="176">
        <v>6</v>
      </c>
      <c r="G10" s="185">
        <f>F10*10000</f>
        <v>60000</v>
      </c>
      <c r="H10" s="178"/>
      <c r="I10" s="185">
        <f>H10*15000</f>
        <v>0</v>
      </c>
      <c r="J10" s="186">
        <f>G10+I10</f>
        <v>60000</v>
      </c>
      <c r="K10" s="179"/>
    </row>
    <row r="11" spans="2:11" ht="15.75">
      <c r="B11" s="390">
        <v>2</v>
      </c>
      <c r="C11" s="391">
        <v>42243</v>
      </c>
      <c r="D11" s="241" t="s">
        <v>126</v>
      </c>
      <c r="E11" s="251" t="s">
        <v>93</v>
      </c>
      <c r="F11" s="39">
        <v>6</v>
      </c>
      <c r="G11" s="56">
        <f>F11*10000</f>
        <v>60000</v>
      </c>
      <c r="H11" s="41"/>
      <c r="I11" s="56">
        <f>H11*15000</f>
        <v>0</v>
      </c>
      <c r="J11" s="57">
        <f>G11+I11</f>
        <v>60000</v>
      </c>
      <c r="K11" s="180"/>
    </row>
    <row r="12" spans="2:11" ht="15.75">
      <c r="B12" s="390">
        <v>3</v>
      </c>
      <c r="C12" s="391">
        <v>42244</v>
      </c>
      <c r="D12" s="241" t="s">
        <v>126</v>
      </c>
      <c r="E12" s="251" t="s">
        <v>93</v>
      </c>
      <c r="F12" s="39">
        <v>7</v>
      </c>
      <c r="G12" s="56">
        <f t="shared" ref="G12:G40" si="0">F12*10000</f>
        <v>70000</v>
      </c>
      <c r="H12" s="41"/>
      <c r="I12" s="56">
        <f t="shared" ref="I12:I40" si="1">H12*15000</f>
        <v>0</v>
      </c>
      <c r="J12" s="57">
        <f t="shared" ref="J12:J40" si="2">G12+I12</f>
        <v>70000</v>
      </c>
      <c r="K12" s="180"/>
    </row>
    <row r="13" spans="2:11" ht="15.75">
      <c r="B13" s="390">
        <v>4</v>
      </c>
      <c r="C13" s="391">
        <v>42245</v>
      </c>
      <c r="D13" s="241" t="s">
        <v>126</v>
      </c>
      <c r="E13" s="251" t="s">
        <v>93</v>
      </c>
      <c r="F13" s="39">
        <v>6</v>
      </c>
      <c r="G13" s="56">
        <f t="shared" si="0"/>
        <v>60000</v>
      </c>
      <c r="H13" s="39"/>
      <c r="I13" s="56">
        <f t="shared" si="1"/>
        <v>0</v>
      </c>
      <c r="J13" s="57">
        <f t="shared" si="2"/>
        <v>60000</v>
      </c>
      <c r="K13" s="180"/>
    </row>
    <row r="14" spans="2:11" ht="15.75">
      <c r="B14" s="390">
        <v>5</v>
      </c>
      <c r="C14" s="392">
        <v>42246</v>
      </c>
      <c r="D14" s="241" t="s">
        <v>126</v>
      </c>
      <c r="E14" s="251" t="s">
        <v>93</v>
      </c>
      <c r="F14" s="39">
        <v>11</v>
      </c>
      <c r="G14" s="56">
        <f t="shared" si="0"/>
        <v>110000</v>
      </c>
      <c r="H14" s="41"/>
      <c r="I14" s="56">
        <f t="shared" si="1"/>
        <v>0</v>
      </c>
      <c r="J14" s="57">
        <f t="shared" si="2"/>
        <v>110000</v>
      </c>
      <c r="K14" s="180"/>
    </row>
    <row r="15" spans="2:11" ht="15.75">
      <c r="B15" s="390">
        <v>6</v>
      </c>
      <c r="C15" s="391">
        <v>42247</v>
      </c>
      <c r="D15" s="241" t="s">
        <v>126</v>
      </c>
      <c r="E15" s="251" t="s">
        <v>93</v>
      </c>
      <c r="F15" s="39">
        <v>6</v>
      </c>
      <c r="G15" s="56">
        <f t="shared" si="0"/>
        <v>60000</v>
      </c>
      <c r="H15" s="41"/>
      <c r="I15" s="56">
        <f t="shared" si="1"/>
        <v>0</v>
      </c>
      <c r="J15" s="57">
        <f t="shared" si="2"/>
        <v>60000</v>
      </c>
      <c r="K15" s="180"/>
    </row>
    <row r="16" spans="2:11" ht="15.75">
      <c r="B16" s="390">
        <v>7</v>
      </c>
      <c r="C16" s="391">
        <v>42248</v>
      </c>
      <c r="D16" s="241" t="s">
        <v>126</v>
      </c>
      <c r="E16" s="251" t="s">
        <v>93</v>
      </c>
      <c r="F16" s="39">
        <v>6</v>
      </c>
      <c r="G16" s="56">
        <f t="shared" si="0"/>
        <v>60000</v>
      </c>
      <c r="H16" s="39"/>
      <c r="I16" s="56">
        <f t="shared" si="1"/>
        <v>0</v>
      </c>
      <c r="J16" s="57">
        <f t="shared" si="2"/>
        <v>60000</v>
      </c>
      <c r="K16" s="180"/>
    </row>
    <row r="17" spans="2:11" ht="15.75">
      <c r="B17" s="390">
        <v>8</v>
      </c>
      <c r="C17" s="391">
        <v>42249</v>
      </c>
      <c r="D17" s="241" t="s">
        <v>126</v>
      </c>
      <c r="E17" s="251" t="s">
        <v>93</v>
      </c>
      <c r="F17" s="39">
        <v>6</v>
      </c>
      <c r="G17" s="56">
        <f t="shared" si="0"/>
        <v>60000</v>
      </c>
      <c r="H17" s="39"/>
      <c r="I17" s="56">
        <f t="shared" si="1"/>
        <v>0</v>
      </c>
      <c r="J17" s="57">
        <f t="shared" si="2"/>
        <v>60000</v>
      </c>
      <c r="K17" s="180"/>
    </row>
    <row r="18" spans="2:11" ht="15.75">
      <c r="B18" s="390">
        <v>9</v>
      </c>
      <c r="C18" s="391">
        <v>42250</v>
      </c>
      <c r="D18" s="241" t="s">
        <v>146</v>
      </c>
      <c r="E18" s="251" t="s">
        <v>93</v>
      </c>
      <c r="F18" s="39">
        <v>6</v>
      </c>
      <c r="G18" s="56">
        <f t="shared" si="0"/>
        <v>60000</v>
      </c>
      <c r="H18" s="41"/>
      <c r="I18" s="56">
        <f t="shared" si="1"/>
        <v>0</v>
      </c>
      <c r="J18" s="57">
        <f t="shared" si="2"/>
        <v>60000</v>
      </c>
      <c r="K18" s="180"/>
    </row>
    <row r="19" spans="2:11" ht="15.75">
      <c r="B19" s="390">
        <v>10</v>
      </c>
      <c r="C19" s="391">
        <v>42251</v>
      </c>
      <c r="D19" s="241" t="s">
        <v>126</v>
      </c>
      <c r="E19" s="251" t="s">
        <v>93</v>
      </c>
      <c r="F19" s="39">
        <v>6</v>
      </c>
      <c r="G19" s="56">
        <f t="shared" si="0"/>
        <v>60000</v>
      </c>
      <c r="H19" s="39"/>
      <c r="I19" s="56">
        <f t="shared" si="1"/>
        <v>0</v>
      </c>
      <c r="J19" s="57">
        <f t="shared" si="2"/>
        <v>60000</v>
      </c>
      <c r="K19" s="180"/>
    </row>
    <row r="20" spans="2:11" ht="15.75">
      <c r="B20" s="390">
        <v>11</v>
      </c>
      <c r="C20" s="391">
        <v>42252</v>
      </c>
      <c r="D20" s="241" t="s">
        <v>126</v>
      </c>
      <c r="E20" s="251" t="s">
        <v>93</v>
      </c>
      <c r="F20" s="39">
        <v>6</v>
      </c>
      <c r="G20" s="56">
        <f t="shared" si="0"/>
        <v>60000</v>
      </c>
      <c r="H20" s="39"/>
      <c r="I20" s="56">
        <f t="shared" si="1"/>
        <v>0</v>
      </c>
      <c r="J20" s="57">
        <f t="shared" si="2"/>
        <v>60000</v>
      </c>
      <c r="K20" s="180"/>
    </row>
    <row r="21" spans="2:11" ht="15.75">
      <c r="B21" s="390">
        <v>12</v>
      </c>
      <c r="C21" s="392">
        <v>42253</v>
      </c>
      <c r="D21" s="241" t="s">
        <v>126</v>
      </c>
      <c r="E21" s="251" t="s">
        <v>93</v>
      </c>
      <c r="F21" s="39">
        <v>11</v>
      </c>
      <c r="G21" s="56">
        <f t="shared" si="0"/>
        <v>110000</v>
      </c>
      <c r="H21" s="39"/>
      <c r="I21" s="56">
        <f t="shared" si="1"/>
        <v>0</v>
      </c>
      <c r="J21" s="57">
        <f t="shared" si="2"/>
        <v>110000</v>
      </c>
      <c r="K21" s="180"/>
    </row>
    <row r="22" spans="2:11" ht="15.75">
      <c r="B22" s="390">
        <v>13</v>
      </c>
      <c r="C22" s="391">
        <v>42254</v>
      </c>
      <c r="D22" s="241" t="s">
        <v>126</v>
      </c>
      <c r="E22" s="251" t="s">
        <v>93</v>
      </c>
      <c r="F22" s="39">
        <v>6</v>
      </c>
      <c r="G22" s="56">
        <f t="shared" si="0"/>
        <v>60000</v>
      </c>
      <c r="H22" s="39"/>
      <c r="I22" s="56">
        <f t="shared" si="1"/>
        <v>0</v>
      </c>
      <c r="J22" s="57">
        <f t="shared" si="2"/>
        <v>60000</v>
      </c>
      <c r="K22" s="180"/>
    </row>
    <row r="23" spans="2:11" ht="15.75">
      <c r="B23" s="390">
        <v>14</v>
      </c>
      <c r="C23" s="391">
        <v>42255</v>
      </c>
      <c r="D23" s="241" t="s">
        <v>126</v>
      </c>
      <c r="E23" s="251" t="s">
        <v>93</v>
      </c>
      <c r="F23" s="39">
        <v>6</v>
      </c>
      <c r="G23" s="56">
        <f t="shared" si="0"/>
        <v>60000</v>
      </c>
      <c r="H23" s="39"/>
      <c r="I23" s="56">
        <f t="shared" si="1"/>
        <v>0</v>
      </c>
      <c r="J23" s="57">
        <f t="shared" si="2"/>
        <v>60000</v>
      </c>
      <c r="K23" s="180"/>
    </row>
    <row r="24" spans="2:11" ht="15.75">
      <c r="B24" s="390">
        <v>15</v>
      </c>
      <c r="C24" s="391">
        <v>42256</v>
      </c>
      <c r="D24" s="241" t="s">
        <v>126</v>
      </c>
      <c r="E24" s="251" t="s">
        <v>93</v>
      </c>
      <c r="F24" s="39">
        <v>6</v>
      </c>
      <c r="G24" s="56">
        <f t="shared" si="0"/>
        <v>60000</v>
      </c>
      <c r="H24" s="39"/>
      <c r="I24" s="56">
        <f t="shared" si="1"/>
        <v>0</v>
      </c>
      <c r="J24" s="57">
        <f t="shared" si="2"/>
        <v>60000</v>
      </c>
      <c r="K24" s="180"/>
    </row>
    <row r="25" spans="2:11" ht="15.75">
      <c r="B25" s="390">
        <v>16</v>
      </c>
      <c r="C25" s="391">
        <v>42257</v>
      </c>
      <c r="D25" s="241" t="s">
        <v>126</v>
      </c>
      <c r="E25" s="251" t="s">
        <v>93</v>
      </c>
      <c r="F25" s="39">
        <v>9</v>
      </c>
      <c r="G25" s="56">
        <f t="shared" si="0"/>
        <v>90000</v>
      </c>
      <c r="H25" s="41"/>
      <c r="I25" s="56">
        <f t="shared" si="1"/>
        <v>0</v>
      </c>
      <c r="J25" s="57">
        <f t="shared" si="2"/>
        <v>90000</v>
      </c>
      <c r="K25" s="180"/>
    </row>
    <row r="26" spans="2:11" ht="15.75">
      <c r="B26" s="390">
        <v>17</v>
      </c>
      <c r="C26" s="391">
        <v>42258</v>
      </c>
      <c r="D26" s="241" t="s">
        <v>126</v>
      </c>
      <c r="E26" s="251" t="s">
        <v>93</v>
      </c>
      <c r="F26" s="39">
        <v>11</v>
      </c>
      <c r="G26" s="56">
        <f t="shared" si="0"/>
        <v>110000</v>
      </c>
      <c r="H26" s="41"/>
      <c r="I26" s="56">
        <f t="shared" si="1"/>
        <v>0</v>
      </c>
      <c r="J26" s="57">
        <f t="shared" si="2"/>
        <v>110000</v>
      </c>
      <c r="K26" s="180"/>
    </row>
    <row r="27" spans="2:11" ht="15.75">
      <c r="B27" s="390">
        <v>18</v>
      </c>
      <c r="C27" s="391">
        <v>42259</v>
      </c>
      <c r="D27" s="241" t="s">
        <v>126</v>
      </c>
      <c r="E27" s="251" t="s">
        <v>93</v>
      </c>
      <c r="F27" s="39">
        <v>9</v>
      </c>
      <c r="G27" s="56">
        <f t="shared" si="0"/>
        <v>90000</v>
      </c>
      <c r="H27" s="41"/>
      <c r="I27" s="56">
        <f t="shared" si="1"/>
        <v>0</v>
      </c>
      <c r="J27" s="57">
        <f t="shared" si="2"/>
        <v>90000</v>
      </c>
      <c r="K27" s="180"/>
    </row>
    <row r="28" spans="2:11" ht="15.75">
      <c r="B28" s="390">
        <v>19</v>
      </c>
      <c r="C28" s="392">
        <v>42260</v>
      </c>
      <c r="D28" s="241" t="s">
        <v>126</v>
      </c>
      <c r="E28" s="251" t="s">
        <v>93</v>
      </c>
      <c r="F28" s="39">
        <v>7</v>
      </c>
      <c r="G28" s="56">
        <f t="shared" si="0"/>
        <v>70000</v>
      </c>
      <c r="H28" s="39">
        <v>5</v>
      </c>
      <c r="I28" s="56">
        <f t="shared" si="1"/>
        <v>75000</v>
      </c>
      <c r="J28" s="57">
        <f t="shared" si="2"/>
        <v>145000</v>
      </c>
      <c r="K28" s="180"/>
    </row>
    <row r="29" spans="2:11" ht="15.75">
      <c r="B29" s="390">
        <v>20</v>
      </c>
      <c r="C29" s="391">
        <v>42261</v>
      </c>
      <c r="D29" s="241" t="s">
        <v>126</v>
      </c>
      <c r="E29" s="251" t="s">
        <v>93</v>
      </c>
      <c r="F29" s="39">
        <v>6</v>
      </c>
      <c r="G29" s="56">
        <f t="shared" si="0"/>
        <v>60000</v>
      </c>
      <c r="H29" s="41"/>
      <c r="I29" s="56">
        <f t="shared" si="1"/>
        <v>0</v>
      </c>
      <c r="J29" s="57">
        <f t="shared" si="2"/>
        <v>60000</v>
      </c>
      <c r="K29" s="180"/>
    </row>
    <row r="30" spans="2:11" ht="15.75">
      <c r="B30" s="390">
        <v>21</v>
      </c>
      <c r="C30" s="391">
        <v>42262</v>
      </c>
      <c r="D30" s="241" t="s">
        <v>126</v>
      </c>
      <c r="E30" s="251" t="s">
        <v>93</v>
      </c>
      <c r="F30" s="39">
        <v>7</v>
      </c>
      <c r="G30" s="56">
        <f t="shared" si="0"/>
        <v>70000</v>
      </c>
      <c r="H30" s="41"/>
      <c r="I30" s="56">
        <f t="shared" si="1"/>
        <v>0</v>
      </c>
      <c r="J30" s="57">
        <f t="shared" si="2"/>
        <v>70000</v>
      </c>
      <c r="K30" s="180"/>
    </row>
    <row r="31" spans="2:11" ht="15.75">
      <c r="B31" s="390">
        <v>22</v>
      </c>
      <c r="C31" s="391">
        <v>42263</v>
      </c>
      <c r="D31" s="241" t="s">
        <v>126</v>
      </c>
      <c r="E31" s="251" t="s">
        <v>93</v>
      </c>
      <c r="F31" s="39">
        <v>6</v>
      </c>
      <c r="G31" s="56">
        <f t="shared" si="0"/>
        <v>60000</v>
      </c>
      <c r="H31" s="41"/>
      <c r="I31" s="56">
        <f t="shared" si="1"/>
        <v>0</v>
      </c>
      <c r="J31" s="57">
        <f t="shared" si="2"/>
        <v>60000</v>
      </c>
      <c r="K31" s="180"/>
    </row>
    <row r="32" spans="2:11" ht="15.75">
      <c r="B32" s="390">
        <v>23</v>
      </c>
      <c r="C32" s="391">
        <v>42264</v>
      </c>
      <c r="D32" s="241" t="s">
        <v>230</v>
      </c>
      <c r="E32" s="251" t="s">
        <v>93</v>
      </c>
      <c r="F32" s="39">
        <v>6</v>
      </c>
      <c r="G32" s="56">
        <f t="shared" si="0"/>
        <v>60000</v>
      </c>
      <c r="H32" s="39">
        <v>1</v>
      </c>
      <c r="I32" s="56">
        <f t="shared" si="1"/>
        <v>15000</v>
      </c>
      <c r="J32" s="57">
        <f t="shared" si="2"/>
        <v>75000</v>
      </c>
      <c r="K32" s="180"/>
    </row>
    <row r="33" spans="2:11" s="86" customFormat="1" ht="15.75">
      <c r="B33" s="390">
        <v>24</v>
      </c>
      <c r="C33" s="391">
        <v>42265</v>
      </c>
      <c r="D33" s="241" t="s">
        <v>126</v>
      </c>
      <c r="E33" s="251" t="s">
        <v>93</v>
      </c>
      <c r="F33" s="39">
        <v>10</v>
      </c>
      <c r="G33" s="56">
        <f t="shared" si="0"/>
        <v>100000</v>
      </c>
      <c r="H33" s="39"/>
      <c r="I33" s="56">
        <f t="shared" si="1"/>
        <v>0</v>
      </c>
      <c r="J33" s="57">
        <f t="shared" si="2"/>
        <v>100000</v>
      </c>
      <c r="K33" s="180"/>
    </row>
    <row r="34" spans="2:11" ht="15.75">
      <c r="B34" s="390">
        <v>25</v>
      </c>
      <c r="C34" s="391">
        <v>42266</v>
      </c>
      <c r="D34" s="241" t="s">
        <v>135</v>
      </c>
      <c r="E34" s="251" t="s">
        <v>93</v>
      </c>
      <c r="F34" s="39">
        <v>6</v>
      </c>
      <c r="G34" s="56">
        <f t="shared" si="0"/>
        <v>60000</v>
      </c>
      <c r="H34" s="39">
        <v>4</v>
      </c>
      <c r="I34" s="56">
        <f t="shared" si="1"/>
        <v>60000</v>
      </c>
      <c r="J34" s="57">
        <f t="shared" si="2"/>
        <v>120000</v>
      </c>
      <c r="K34" s="180"/>
    </row>
    <row r="35" spans="2:11" ht="15.75">
      <c r="B35" s="390">
        <v>26</v>
      </c>
      <c r="C35" s="392">
        <v>42267</v>
      </c>
      <c r="D35" s="241" t="s">
        <v>126</v>
      </c>
      <c r="E35" s="251" t="s">
        <v>93</v>
      </c>
      <c r="F35" s="39">
        <v>3</v>
      </c>
      <c r="G35" s="56">
        <f t="shared" si="0"/>
        <v>30000</v>
      </c>
      <c r="H35" s="41"/>
      <c r="I35" s="56">
        <f t="shared" si="1"/>
        <v>0</v>
      </c>
      <c r="J35" s="57">
        <f t="shared" si="2"/>
        <v>30000</v>
      </c>
      <c r="K35" s="180"/>
    </row>
    <row r="36" spans="2:11" ht="15.75">
      <c r="B36" s="390">
        <v>27</v>
      </c>
      <c r="C36" s="391">
        <v>42268</v>
      </c>
      <c r="D36" s="241" t="s">
        <v>126</v>
      </c>
      <c r="E36" s="251" t="s">
        <v>93</v>
      </c>
      <c r="F36" s="39">
        <v>10</v>
      </c>
      <c r="G36" s="56">
        <f t="shared" si="0"/>
        <v>100000</v>
      </c>
      <c r="H36" s="39">
        <v>3</v>
      </c>
      <c r="I36" s="56">
        <f t="shared" si="1"/>
        <v>45000</v>
      </c>
      <c r="J36" s="57">
        <f t="shared" si="2"/>
        <v>145000</v>
      </c>
      <c r="K36" s="180"/>
    </row>
    <row r="37" spans="2:11" ht="15.75">
      <c r="B37" s="390">
        <v>28</v>
      </c>
      <c r="C37" s="391">
        <v>42269</v>
      </c>
      <c r="D37" s="241" t="s">
        <v>232</v>
      </c>
      <c r="E37" s="251" t="s">
        <v>93</v>
      </c>
      <c r="F37" s="39">
        <v>6</v>
      </c>
      <c r="G37" s="56">
        <f t="shared" si="0"/>
        <v>60000</v>
      </c>
      <c r="H37" s="41"/>
      <c r="I37" s="56">
        <f t="shared" si="1"/>
        <v>0</v>
      </c>
      <c r="J37" s="57">
        <f t="shared" si="2"/>
        <v>60000</v>
      </c>
      <c r="K37" s="180"/>
    </row>
    <row r="38" spans="2:11" ht="15.75">
      <c r="B38" s="390">
        <v>29</v>
      </c>
      <c r="C38" s="391">
        <v>42270</v>
      </c>
      <c r="D38" s="241" t="s">
        <v>126</v>
      </c>
      <c r="E38" s="251" t="s">
        <v>93</v>
      </c>
      <c r="F38" s="39">
        <v>6</v>
      </c>
      <c r="G38" s="56">
        <f t="shared" si="0"/>
        <v>60000</v>
      </c>
      <c r="H38" s="151"/>
      <c r="I38" s="56">
        <f t="shared" si="1"/>
        <v>0</v>
      </c>
      <c r="J38" s="57">
        <f t="shared" si="2"/>
        <v>60000</v>
      </c>
      <c r="K38" s="212"/>
    </row>
    <row r="39" spans="2:11" ht="15.75">
      <c r="B39" s="390">
        <v>30</v>
      </c>
      <c r="C39" s="393">
        <v>42271</v>
      </c>
      <c r="D39" s="332" t="s">
        <v>233</v>
      </c>
      <c r="E39" s="110"/>
      <c r="F39" s="39"/>
      <c r="G39" s="56">
        <f t="shared" si="0"/>
        <v>0</v>
      </c>
      <c r="H39" s="151"/>
      <c r="I39" s="56">
        <f t="shared" si="1"/>
        <v>0</v>
      </c>
      <c r="J39" s="57">
        <f t="shared" si="2"/>
        <v>0</v>
      </c>
      <c r="K39" s="212"/>
    </row>
    <row r="40" spans="2:11" ht="16.5" thickBot="1">
      <c r="B40" s="394">
        <v>31</v>
      </c>
      <c r="C40" s="395">
        <v>42272</v>
      </c>
      <c r="D40" s="494" t="s">
        <v>233</v>
      </c>
      <c r="E40" s="247"/>
      <c r="F40" s="245"/>
      <c r="G40" s="149">
        <f t="shared" si="0"/>
        <v>0</v>
      </c>
      <c r="H40" s="213"/>
      <c r="I40" s="149">
        <f t="shared" si="1"/>
        <v>0</v>
      </c>
      <c r="J40" s="187">
        <f t="shared" si="2"/>
        <v>0</v>
      </c>
      <c r="K40" s="214"/>
    </row>
    <row r="41" spans="2:11" ht="15.75" thickTop="1"/>
  </sheetData>
  <mergeCells count="1">
    <mergeCell ref="B1:K1"/>
  </mergeCells>
  <printOptions horizontalCentered="1"/>
  <pageMargins left="0.2" right="0.2" top="0.25" bottom="0.25" header="0.3" footer="0.3"/>
  <pageSetup paperSize="9" scale="85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Edrizal</vt:lpstr>
      <vt:lpstr>Rika Herman</vt:lpstr>
      <vt:lpstr>Isem</vt:lpstr>
      <vt:lpstr>Syarfizal- Cuek</vt:lpstr>
      <vt:lpstr>Zulfan S</vt:lpstr>
      <vt:lpstr>Budi las</vt:lpstr>
      <vt:lpstr>Zulham Ef</vt:lpstr>
      <vt:lpstr>Muslim</vt:lpstr>
      <vt:lpstr>Men Petrizal</vt:lpstr>
      <vt:lpstr>ARI</vt:lpstr>
      <vt:lpstr>Okta V</vt:lpstr>
      <vt:lpstr>Setu</vt:lpstr>
      <vt:lpstr>SyamSul</vt:lpstr>
      <vt:lpstr>RiZON</vt:lpstr>
      <vt:lpstr>Dodi</vt:lpstr>
      <vt:lpstr>Hendrizal</vt:lpstr>
      <vt:lpstr>BUDI</vt:lpstr>
      <vt:lpstr>ADriaL</vt:lpstr>
      <vt:lpstr>Syarbaini</vt:lpstr>
      <vt:lpstr>Pendi</vt:lpstr>
      <vt:lpstr>Ali Akbar</vt:lpstr>
      <vt:lpstr>LUBIZZ</vt:lpstr>
      <vt:lpstr>Harian</vt:lpstr>
      <vt:lpstr>ADriaL!Print_Area</vt:lpstr>
      <vt:lpstr>'Ali Akbar'!Print_Area</vt:lpstr>
      <vt:lpstr>ARI!Print_Area</vt:lpstr>
      <vt:lpstr>BUDI!Print_Area</vt:lpstr>
      <vt:lpstr>'Budi las'!Print_Area</vt:lpstr>
      <vt:lpstr>Dodi!Print_Area</vt:lpstr>
      <vt:lpstr>Edrizal!Print_Area</vt:lpstr>
      <vt:lpstr>Harian!Print_Area</vt:lpstr>
      <vt:lpstr>Hendrizal!Print_Area</vt:lpstr>
      <vt:lpstr>Isem!Print_Area</vt:lpstr>
      <vt:lpstr>LUBIZZ!Print_Area</vt:lpstr>
      <vt:lpstr>'Men Petrizal'!Print_Area</vt:lpstr>
      <vt:lpstr>Muslim!Print_Area</vt:lpstr>
      <vt:lpstr>'Okta V'!Print_Area</vt:lpstr>
      <vt:lpstr>Pendi!Print_Area</vt:lpstr>
      <vt:lpstr>'Rika Herman'!Print_Area</vt:lpstr>
      <vt:lpstr>RiZON!Print_Area</vt:lpstr>
      <vt:lpstr>Setu!Print_Area</vt:lpstr>
      <vt:lpstr>SyamSul!Print_Area</vt:lpstr>
      <vt:lpstr>Syarbaini!Print_Area</vt:lpstr>
      <vt:lpstr>'Syarfizal- Cuek'!Print_Area</vt:lpstr>
      <vt:lpstr>'Zulfan S'!Print_Area</vt:lpstr>
      <vt:lpstr>'Zulham Ef'!Print_Area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cp:lastPrinted>2015-10-03T02:47:07Z</cp:lastPrinted>
  <dcterms:created xsi:type="dcterms:W3CDTF">2014-09-04T03:01:51Z</dcterms:created>
  <dcterms:modified xsi:type="dcterms:W3CDTF">2015-10-16T10:22:44Z</dcterms:modified>
</cp:coreProperties>
</file>