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orm Harian" sheetId="15" r:id="rId1"/>
    <sheet name="Form mingguan" sheetId="1" r:id="rId2"/>
    <sheet name="Rekap " sheetId="11" r:id="rId3"/>
    <sheet name="Januari" sheetId="14" r:id="rId4"/>
    <sheet name="Februari" sheetId="13" r:id="rId5"/>
    <sheet name="Maret" sheetId="12" r:id="rId6"/>
    <sheet name="April" sheetId="2" r:id="rId7"/>
    <sheet name="Mei" sheetId="3" r:id="rId8"/>
    <sheet name="Juni" sheetId="4" r:id="rId9"/>
    <sheet name="Juli" sheetId="5" r:id="rId10"/>
    <sheet name="Agustus" sheetId="6" r:id="rId11"/>
    <sheet name="September" sheetId="7" r:id="rId12"/>
    <sheet name="Oktober" sheetId="8" r:id="rId13"/>
    <sheet name="Nopember" sheetId="9" r:id="rId14"/>
    <sheet name="Desember" sheetId="10" r:id="rId15"/>
  </sheets>
  <definedNames>
    <definedName name="_xlnm.Print_Area" localSheetId="0">'Form Harian'!$Q$1:$AD$22</definedName>
  </definedNames>
  <calcPr calcId="124519"/>
</workbook>
</file>

<file path=xl/calcChain.xml><?xml version="1.0" encoding="utf-8"?>
<calcChain xmlns="http://schemas.openxmlformats.org/spreadsheetml/2006/main">
  <c r="X16" i="8"/>
  <c r="AG16" s="1"/>
  <c r="Z16"/>
  <c r="AB16"/>
  <c r="AD16"/>
  <c r="AF16"/>
  <c r="AK16"/>
  <c r="AK13"/>
  <c r="AF13"/>
  <c r="AD13"/>
  <c r="AG13" s="1"/>
  <c r="AJ42"/>
  <c r="AE42"/>
  <c r="AC42"/>
  <c r="AA42"/>
  <c r="Y42"/>
  <c r="W42"/>
  <c r="P41"/>
  <c r="K41"/>
  <c r="I41"/>
  <c r="G41"/>
  <c r="E41"/>
  <c r="C41"/>
  <c r="AK39"/>
  <c r="AF39"/>
  <c r="AD39"/>
  <c r="AB39"/>
  <c r="Z39"/>
  <c r="X39"/>
  <c r="Q39"/>
  <c r="L39"/>
  <c r="J39"/>
  <c r="H39"/>
  <c r="F39"/>
  <c r="D39"/>
  <c r="AK38"/>
  <c r="AF38"/>
  <c r="AD38"/>
  <c r="AB38"/>
  <c r="Z38"/>
  <c r="X38"/>
  <c r="Q38"/>
  <c r="L38"/>
  <c r="J38"/>
  <c r="H38"/>
  <c r="F38"/>
  <c r="D38"/>
  <c r="AK37"/>
  <c r="AF37"/>
  <c r="AD37"/>
  <c r="AB37"/>
  <c r="Z37"/>
  <c r="X37"/>
  <c r="Q37"/>
  <c r="L37"/>
  <c r="J37"/>
  <c r="H37"/>
  <c r="F37"/>
  <c r="D37"/>
  <c r="AK36"/>
  <c r="AF36"/>
  <c r="AD36"/>
  <c r="AB36"/>
  <c r="Z36"/>
  <c r="X36"/>
  <c r="Q36"/>
  <c r="L36"/>
  <c r="J36"/>
  <c r="H36"/>
  <c r="F36"/>
  <c r="D36"/>
  <c r="AK35"/>
  <c r="AF35"/>
  <c r="AD35"/>
  <c r="AB35"/>
  <c r="Z35"/>
  <c r="X35"/>
  <c r="Q35"/>
  <c r="L35"/>
  <c r="J35"/>
  <c r="H35"/>
  <c r="F35"/>
  <c r="D35"/>
  <c r="AK34"/>
  <c r="AF34"/>
  <c r="AD34"/>
  <c r="AB34"/>
  <c r="Z34"/>
  <c r="X34"/>
  <c r="Q34"/>
  <c r="L34"/>
  <c r="J34"/>
  <c r="H34"/>
  <c r="F34"/>
  <c r="D34"/>
  <c r="AK33"/>
  <c r="AF33"/>
  <c r="AD33"/>
  <c r="AB33"/>
  <c r="Z33"/>
  <c r="X33"/>
  <c r="Q33"/>
  <c r="L33"/>
  <c r="J33"/>
  <c r="H33"/>
  <c r="F33"/>
  <c r="D33"/>
  <c r="AK32"/>
  <c r="AF32"/>
  <c r="AD32"/>
  <c r="AB32"/>
  <c r="Z32"/>
  <c r="X32"/>
  <c r="Q32"/>
  <c r="L32"/>
  <c r="J32"/>
  <c r="H32"/>
  <c r="F32"/>
  <c r="D32"/>
  <c r="AK31"/>
  <c r="AF31"/>
  <c r="AD31"/>
  <c r="AB31"/>
  <c r="Z31"/>
  <c r="X31"/>
  <c r="Q31"/>
  <c r="L31"/>
  <c r="J31"/>
  <c r="H31"/>
  <c r="F31"/>
  <c r="D31"/>
  <c r="AK30"/>
  <c r="AF30"/>
  <c r="AD30"/>
  <c r="AB30"/>
  <c r="Z30"/>
  <c r="X30"/>
  <c r="Q30"/>
  <c r="L30"/>
  <c r="J30"/>
  <c r="H30"/>
  <c r="F30"/>
  <c r="D30"/>
  <c r="AK29"/>
  <c r="AF29"/>
  <c r="AD29"/>
  <c r="AB29"/>
  <c r="Z29"/>
  <c r="X29"/>
  <c r="Q29"/>
  <c r="L29"/>
  <c r="J29"/>
  <c r="H29"/>
  <c r="F29"/>
  <c r="D29"/>
  <c r="AK28"/>
  <c r="AF28"/>
  <c r="AD28"/>
  <c r="AB28"/>
  <c r="Z28"/>
  <c r="X28"/>
  <c r="Q28"/>
  <c r="L28"/>
  <c r="J28"/>
  <c r="H28"/>
  <c r="F28"/>
  <c r="D28"/>
  <c r="AK27"/>
  <c r="AF27"/>
  <c r="AD27"/>
  <c r="AB27"/>
  <c r="Z27"/>
  <c r="X27"/>
  <c r="Q27"/>
  <c r="L27"/>
  <c r="J27"/>
  <c r="H27"/>
  <c r="F27"/>
  <c r="D27"/>
  <c r="AK26"/>
  <c r="AF26"/>
  <c r="AD26"/>
  <c r="AB26"/>
  <c r="Z26"/>
  <c r="X26"/>
  <c r="Q26"/>
  <c r="L26"/>
  <c r="J26"/>
  <c r="H26"/>
  <c r="F26"/>
  <c r="D26"/>
  <c r="AK25"/>
  <c r="AF25"/>
  <c r="AD25"/>
  <c r="AB25"/>
  <c r="Z25"/>
  <c r="X25"/>
  <c r="Q25"/>
  <c r="L25"/>
  <c r="J25"/>
  <c r="H25"/>
  <c r="F25"/>
  <c r="D25"/>
  <c r="AK24"/>
  <c r="AF24"/>
  <c r="AD24"/>
  <c r="AB24"/>
  <c r="Z24"/>
  <c r="X24"/>
  <c r="Q24"/>
  <c r="L24"/>
  <c r="J24"/>
  <c r="H24"/>
  <c r="F24"/>
  <c r="D24"/>
  <c r="AK23"/>
  <c r="AF23"/>
  <c r="AD23"/>
  <c r="AB23"/>
  <c r="Z23"/>
  <c r="X23"/>
  <c r="Q23"/>
  <c r="L23"/>
  <c r="J23"/>
  <c r="H23"/>
  <c r="F23"/>
  <c r="D23"/>
  <c r="AK22"/>
  <c r="AF22"/>
  <c r="AD22"/>
  <c r="AB22"/>
  <c r="Z22"/>
  <c r="X22"/>
  <c r="Q22"/>
  <c r="L22"/>
  <c r="J22"/>
  <c r="H22"/>
  <c r="F22"/>
  <c r="D22"/>
  <c r="AK21"/>
  <c r="AF21"/>
  <c r="AD21"/>
  <c r="AB21"/>
  <c r="Z21"/>
  <c r="X21"/>
  <c r="Q21"/>
  <c r="L21"/>
  <c r="J21"/>
  <c r="H21"/>
  <c r="F21"/>
  <c r="D21"/>
  <c r="AK20"/>
  <c r="AF20"/>
  <c r="AD20"/>
  <c r="AB20"/>
  <c r="Z20"/>
  <c r="X20"/>
  <c r="Q20"/>
  <c r="L20"/>
  <c r="J20"/>
  <c r="H20"/>
  <c r="F20"/>
  <c r="D20"/>
  <c r="AK19"/>
  <c r="AF19"/>
  <c r="AD19"/>
  <c r="AB19"/>
  <c r="Z19"/>
  <c r="X19"/>
  <c r="Q19"/>
  <c r="L19"/>
  <c r="J19"/>
  <c r="H19"/>
  <c r="F19"/>
  <c r="D19"/>
  <c r="AK18"/>
  <c r="AF18"/>
  <c r="AD18"/>
  <c r="AB18"/>
  <c r="Z18"/>
  <c r="X18"/>
  <c r="Q18"/>
  <c r="L18"/>
  <c r="J18"/>
  <c r="H18"/>
  <c r="F18"/>
  <c r="D18"/>
  <c r="AK17"/>
  <c r="AF17"/>
  <c r="AD17"/>
  <c r="AB17"/>
  <c r="Z17"/>
  <c r="X17"/>
  <c r="Q17"/>
  <c r="L17"/>
  <c r="J17"/>
  <c r="H17"/>
  <c r="F17"/>
  <c r="D17"/>
  <c r="Q16"/>
  <c r="L16"/>
  <c r="J16"/>
  <c r="H16"/>
  <c r="F16"/>
  <c r="D16"/>
  <c r="AK15"/>
  <c r="AF15"/>
  <c r="AD15"/>
  <c r="AB15"/>
  <c r="Z15"/>
  <c r="X15"/>
  <c r="Q15"/>
  <c r="L15"/>
  <c r="J15"/>
  <c r="H15"/>
  <c r="F15"/>
  <c r="D15"/>
  <c r="AK14"/>
  <c r="AF14"/>
  <c r="AD14"/>
  <c r="AB14"/>
  <c r="Z14"/>
  <c r="X14"/>
  <c r="Q14"/>
  <c r="L14"/>
  <c r="J14"/>
  <c r="H14"/>
  <c r="F14"/>
  <c r="D14"/>
  <c r="AB13"/>
  <c r="Z13"/>
  <c r="X13"/>
  <c r="Q13"/>
  <c r="L13"/>
  <c r="J13"/>
  <c r="H13"/>
  <c r="F13"/>
  <c r="D13"/>
  <c r="AK12"/>
  <c r="AF12"/>
  <c r="AD12"/>
  <c r="AB12"/>
  <c r="Z12"/>
  <c r="X12"/>
  <c r="Q12"/>
  <c r="L12"/>
  <c r="J12"/>
  <c r="H12"/>
  <c r="F12"/>
  <c r="D12"/>
  <c r="AK11"/>
  <c r="AF11"/>
  <c r="AD11"/>
  <c r="AB11"/>
  <c r="Z11"/>
  <c r="X11"/>
  <c r="Q11"/>
  <c r="L11"/>
  <c r="J11"/>
  <c r="H11"/>
  <c r="F11"/>
  <c r="D11"/>
  <c r="AK10"/>
  <c r="AF10"/>
  <c r="AF42" s="1"/>
  <c r="AD10"/>
  <c r="AD42" s="1"/>
  <c r="AB10"/>
  <c r="Z10"/>
  <c r="X10"/>
  <c r="Q10"/>
  <c r="L10"/>
  <c r="L41" s="1"/>
  <c r="J10"/>
  <c r="H10"/>
  <c r="H41" s="1"/>
  <c r="F10"/>
  <c r="F41" s="1"/>
  <c r="D10"/>
  <c r="D41" s="1"/>
  <c r="AK36" i="7"/>
  <c r="AF36"/>
  <c r="AD36"/>
  <c r="AB36"/>
  <c r="Z36"/>
  <c r="X36"/>
  <c r="AG36" s="1"/>
  <c r="Q34"/>
  <c r="Q33"/>
  <c r="L34"/>
  <c r="J34"/>
  <c r="H34"/>
  <c r="F34"/>
  <c r="D34"/>
  <c r="M34" s="1"/>
  <c r="L33"/>
  <c r="J33"/>
  <c r="H33"/>
  <c r="F33"/>
  <c r="D33"/>
  <c r="AK34"/>
  <c r="AF34"/>
  <c r="AD34"/>
  <c r="AB34"/>
  <c r="Z34"/>
  <c r="X34"/>
  <c r="AG34" s="1"/>
  <c r="AK33"/>
  <c r="AF33"/>
  <c r="AD33"/>
  <c r="AB33"/>
  <c r="Z33"/>
  <c r="X33"/>
  <c r="AG33" s="1"/>
  <c r="AK31"/>
  <c r="AF31"/>
  <c r="AD31"/>
  <c r="AB31"/>
  <c r="Z31"/>
  <c r="X31"/>
  <c r="AG31" s="1"/>
  <c r="AK21"/>
  <c r="AF21"/>
  <c r="AD21"/>
  <c r="AB21"/>
  <c r="Z21"/>
  <c r="X21"/>
  <c r="AG21" s="1"/>
  <c r="AK20"/>
  <c r="AF20"/>
  <c r="AD20"/>
  <c r="AB20"/>
  <c r="Z20"/>
  <c r="X20"/>
  <c r="AG20" s="1"/>
  <c r="AJ40"/>
  <c r="AK13"/>
  <c r="AF13"/>
  <c r="AD13"/>
  <c r="AB13"/>
  <c r="Z13"/>
  <c r="X13"/>
  <c r="AG13" s="1"/>
  <c r="AK12"/>
  <c r="AF12"/>
  <c r="AD12"/>
  <c r="AB12"/>
  <c r="Z12"/>
  <c r="X12"/>
  <c r="AL28" i="6"/>
  <c r="AG28"/>
  <c r="AE28"/>
  <c r="AC28"/>
  <c r="AA28"/>
  <c r="Y28"/>
  <c r="AH28" s="1"/>
  <c r="AL27"/>
  <c r="AG27"/>
  <c r="AE27"/>
  <c r="AC27"/>
  <c r="AA27"/>
  <c r="AH27" s="1"/>
  <c r="Y27"/>
  <c r="AL26"/>
  <c r="AG26"/>
  <c r="AE26"/>
  <c r="AC26"/>
  <c r="AA26"/>
  <c r="Y26"/>
  <c r="AH26" s="1"/>
  <c r="AL25"/>
  <c r="AG25"/>
  <c r="AE25"/>
  <c r="AC25"/>
  <c r="AA25"/>
  <c r="AH25" s="1"/>
  <c r="Y25"/>
  <c r="AL24"/>
  <c r="AG24"/>
  <c r="AE24"/>
  <c r="AC24"/>
  <c r="AA24"/>
  <c r="Y24"/>
  <c r="AH24" s="1"/>
  <c r="AL23"/>
  <c r="AG23"/>
  <c r="AE23"/>
  <c r="AC23"/>
  <c r="AA23"/>
  <c r="AH23" s="1"/>
  <c r="Y23"/>
  <c r="AL22"/>
  <c r="AG22"/>
  <c r="AE22"/>
  <c r="AC22"/>
  <c r="AA22"/>
  <c r="Y22"/>
  <c r="AH22" s="1"/>
  <c r="AL34"/>
  <c r="AG34"/>
  <c r="AE34"/>
  <c r="AC34"/>
  <c r="AA34"/>
  <c r="Y34"/>
  <c r="AH34" s="1"/>
  <c r="AK26" i="7"/>
  <c r="AK27"/>
  <c r="AK28"/>
  <c r="AK29"/>
  <c r="AK30"/>
  <c r="AK32"/>
  <c r="AK35"/>
  <c r="AK37"/>
  <c r="AK38"/>
  <c r="AK39"/>
  <c r="AF23"/>
  <c r="AF24"/>
  <c r="AF25"/>
  <c r="AF26"/>
  <c r="AF27"/>
  <c r="AF28"/>
  <c r="AF29"/>
  <c r="AF30"/>
  <c r="AF32"/>
  <c r="AF35"/>
  <c r="AF37"/>
  <c r="AF38"/>
  <c r="AF39"/>
  <c r="AD23"/>
  <c r="AD24"/>
  <c r="AD25"/>
  <c r="AD26"/>
  <c r="AD27"/>
  <c r="AD28"/>
  <c r="AD29"/>
  <c r="AD30"/>
  <c r="AD32"/>
  <c r="AD35"/>
  <c r="AD37"/>
  <c r="AD38"/>
  <c r="AD39"/>
  <c r="AB24"/>
  <c r="AB25"/>
  <c r="AB26"/>
  <c r="AB27"/>
  <c r="AB28"/>
  <c r="AB29"/>
  <c r="AB30"/>
  <c r="AB32"/>
  <c r="AB35"/>
  <c r="AB37"/>
  <c r="AB38"/>
  <c r="AB39"/>
  <c r="Z24"/>
  <c r="Z25"/>
  <c r="Z26"/>
  <c r="Z27"/>
  <c r="Z28"/>
  <c r="Z29"/>
  <c r="Z30"/>
  <c r="Z32"/>
  <c r="Z35"/>
  <c r="Z37"/>
  <c r="Z38"/>
  <c r="Z39"/>
  <c r="X25"/>
  <c r="X26"/>
  <c r="X27"/>
  <c r="X28"/>
  <c r="X29"/>
  <c r="X30"/>
  <c r="X32"/>
  <c r="X35"/>
  <c r="AG35" s="1"/>
  <c r="X37"/>
  <c r="X38"/>
  <c r="X39"/>
  <c r="AE40"/>
  <c r="AC40"/>
  <c r="AA40"/>
  <c r="Y40"/>
  <c r="W40"/>
  <c r="AK25"/>
  <c r="AK24"/>
  <c r="X24"/>
  <c r="AG24" s="1"/>
  <c r="AK23"/>
  <c r="AB23"/>
  <c r="Z23"/>
  <c r="X23"/>
  <c r="AK22"/>
  <c r="AF22"/>
  <c r="AD22"/>
  <c r="AB22"/>
  <c r="Z22"/>
  <c r="X22"/>
  <c r="AK19"/>
  <c r="AF19"/>
  <c r="AD19"/>
  <c r="AB19"/>
  <c r="Z19"/>
  <c r="X19"/>
  <c r="AG19" s="1"/>
  <c r="AK18"/>
  <c r="AF18"/>
  <c r="AD18"/>
  <c r="AB18"/>
  <c r="Z18"/>
  <c r="X18"/>
  <c r="AG18" s="1"/>
  <c r="AK17"/>
  <c r="AF17"/>
  <c r="AD17"/>
  <c r="AB17"/>
  <c r="Z17"/>
  <c r="X17"/>
  <c r="AG17" s="1"/>
  <c r="AK16"/>
  <c r="AF16"/>
  <c r="AD16"/>
  <c r="AB16"/>
  <c r="Z16"/>
  <c r="X16"/>
  <c r="AG16" s="1"/>
  <c r="AK15"/>
  <c r="AF15"/>
  <c r="AD15"/>
  <c r="AB15"/>
  <c r="Z15"/>
  <c r="X15"/>
  <c r="AG15" s="1"/>
  <c r="AK14"/>
  <c r="AF14"/>
  <c r="AD14"/>
  <c r="AB14"/>
  <c r="Z14"/>
  <c r="X14"/>
  <c r="AG14" s="1"/>
  <c r="AK11"/>
  <c r="AF11"/>
  <c r="AD11"/>
  <c r="AB11"/>
  <c r="Z11"/>
  <c r="X11"/>
  <c r="AG11" s="1"/>
  <c r="AK10"/>
  <c r="AF10"/>
  <c r="AF40" s="1"/>
  <c r="AD10"/>
  <c r="AB10"/>
  <c r="AB40" s="1"/>
  <c r="Z10"/>
  <c r="X10"/>
  <c r="Q39" i="6"/>
  <c r="L39"/>
  <c r="J39"/>
  <c r="H39"/>
  <c r="F39"/>
  <c r="D39"/>
  <c r="M39" s="1"/>
  <c r="Q33"/>
  <c r="L33"/>
  <c r="J33"/>
  <c r="H33"/>
  <c r="F33"/>
  <c r="D33"/>
  <c r="M33" s="1"/>
  <c r="Q27"/>
  <c r="L27"/>
  <c r="J27"/>
  <c r="H27"/>
  <c r="F27"/>
  <c r="D27"/>
  <c r="M27" s="1"/>
  <c r="AK41"/>
  <c r="AF41"/>
  <c r="AD41"/>
  <c r="AB41"/>
  <c r="Z41"/>
  <c r="X41"/>
  <c r="AL40"/>
  <c r="AG40"/>
  <c r="AE40"/>
  <c r="AC40"/>
  <c r="AA40"/>
  <c r="Y40"/>
  <c r="AH40" s="1"/>
  <c r="AL39"/>
  <c r="AG39"/>
  <c r="AE39"/>
  <c r="AC39"/>
  <c r="AA39"/>
  <c r="Y39"/>
  <c r="AL38"/>
  <c r="AG38"/>
  <c r="AE38"/>
  <c r="AC38"/>
  <c r="AA38"/>
  <c r="Y38"/>
  <c r="AL37"/>
  <c r="AG37"/>
  <c r="AE37"/>
  <c r="AC37"/>
  <c r="AA37"/>
  <c r="AH37" s="1"/>
  <c r="Y37"/>
  <c r="AL36"/>
  <c r="AG36"/>
  <c r="AE36"/>
  <c r="AC36"/>
  <c r="AA36"/>
  <c r="Y36"/>
  <c r="AL35"/>
  <c r="AG35"/>
  <c r="AE35"/>
  <c r="AC35"/>
  <c r="AA35"/>
  <c r="Y35"/>
  <c r="AL33"/>
  <c r="AG33"/>
  <c r="AE33"/>
  <c r="AC33"/>
  <c r="AA33"/>
  <c r="Y33"/>
  <c r="AL32"/>
  <c r="AG32"/>
  <c r="AE32"/>
  <c r="AC32"/>
  <c r="AA32"/>
  <c r="Y32"/>
  <c r="AL31"/>
  <c r="AG31"/>
  <c r="AE31"/>
  <c r="AC31"/>
  <c r="AA31"/>
  <c r="Y31"/>
  <c r="AL30"/>
  <c r="AG30"/>
  <c r="AE30"/>
  <c r="AC30"/>
  <c r="AA30"/>
  <c r="Y30"/>
  <c r="AL29"/>
  <c r="AG29"/>
  <c r="AE29"/>
  <c r="AC29"/>
  <c r="AA29"/>
  <c r="Y29"/>
  <c r="AL21"/>
  <c r="AG21"/>
  <c r="AE21"/>
  <c r="AC21"/>
  <c r="AA21"/>
  <c r="AH21" s="1"/>
  <c r="Y21"/>
  <c r="AL20"/>
  <c r="AG20"/>
  <c r="AE20"/>
  <c r="AC20"/>
  <c r="AA20"/>
  <c r="Y20"/>
  <c r="AH20" s="1"/>
  <c r="AL19"/>
  <c r="AG19"/>
  <c r="AE19"/>
  <c r="AC19"/>
  <c r="AA19"/>
  <c r="AH19" s="1"/>
  <c r="Y19"/>
  <c r="AL18"/>
  <c r="AG18"/>
  <c r="AE18"/>
  <c r="AC18"/>
  <c r="AA18"/>
  <c r="Y18"/>
  <c r="AH18" s="1"/>
  <c r="AL17"/>
  <c r="AG17"/>
  <c r="AE17"/>
  <c r="AC17"/>
  <c r="AA17"/>
  <c r="AH17" s="1"/>
  <c r="Y17"/>
  <c r="AL16"/>
  <c r="AG16"/>
  <c r="AE16"/>
  <c r="AC16"/>
  <c r="AA16"/>
  <c r="Y16"/>
  <c r="AH16" s="1"/>
  <c r="AL15"/>
  <c r="AG15"/>
  <c r="AE15"/>
  <c r="AC15"/>
  <c r="AA15"/>
  <c r="AH15" s="1"/>
  <c r="Y15"/>
  <c r="AL14"/>
  <c r="AG14"/>
  <c r="AE14"/>
  <c r="AC14"/>
  <c r="AA14"/>
  <c r="Y14"/>
  <c r="AH14" s="1"/>
  <c r="AL13"/>
  <c r="AG13"/>
  <c r="AE13"/>
  <c r="AC13"/>
  <c r="AA13"/>
  <c r="AH13" s="1"/>
  <c r="Y13"/>
  <c r="AL12"/>
  <c r="AG12"/>
  <c r="AE12"/>
  <c r="AC12"/>
  <c r="AA12"/>
  <c r="Y12"/>
  <c r="AH12" s="1"/>
  <c r="AL11"/>
  <c r="AG11"/>
  <c r="AE11"/>
  <c r="AE41" s="1"/>
  <c r="AC11"/>
  <c r="AA11"/>
  <c r="AA41" s="1"/>
  <c r="Y11"/>
  <c r="AL10"/>
  <c r="AL41" s="1"/>
  <c r="AG10"/>
  <c r="AE10"/>
  <c r="AC10"/>
  <c r="AA10"/>
  <c r="Y10"/>
  <c r="AH10" s="1"/>
  <c r="Q26"/>
  <c r="L26"/>
  <c r="J26"/>
  <c r="H26"/>
  <c r="F26"/>
  <c r="D26"/>
  <c r="M26" s="1"/>
  <c r="Q25"/>
  <c r="L25"/>
  <c r="J25"/>
  <c r="H25"/>
  <c r="F25"/>
  <c r="D25"/>
  <c r="M25" s="1"/>
  <c r="Q23"/>
  <c r="L23"/>
  <c r="J23"/>
  <c r="H23"/>
  <c r="F23"/>
  <c r="D23"/>
  <c r="M23" s="1"/>
  <c r="Q22"/>
  <c r="L22"/>
  <c r="J22"/>
  <c r="H22"/>
  <c r="F22"/>
  <c r="D22"/>
  <c r="M22" s="1"/>
  <c r="AB42" i="8" l="1"/>
  <c r="X42"/>
  <c r="Z42"/>
  <c r="AK42"/>
  <c r="J41"/>
  <c r="Q41"/>
  <c r="AG22" i="7"/>
  <c r="AG39"/>
  <c r="AG38"/>
  <c r="AG37"/>
  <c r="AG11" i="8"/>
  <c r="AG12"/>
  <c r="AG14"/>
  <c r="AG15"/>
  <c r="AG17"/>
  <c r="AG18"/>
  <c r="AG19"/>
  <c r="AG20"/>
  <c r="AG21"/>
  <c r="AG22"/>
  <c r="AG23"/>
  <c r="AG24"/>
  <c r="AG25"/>
  <c r="AG26"/>
  <c r="AG27"/>
  <c r="AG28"/>
  <c r="AG29"/>
  <c r="AG31"/>
  <c r="AG32"/>
  <c r="AG33"/>
  <c r="AG34"/>
  <c r="AG35"/>
  <c r="AG36"/>
  <c r="AG37"/>
  <c r="AG38"/>
  <c r="AG39"/>
  <c r="AG30"/>
  <c r="M25"/>
  <c r="M26"/>
  <c r="M27"/>
  <c r="M28"/>
  <c r="M29"/>
  <c r="M30"/>
  <c r="M31"/>
  <c r="M32"/>
  <c r="M33"/>
  <c r="M34"/>
  <c r="M35"/>
  <c r="M36"/>
  <c r="M37"/>
  <c r="M38"/>
  <c r="M39"/>
  <c r="M11"/>
  <c r="M12"/>
  <c r="M13"/>
  <c r="M14"/>
  <c r="M15"/>
  <c r="M16"/>
  <c r="M17"/>
  <c r="M18"/>
  <c r="M19"/>
  <c r="M20"/>
  <c r="M21"/>
  <c r="M22"/>
  <c r="M23"/>
  <c r="M24"/>
  <c r="M10"/>
  <c r="AG10"/>
  <c r="M33" i="7"/>
  <c r="AG26"/>
  <c r="AG32"/>
  <c r="AG27"/>
  <c r="AG25"/>
  <c r="AG12"/>
  <c r="AG30"/>
  <c r="AK40"/>
  <c r="AG29"/>
  <c r="AG28"/>
  <c r="Z40"/>
  <c r="AD40"/>
  <c r="AC41" i="6"/>
  <c r="AG41"/>
  <c r="AG10" i="7"/>
  <c r="AG23"/>
  <c r="X40"/>
  <c r="AH38" i="6"/>
  <c r="AH36"/>
  <c r="AH35"/>
  <c r="AH33"/>
  <c r="AH32"/>
  <c r="AH31"/>
  <c r="AH30"/>
  <c r="AH29"/>
  <c r="AH39"/>
  <c r="AH11"/>
  <c r="Y41"/>
  <c r="D12"/>
  <c r="F12"/>
  <c r="H12"/>
  <c r="J12"/>
  <c r="L12"/>
  <c r="M12"/>
  <c r="Q12"/>
  <c r="Q11"/>
  <c r="L11"/>
  <c r="J11"/>
  <c r="H11"/>
  <c r="F11"/>
  <c r="D11"/>
  <c r="M11" s="1"/>
  <c r="Q10"/>
  <c r="L10"/>
  <c r="J10"/>
  <c r="H10"/>
  <c r="F10"/>
  <c r="D10"/>
  <c r="M10" s="1"/>
  <c r="Q37" i="5"/>
  <c r="L37"/>
  <c r="J37"/>
  <c r="H37"/>
  <c r="F37"/>
  <c r="D37"/>
  <c r="M37" s="1"/>
  <c r="Q36"/>
  <c r="L36"/>
  <c r="J36"/>
  <c r="H36"/>
  <c r="F36"/>
  <c r="D36"/>
  <c r="M36" s="1"/>
  <c r="Q35"/>
  <c r="L35"/>
  <c r="J35"/>
  <c r="H35"/>
  <c r="F35"/>
  <c r="D35"/>
  <c r="M35" s="1"/>
  <c r="Q34"/>
  <c r="L34"/>
  <c r="J34"/>
  <c r="H34"/>
  <c r="F34"/>
  <c r="D34"/>
  <c r="M34" s="1"/>
  <c r="Q33"/>
  <c r="L33"/>
  <c r="J33"/>
  <c r="H33"/>
  <c r="F33"/>
  <c r="D33"/>
  <c r="M33" s="1"/>
  <c r="Q32"/>
  <c r="L32"/>
  <c r="J32"/>
  <c r="H32"/>
  <c r="F32"/>
  <c r="D32"/>
  <c r="M32" s="1"/>
  <c r="Q31"/>
  <c r="L31"/>
  <c r="J31"/>
  <c r="H31"/>
  <c r="F31"/>
  <c r="D31"/>
  <c r="M31" s="1"/>
  <c r="Q30"/>
  <c r="L30"/>
  <c r="J30"/>
  <c r="H30"/>
  <c r="F30"/>
  <c r="D30"/>
  <c r="M30" s="1"/>
  <c r="Q29"/>
  <c r="L29"/>
  <c r="J29"/>
  <c r="H29"/>
  <c r="F29"/>
  <c r="D29"/>
  <c r="M29" s="1"/>
  <c r="Q28"/>
  <c r="L28"/>
  <c r="J28"/>
  <c r="H28"/>
  <c r="F28"/>
  <c r="M28" s="1"/>
  <c r="D28"/>
  <c r="Q27"/>
  <c r="L27"/>
  <c r="J27"/>
  <c r="H27"/>
  <c r="F27"/>
  <c r="D27"/>
  <c r="M27" s="1"/>
  <c r="Q26"/>
  <c r="L26"/>
  <c r="J26"/>
  <c r="H26"/>
  <c r="F26"/>
  <c r="M26" s="1"/>
  <c r="D26"/>
  <c r="Q25"/>
  <c r="L25"/>
  <c r="J25"/>
  <c r="H25"/>
  <c r="F25"/>
  <c r="D25"/>
  <c r="M25" s="1"/>
  <c r="Q24"/>
  <c r="L24"/>
  <c r="J24"/>
  <c r="H24"/>
  <c r="F24"/>
  <c r="D24"/>
  <c r="M24" s="1"/>
  <c r="Q23"/>
  <c r="L23"/>
  <c r="J23"/>
  <c r="H23"/>
  <c r="F23"/>
  <c r="D23"/>
  <c r="M23" s="1"/>
  <c r="Q22"/>
  <c r="L22"/>
  <c r="J22"/>
  <c r="H22"/>
  <c r="F22"/>
  <c r="D22"/>
  <c r="M22" s="1"/>
  <c r="Q19"/>
  <c r="L19"/>
  <c r="J19"/>
  <c r="H19"/>
  <c r="F19"/>
  <c r="D19"/>
  <c r="M19" s="1"/>
  <c r="AG42" i="8" l="1"/>
  <c r="AF44" s="1"/>
  <c r="M41"/>
  <c r="L43" s="1"/>
  <c r="AG40" i="7"/>
  <c r="AF42" s="1"/>
  <c r="AH41" i="6"/>
  <c r="AG43" s="1"/>
  <c r="D18" i="5"/>
  <c r="F18"/>
  <c r="H18"/>
  <c r="J18"/>
  <c r="L18"/>
  <c r="M18" s="1"/>
  <c r="Q18"/>
  <c r="Q17"/>
  <c r="L17"/>
  <c r="J17"/>
  <c r="H17"/>
  <c r="F17"/>
  <c r="D17"/>
  <c r="M17" s="1"/>
  <c r="Q16"/>
  <c r="L16"/>
  <c r="J16"/>
  <c r="H16"/>
  <c r="F16"/>
  <c r="D16"/>
  <c r="M16" s="1"/>
  <c r="R41"/>
  <c r="R40" i="4"/>
  <c r="Q40"/>
  <c r="D26"/>
  <c r="F26"/>
  <c r="H26"/>
  <c r="J26"/>
  <c r="L26"/>
  <c r="M26"/>
  <c r="Q26"/>
  <c r="D25"/>
  <c r="M25" s="1"/>
  <c r="F25"/>
  <c r="H25"/>
  <c r="J25"/>
  <c r="L25"/>
  <c r="Q25"/>
  <c r="Q24"/>
  <c r="L24"/>
  <c r="J24"/>
  <c r="H24"/>
  <c r="F24"/>
  <c r="D24"/>
  <c r="M24" s="1"/>
  <c r="D21"/>
  <c r="F21"/>
  <c r="H21"/>
  <c r="J21"/>
  <c r="L21"/>
  <c r="M21"/>
  <c r="Q21"/>
  <c r="D22"/>
  <c r="M22" s="1"/>
  <c r="F22"/>
  <c r="H22"/>
  <c r="J22"/>
  <c r="L22"/>
  <c r="Q22"/>
  <c r="Q20"/>
  <c r="L20"/>
  <c r="J20"/>
  <c r="H20"/>
  <c r="F20"/>
  <c r="M20" s="1"/>
  <c r="D20"/>
  <c r="Q19"/>
  <c r="L19"/>
  <c r="J19"/>
  <c r="H19"/>
  <c r="F19"/>
  <c r="D19"/>
  <c r="M19" s="1"/>
  <c r="Q18"/>
  <c r="L18"/>
  <c r="J18"/>
  <c r="H18"/>
  <c r="F18"/>
  <c r="D18"/>
  <c r="M18" s="1"/>
  <c r="Q17"/>
  <c r="L17"/>
  <c r="J17"/>
  <c r="H17"/>
  <c r="F17"/>
  <c r="D17"/>
  <c r="M17" s="1"/>
  <c r="Q11"/>
  <c r="L11"/>
  <c r="J11"/>
  <c r="H11"/>
  <c r="F11"/>
  <c r="D11"/>
  <c r="M11" s="1"/>
  <c r="Q10"/>
  <c r="L10"/>
  <c r="J10"/>
  <c r="H10"/>
  <c r="F10"/>
  <c r="M10" s="1"/>
  <c r="D10"/>
  <c r="R41" i="3"/>
  <c r="Q40"/>
  <c r="L40"/>
  <c r="J40"/>
  <c r="H40"/>
  <c r="F40"/>
  <c r="D40"/>
  <c r="M40" s="1"/>
  <c r="Q37" l="1"/>
  <c r="L37"/>
  <c r="J37"/>
  <c r="H37"/>
  <c r="F37"/>
  <c r="D37"/>
  <c r="Q36"/>
  <c r="L36"/>
  <c r="J36"/>
  <c r="H36"/>
  <c r="F36"/>
  <c r="D36"/>
  <c r="Q35"/>
  <c r="L35"/>
  <c r="J35"/>
  <c r="H35"/>
  <c r="F35"/>
  <c r="D35"/>
  <c r="Q27"/>
  <c r="L27"/>
  <c r="J27"/>
  <c r="H27"/>
  <c r="F27"/>
  <c r="D27"/>
  <c r="Q20"/>
  <c r="L20"/>
  <c r="J20"/>
  <c r="H20"/>
  <c r="F20"/>
  <c r="D20"/>
  <c r="Q41" i="14"/>
  <c r="R41"/>
  <c r="C7" i="11"/>
  <c r="M20" i="3" l="1"/>
  <c r="M27"/>
  <c r="M35"/>
  <c r="M36"/>
  <c r="M37"/>
  <c r="H41" i="14"/>
  <c r="M41"/>
  <c r="D10" i="11"/>
  <c r="D8"/>
  <c r="D7"/>
  <c r="C10"/>
  <c r="C8"/>
  <c r="O11" i="13"/>
  <c r="P11" s="1"/>
  <c r="P36" i="12"/>
  <c r="P37"/>
  <c r="M37"/>
  <c r="M38"/>
  <c r="M39"/>
  <c r="L37"/>
  <c r="L38"/>
  <c r="L39"/>
  <c r="J37"/>
  <c r="J38"/>
  <c r="J39"/>
  <c r="H37"/>
  <c r="H38"/>
  <c r="H39"/>
  <c r="F37"/>
  <c r="F38"/>
  <c r="D37"/>
  <c r="O38" i="13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0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12"/>
  <c r="D13"/>
  <c r="D14"/>
  <c r="D15"/>
  <c r="D16"/>
  <c r="M16" s="1"/>
  <c r="D17"/>
  <c r="D18"/>
  <c r="M18" s="1"/>
  <c r="D19"/>
  <c r="D20"/>
  <c r="M20" s="1"/>
  <c r="D21"/>
  <c r="D22"/>
  <c r="M22" s="1"/>
  <c r="D23"/>
  <c r="D24"/>
  <c r="M24" s="1"/>
  <c r="D25"/>
  <c r="D26"/>
  <c r="M26" s="1"/>
  <c r="D27"/>
  <c r="D28"/>
  <c r="M28" s="1"/>
  <c r="D29"/>
  <c r="D30"/>
  <c r="M30" s="1"/>
  <c r="D31"/>
  <c r="D32"/>
  <c r="M32" s="1"/>
  <c r="D33"/>
  <c r="D34"/>
  <c r="M34" s="1"/>
  <c r="D35"/>
  <c r="D36"/>
  <c r="M36" s="1"/>
  <c r="D37"/>
  <c r="D11"/>
  <c r="M11" s="1"/>
  <c r="D10"/>
  <c r="M10" s="1"/>
  <c r="P40" i="12"/>
  <c r="P39"/>
  <c r="P38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L40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J40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H40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40"/>
  <c r="F39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12"/>
  <c r="M12" s="1"/>
  <c r="D13"/>
  <c r="M13" s="1"/>
  <c r="D14"/>
  <c r="M14" s="1"/>
  <c r="D15"/>
  <c r="M15" s="1"/>
  <c r="D16"/>
  <c r="M16" s="1"/>
  <c r="D17"/>
  <c r="M17" s="1"/>
  <c r="D18"/>
  <c r="M18" s="1"/>
  <c r="D19"/>
  <c r="M19" s="1"/>
  <c r="D20"/>
  <c r="M20" s="1"/>
  <c r="D21"/>
  <c r="M21" s="1"/>
  <c r="D22"/>
  <c r="M22" s="1"/>
  <c r="D23"/>
  <c r="M23" s="1"/>
  <c r="D24"/>
  <c r="M24" s="1"/>
  <c r="D25"/>
  <c r="M25" s="1"/>
  <c r="D26"/>
  <c r="M26" s="1"/>
  <c r="D27"/>
  <c r="M27" s="1"/>
  <c r="D28"/>
  <c r="M28" s="1"/>
  <c r="D29"/>
  <c r="M29" s="1"/>
  <c r="D30"/>
  <c r="M30" s="1"/>
  <c r="D31"/>
  <c r="M31" s="1"/>
  <c r="D32"/>
  <c r="M32" s="1"/>
  <c r="D33"/>
  <c r="M33" s="1"/>
  <c r="D34"/>
  <c r="M34" s="1"/>
  <c r="D35"/>
  <c r="M35" s="1"/>
  <c r="D36"/>
  <c r="M36" s="1"/>
  <c r="D38"/>
  <c r="D39"/>
  <c r="D40"/>
  <c r="M40" s="1"/>
  <c r="D11"/>
  <c r="M11" s="1"/>
  <c r="D10"/>
  <c r="M10" s="1"/>
  <c r="P39" i="2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12"/>
  <c r="M12" s="1"/>
  <c r="D13"/>
  <c r="M13" s="1"/>
  <c r="D14"/>
  <c r="M14" s="1"/>
  <c r="D15"/>
  <c r="M15" s="1"/>
  <c r="D16"/>
  <c r="M16" s="1"/>
  <c r="D17"/>
  <c r="M17" s="1"/>
  <c r="D18"/>
  <c r="M18" s="1"/>
  <c r="D19"/>
  <c r="M19" s="1"/>
  <c r="D20"/>
  <c r="M20" s="1"/>
  <c r="D21"/>
  <c r="M21" s="1"/>
  <c r="D22"/>
  <c r="D23"/>
  <c r="M23" s="1"/>
  <c r="D24"/>
  <c r="M24" s="1"/>
  <c r="D25"/>
  <c r="M25" s="1"/>
  <c r="D26"/>
  <c r="M26" s="1"/>
  <c r="D27"/>
  <c r="M27" s="1"/>
  <c r="D28"/>
  <c r="M28" s="1"/>
  <c r="D29"/>
  <c r="M29" s="1"/>
  <c r="D30"/>
  <c r="M30" s="1"/>
  <c r="D31"/>
  <c r="M31" s="1"/>
  <c r="D32"/>
  <c r="M32" s="1"/>
  <c r="D33"/>
  <c r="D34"/>
  <c r="M34" s="1"/>
  <c r="D35"/>
  <c r="M35" s="1"/>
  <c r="D36"/>
  <c r="M36" s="1"/>
  <c r="D37"/>
  <c r="M37" s="1"/>
  <c r="D38"/>
  <c r="M38" s="1"/>
  <c r="D39"/>
  <c r="M39" s="1"/>
  <c r="D11"/>
  <c r="M11" s="1"/>
  <c r="D10"/>
  <c r="M10" s="1"/>
  <c r="Q39" i="3"/>
  <c r="Q38"/>
  <c r="Q34"/>
  <c r="Q33"/>
  <c r="Q32"/>
  <c r="Q31"/>
  <c r="Q30"/>
  <c r="Q29"/>
  <c r="Q28"/>
  <c r="Q26"/>
  <c r="Q25"/>
  <c r="Q24"/>
  <c r="Q23"/>
  <c r="Q22"/>
  <c r="Q21"/>
  <c r="Q19"/>
  <c r="Q18"/>
  <c r="Q17"/>
  <c r="Q16"/>
  <c r="Q15"/>
  <c r="Q14"/>
  <c r="Q13"/>
  <c r="Q12"/>
  <c r="Q11"/>
  <c r="Q10"/>
  <c r="L39"/>
  <c r="L38"/>
  <c r="L34"/>
  <c r="L33"/>
  <c r="L32"/>
  <c r="L31"/>
  <c r="L30"/>
  <c r="L29"/>
  <c r="L28"/>
  <c r="L26"/>
  <c r="L25"/>
  <c r="L24"/>
  <c r="L23"/>
  <c r="L22"/>
  <c r="L21"/>
  <c r="L19"/>
  <c r="L18"/>
  <c r="L17"/>
  <c r="L16"/>
  <c r="L15"/>
  <c r="L14"/>
  <c r="L13"/>
  <c r="L12"/>
  <c r="L11"/>
  <c r="L10"/>
  <c r="J39"/>
  <c r="J38"/>
  <c r="J34"/>
  <c r="J33"/>
  <c r="J32"/>
  <c r="J31"/>
  <c r="J30"/>
  <c r="J29"/>
  <c r="J28"/>
  <c r="J26"/>
  <c r="J25"/>
  <c r="J24"/>
  <c r="J23"/>
  <c r="J22"/>
  <c r="J21"/>
  <c r="J19"/>
  <c r="J18"/>
  <c r="J17"/>
  <c r="J16"/>
  <c r="J15"/>
  <c r="J14"/>
  <c r="J13"/>
  <c r="J12"/>
  <c r="J11"/>
  <c r="J10"/>
  <c r="H39"/>
  <c r="H38"/>
  <c r="H34"/>
  <c r="H33"/>
  <c r="H32"/>
  <c r="H31"/>
  <c r="H30"/>
  <c r="H29"/>
  <c r="H28"/>
  <c r="H26"/>
  <c r="H25"/>
  <c r="H24"/>
  <c r="H23"/>
  <c r="H22"/>
  <c r="H21"/>
  <c r="H19"/>
  <c r="H18"/>
  <c r="H17"/>
  <c r="H16"/>
  <c r="H15"/>
  <c r="H14"/>
  <c r="H13"/>
  <c r="H12"/>
  <c r="H11"/>
  <c r="H10"/>
  <c r="F39"/>
  <c r="F38"/>
  <c r="F34"/>
  <c r="F33"/>
  <c r="F32"/>
  <c r="F31"/>
  <c r="F30"/>
  <c r="F29"/>
  <c r="F28"/>
  <c r="F26"/>
  <c r="F25"/>
  <c r="F24"/>
  <c r="F23"/>
  <c r="F22"/>
  <c r="F21"/>
  <c r="F19"/>
  <c r="F18"/>
  <c r="F17"/>
  <c r="F16"/>
  <c r="F15"/>
  <c r="F14"/>
  <c r="F13"/>
  <c r="F12"/>
  <c r="F11"/>
  <c r="F10"/>
  <c r="D12"/>
  <c r="D13"/>
  <c r="D14"/>
  <c r="D15"/>
  <c r="D16"/>
  <c r="D17"/>
  <c r="D18"/>
  <c r="D19"/>
  <c r="M19" s="1"/>
  <c r="D21"/>
  <c r="M21" s="1"/>
  <c r="D22"/>
  <c r="D23"/>
  <c r="M23" s="1"/>
  <c r="D24"/>
  <c r="D25"/>
  <c r="D26"/>
  <c r="D28"/>
  <c r="D29"/>
  <c r="M29" s="1"/>
  <c r="D30"/>
  <c r="M30" s="1"/>
  <c r="D31"/>
  <c r="M31" s="1"/>
  <c r="D32"/>
  <c r="D33"/>
  <c r="M33" s="1"/>
  <c r="D34"/>
  <c r="D38"/>
  <c r="M38" s="1"/>
  <c r="D39"/>
  <c r="D11"/>
  <c r="M11" s="1"/>
  <c r="D10"/>
  <c r="L39" i="4"/>
  <c r="L38"/>
  <c r="L37"/>
  <c r="L36"/>
  <c r="L35"/>
  <c r="L34"/>
  <c r="L33"/>
  <c r="L32"/>
  <c r="L31"/>
  <c r="L30"/>
  <c r="L29"/>
  <c r="L28"/>
  <c r="L27"/>
  <c r="L23"/>
  <c r="L16"/>
  <c r="L15"/>
  <c r="L14"/>
  <c r="L13"/>
  <c r="L12"/>
  <c r="J39"/>
  <c r="J38"/>
  <c r="J37"/>
  <c r="J36"/>
  <c r="J35"/>
  <c r="J34"/>
  <c r="J33"/>
  <c r="J32"/>
  <c r="J31"/>
  <c r="J30"/>
  <c r="J29"/>
  <c r="J28"/>
  <c r="J27"/>
  <c r="J23"/>
  <c r="J16"/>
  <c r="J15"/>
  <c r="J14"/>
  <c r="J13"/>
  <c r="J12"/>
  <c r="H39"/>
  <c r="H38"/>
  <c r="H37"/>
  <c r="H36"/>
  <c r="H35"/>
  <c r="H34"/>
  <c r="H33"/>
  <c r="H32"/>
  <c r="H31"/>
  <c r="H30"/>
  <c r="H29"/>
  <c r="H28"/>
  <c r="H27"/>
  <c r="H23"/>
  <c r="H16"/>
  <c r="H15"/>
  <c r="H14"/>
  <c r="H13"/>
  <c r="H12"/>
  <c r="F39"/>
  <c r="F38"/>
  <c r="F37"/>
  <c r="F36"/>
  <c r="F35"/>
  <c r="F34"/>
  <c r="F33"/>
  <c r="F32"/>
  <c r="F31"/>
  <c r="F30"/>
  <c r="F29"/>
  <c r="F28"/>
  <c r="F27"/>
  <c r="F23"/>
  <c r="F16"/>
  <c r="F15"/>
  <c r="F14"/>
  <c r="F13"/>
  <c r="F12"/>
  <c r="D39"/>
  <c r="D38"/>
  <c r="D37"/>
  <c r="D36"/>
  <c r="D35"/>
  <c r="D34"/>
  <c r="D33"/>
  <c r="D32"/>
  <c r="D31"/>
  <c r="D30"/>
  <c r="D29"/>
  <c r="D28"/>
  <c r="D27"/>
  <c r="D23"/>
  <c r="D16"/>
  <c r="D15"/>
  <c r="D14"/>
  <c r="D13"/>
  <c r="D12"/>
  <c r="Q12"/>
  <c r="Q13"/>
  <c r="Q14"/>
  <c r="Q15"/>
  <c r="Q16"/>
  <c r="Q23"/>
  <c r="Q27"/>
  <c r="Q28"/>
  <c r="Q29"/>
  <c r="Q30"/>
  <c r="Q31"/>
  <c r="Q32"/>
  <c r="Q33"/>
  <c r="Q34"/>
  <c r="Q35"/>
  <c r="Q36"/>
  <c r="Q37"/>
  <c r="Q38"/>
  <c r="Q39"/>
  <c r="L40" i="5"/>
  <c r="L39"/>
  <c r="L38"/>
  <c r="L21"/>
  <c r="L20"/>
  <c r="L15"/>
  <c r="L14"/>
  <c r="L13"/>
  <c r="L12"/>
  <c r="L11"/>
  <c r="L10"/>
  <c r="J40"/>
  <c r="J39"/>
  <c r="J38"/>
  <c r="J21"/>
  <c r="J20"/>
  <c r="J15"/>
  <c r="J14"/>
  <c r="J13"/>
  <c r="J12"/>
  <c r="J11"/>
  <c r="J10"/>
  <c r="H40"/>
  <c r="H39"/>
  <c r="H38"/>
  <c r="H21"/>
  <c r="H20"/>
  <c r="H15"/>
  <c r="H14"/>
  <c r="H13"/>
  <c r="H12"/>
  <c r="H11"/>
  <c r="H10"/>
  <c r="F40"/>
  <c r="M40" s="1"/>
  <c r="F39"/>
  <c r="F38"/>
  <c r="F21"/>
  <c r="F20"/>
  <c r="M20" s="1"/>
  <c r="F15"/>
  <c r="F14"/>
  <c r="F13"/>
  <c r="F12"/>
  <c r="F11"/>
  <c r="F10"/>
  <c r="D40"/>
  <c r="D39"/>
  <c r="D38"/>
  <c r="D21"/>
  <c r="M21" s="1"/>
  <c r="D20"/>
  <c r="D15"/>
  <c r="D14"/>
  <c r="D13"/>
  <c r="D12"/>
  <c r="D11"/>
  <c r="D10"/>
  <c r="Q12"/>
  <c r="Q13"/>
  <c r="Q14"/>
  <c r="Q15"/>
  <c r="Q20"/>
  <c r="Q21"/>
  <c r="Q11"/>
  <c r="Q10"/>
  <c r="Q38"/>
  <c r="Q39"/>
  <c r="Q40"/>
  <c r="M39" l="1"/>
  <c r="M38"/>
  <c r="M15"/>
  <c r="M14"/>
  <c r="M13"/>
  <c r="M12"/>
  <c r="M11"/>
  <c r="M10"/>
  <c r="M39" i="3"/>
  <c r="M34"/>
  <c r="M32"/>
  <c r="M28"/>
  <c r="M26"/>
  <c r="M25"/>
  <c r="M24"/>
  <c r="M22"/>
  <c r="M18"/>
  <c r="M17"/>
  <c r="M16"/>
  <c r="M15"/>
  <c r="M14"/>
  <c r="M13"/>
  <c r="M12"/>
  <c r="M10"/>
  <c r="M33" i="2"/>
  <c r="M22"/>
  <c r="M14" i="13"/>
  <c r="M12"/>
  <c r="P38"/>
  <c r="M37"/>
  <c r="M35"/>
  <c r="M33"/>
  <c r="M31"/>
  <c r="M29"/>
  <c r="M27"/>
  <c r="M25"/>
  <c r="M23"/>
  <c r="M21"/>
  <c r="M19"/>
  <c r="M17"/>
  <c r="M15"/>
  <c r="M13"/>
  <c r="M12" i="4"/>
  <c r="M14"/>
  <c r="M16"/>
  <c r="M28"/>
  <c r="M30"/>
  <c r="M32"/>
  <c r="M34"/>
  <c r="M36"/>
  <c r="M38"/>
  <c r="M13"/>
  <c r="M15"/>
  <c r="M23"/>
  <c r="M27"/>
  <c r="M29"/>
  <c r="M31"/>
  <c r="M33"/>
  <c r="M35"/>
  <c r="M37"/>
  <c r="M39"/>
  <c r="L40" i="6"/>
  <c r="L38"/>
  <c r="L37"/>
  <c r="L36"/>
  <c r="L35"/>
  <c r="L34"/>
  <c r="L32"/>
  <c r="L31"/>
  <c r="L30"/>
  <c r="L29"/>
  <c r="L28"/>
  <c r="L41" s="1"/>
  <c r="L24"/>
  <c r="L21"/>
  <c r="L20"/>
  <c r="L19"/>
  <c r="L18"/>
  <c r="L17"/>
  <c r="L16"/>
  <c r="L15"/>
  <c r="L14"/>
  <c r="L13"/>
  <c r="J40"/>
  <c r="J38"/>
  <c r="J37"/>
  <c r="J36"/>
  <c r="J35"/>
  <c r="J34"/>
  <c r="J32"/>
  <c r="J31"/>
  <c r="J30"/>
  <c r="J29"/>
  <c r="J28"/>
  <c r="J24"/>
  <c r="J21"/>
  <c r="M21" s="1"/>
  <c r="J20"/>
  <c r="J19"/>
  <c r="J18"/>
  <c r="J17"/>
  <c r="J16"/>
  <c r="J15"/>
  <c r="M15" s="1"/>
  <c r="J14"/>
  <c r="J13"/>
  <c r="H40"/>
  <c r="H38"/>
  <c r="H37"/>
  <c r="H36"/>
  <c r="H35"/>
  <c r="H34"/>
  <c r="H32"/>
  <c r="H31"/>
  <c r="H30"/>
  <c r="H29"/>
  <c r="H28"/>
  <c r="H24"/>
  <c r="H21"/>
  <c r="H20"/>
  <c r="H19"/>
  <c r="H18"/>
  <c r="H17"/>
  <c r="H16"/>
  <c r="H15"/>
  <c r="H14"/>
  <c r="H13"/>
  <c r="H41"/>
  <c r="F40"/>
  <c r="F38"/>
  <c r="F37"/>
  <c r="F36"/>
  <c r="F35"/>
  <c r="F34"/>
  <c r="F32"/>
  <c r="F31"/>
  <c r="F30"/>
  <c r="F29"/>
  <c r="F28"/>
  <c r="F24"/>
  <c r="F21"/>
  <c r="F20"/>
  <c r="F19"/>
  <c r="F18"/>
  <c r="F17"/>
  <c r="F16"/>
  <c r="F15"/>
  <c r="F14"/>
  <c r="F13"/>
  <c r="D40"/>
  <c r="M40" s="1"/>
  <c r="D38"/>
  <c r="D37"/>
  <c r="D36"/>
  <c r="D35"/>
  <c r="D34"/>
  <c r="D32"/>
  <c r="D31"/>
  <c r="D30"/>
  <c r="M30" s="1"/>
  <c r="D29"/>
  <c r="D28"/>
  <c r="M28" s="1"/>
  <c r="D24"/>
  <c r="M24" s="1"/>
  <c r="D21"/>
  <c r="D20"/>
  <c r="M20" s="1"/>
  <c r="D19"/>
  <c r="D18"/>
  <c r="D17"/>
  <c r="D16"/>
  <c r="D15"/>
  <c r="D14"/>
  <c r="D13"/>
  <c r="M13"/>
  <c r="M17"/>
  <c r="M19"/>
  <c r="M29"/>
  <c r="M31"/>
  <c r="M35"/>
  <c r="M37"/>
  <c r="Q13"/>
  <c r="Q14"/>
  <c r="Q15"/>
  <c r="Q16"/>
  <c r="Q17"/>
  <c r="Q18"/>
  <c r="Q19"/>
  <c r="Q20"/>
  <c r="Q21"/>
  <c r="Q24"/>
  <c r="Q28"/>
  <c r="Q29"/>
  <c r="Q30"/>
  <c r="Q31"/>
  <c r="Q32"/>
  <c r="Q34"/>
  <c r="Q35"/>
  <c r="Q36"/>
  <c r="Q37"/>
  <c r="Q38"/>
  <c r="Q40"/>
  <c r="L39" i="7"/>
  <c r="L38"/>
  <c r="L37"/>
  <c r="L36"/>
  <c r="L35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J39"/>
  <c r="J38"/>
  <c r="J37"/>
  <c r="J36"/>
  <c r="J35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H39"/>
  <c r="H38"/>
  <c r="H37"/>
  <c r="H36"/>
  <c r="H35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39"/>
  <c r="F38"/>
  <c r="F37"/>
  <c r="F36"/>
  <c r="F35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39"/>
  <c r="M39" s="1"/>
  <c r="D38"/>
  <c r="M38" s="1"/>
  <c r="D37"/>
  <c r="D36"/>
  <c r="M36" s="1"/>
  <c r="D35"/>
  <c r="D32"/>
  <c r="M32" s="1"/>
  <c r="D31"/>
  <c r="D30"/>
  <c r="M30" s="1"/>
  <c r="D29"/>
  <c r="D28"/>
  <c r="M28" s="1"/>
  <c r="D27"/>
  <c r="D26"/>
  <c r="M26" s="1"/>
  <c r="D25"/>
  <c r="D24"/>
  <c r="M24" s="1"/>
  <c r="D23"/>
  <c r="D22"/>
  <c r="M22" s="1"/>
  <c r="D21"/>
  <c r="D20"/>
  <c r="M20" s="1"/>
  <c r="D19"/>
  <c r="D18"/>
  <c r="M18" s="1"/>
  <c r="D17"/>
  <c r="D16"/>
  <c r="M16" s="1"/>
  <c r="D15"/>
  <c r="D14"/>
  <c r="M14" s="1"/>
  <c r="D13"/>
  <c r="D12"/>
  <c r="M12" s="1"/>
  <c r="D11"/>
  <c r="D10"/>
  <c r="M13"/>
  <c r="M15"/>
  <c r="M17"/>
  <c r="M23"/>
  <c r="M25"/>
  <c r="M29"/>
  <c r="M31"/>
  <c r="M35"/>
  <c r="M37"/>
  <c r="M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5"/>
  <c r="Q36"/>
  <c r="Q37"/>
  <c r="Q38"/>
  <c r="Q39"/>
  <c r="Q11"/>
  <c r="Q10"/>
  <c r="L39" i="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40" s="1"/>
  <c r="L1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40" s="1"/>
  <c r="H1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D39"/>
  <c r="M39" s="1"/>
  <c r="D38"/>
  <c r="D37"/>
  <c r="M37" s="1"/>
  <c r="D36"/>
  <c r="D35"/>
  <c r="M35" s="1"/>
  <c r="D34"/>
  <c r="D33"/>
  <c r="M33" s="1"/>
  <c r="D32"/>
  <c r="D31"/>
  <c r="M31" s="1"/>
  <c r="D30"/>
  <c r="D29"/>
  <c r="M29" s="1"/>
  <c r="D28"/>
  <c r="D27"/>
  <c r="M27" s="1"/>
  <c r="D26"/>
  <c r="D25"/>
  <c r="M25" s="1"/>
  <c r="D24"/>
  <c r="D23"/>
  <c r="M23" s="1"/>
  <c r="D22"/>
  <c r="D21"/>
  <c r="M21" s="1"/>
  <c r="D20"/>
  <c r="D19"/>
  <c r="M19" s="1"/>
  <c r="D18"/>
  <c r="D17"/>
  <c r="M17" s="1"/>
  <c r="D16"/>
  <c r="D15"/>
  <c r="M15" s="1"/>
  <c r="D14"/>
  <c r="D13"/>
  <c r="M13" s="1"/>
  <c r="D12"/>
  <c r="D11"/>
  <c r="D40" s="1"/>
  <c r="D10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11"/>
  <c r="P10"/>
  <c r="L40" i="1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J40"/>
  <c r="J39"/>
  <c r="M39" s="1"/>
  <c r="J38"/>
  <c r="J37"/>
  <c r="J36"/>
  <c r="J35"/>
  <c r="M35" s="1"/>
  <c r="J34"/>
  <c r="J33"/>
  <c r="J32"/>
  <c r="J31"/>
  <c r="M31" s="1"/>
  <c r="J30"/>
  <c r="J29"/>
  <c r="J28"/>
  <c r="J27"/>
  <c r="M27" s="1"/>
  <c r="J26"/>
  <c r="J25"/>
  <c r="J24"/>
  <c r="J23"/>
  <c r="M23" s="1"/>
  <c r="J22"/>
  <c r="J21"/>
  <c r="J20"/>
  <c r="J19"/>
  <c r="M19" s="1"/>
  <c r="J18"/>
  <c r="J17"/>
  <c r="J16"/>
  <c r="J15"/>
  <c r="M15" s="1"/>
  <c r="J14"/>
  <c r="J13"/>
  <c r="J12"/>
  <c r="J11"/>
  <c r="M11" s="1"/>
  <c r="J10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F40"/>
  <c r="M40" s="1"/>
  <c r="F39"/>
  <c r="F38"/>
  <c r="M38" s="1"/>
  <c r="F37"/>
  <c r="F36"/>
  <c r="M36" s="1"/>
  <c r="F35"/>
  <c r="F34"/>
  <c r="M34" s="1"/>
  <c r="F33"/>
  <c r="F32"/>
  <c r="M32" s="1"/>
  <c r="F31"/>
  <c r="F30"/>
  <c r="M30" s="1"/>
  <c r="F29"/>
  <c r="F28"/>
  <c r="M28" s="1"/>
  <c r="F27"/>
  <c r="F26"/>
  <c r="M26" s="1"/>
  <c r="F25"/>
  <c r="F24"/>
  <c r="M24" s="1"/>
  <c r="F23"/>
  <c r="F22"/>
  <c r="M22" s="1"/>
  <c r="F21"/>
  <c r="F20"/>
  <c r="M20" s="1"/>
  <c r="F19"/>
  <c r="F18"/>
  <c r="M18" s="1"/>
  <c r="F17"/>
  <c r="F16"/>
  <c r="M16" s="1"/>
  <c r="F15"/>
  <c r="F14"/>
  <c r="M14" s="1"/>
  <c r="F13"/>
  <c r="F12"/>
  <c r="M12" s="1"/>
  <c r="F11"/>
  <c r="F10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11"/>
  <c r="P10"/>
  <c r="M12" i="9"/>
  <c r="M14"/>
  <c r="M16"/>
  <c r="M18"/>
  <c r="M20"/>
  <c r="M22"/>
  <c r="M24"/>
  <c r="M26"/>
  <c r="M28"/>
  <c r="M30"/>
  <c r="M32"/>
  <c r="M34"/>
  <c r="M36"/>
  <c r="M38"/>
  <c r="M11"/>
  <c r="M10"/>
  <c r="M18" i="14"/>
  <c r="M19"/>
  <c r="M24"/>
  <c r="M25"/>
  <c r="M26"/>
  <c r="M27"/>
  <c r="M28"/>
  <c r="M31"/>
  <c r="P38"/>
  <c r="P39"/>
  <c r="L38"/>
  <c r="L39"/>
  <c r="J38"/>
  <c r="J39"/>
  <c r="H38"/>
  <c r="M38" s="1"/>
  <c r="H39"/>
  <c r="F38"/>
  <c r="F39"/>
  <c r="D38"/>
  <c r="O41" i="12"/>
  <c r="K41"/>
  <c r="I41"/>
  <c r="G41"/>
  <c r="E41"/>
  <c r="C41"/>
  <c r="L41"/>
  <c r="H41"/>
  <c r="D41"/>
  <c r="P41"/>
  <c r="J41"/>
  <c r="F41"/>
  <c r="K38" i="13"/>
  <c r="I38"/>
  <c r="G38"/>
  <c r="E38"/>
  <c r="C38"/>
  <c r="L38"/>
  <c r="J38"/>
  <c r="H38"/>
  <c r="F38"/>
  <c r="O41" i="14"/>
  <c r="K41"/>
  <c r="I41"/>
  <c r="G41"/>
  <c r="E41"/>
  <c r="C41"/>
  <c r="P40"/>
  <c r="L40"/>
  <c r="J40"/>
  <c r="H40"/>
  <c r="F40"/>
  <c r="D40"/>
  <c r="M40" s="1"/>
  <c r="D39"/>
  <c r="P37"/>
  <c r="L37"/>
  <c r="J37"/>
  <c r="H37"/>
  <c r="F37"/>
  <c r="D37"/>
  <c r="M37" s="1"/>
  <c r="P36"/>
  <c r="L36"/>
  <c r="J36"/>
  <c r="H36"/>
  <c r="F36"/>
  <c r="D36"/>
  <c r="P35"/>
  <c r="L35"/>
  <c r="J35"/>
  <c r="H35"/>
  <c r="F35"/>
  <c r="D35"/>
  <c r="P34"/>
  <c r="L34"/>
  <c r="J34"/>
  <c r="H34"/>
  <c r="F34"/>
  <c r="D34"/>
  <c r="P33"/>
  <c r="L33"/>
  <c r="J33"/>
  <c r="H33"/>
  <c r="F33"/>
  <c r="D33"/>
  <c r="P32"/>
  <c r="L32"/>
  <c r="J32"/>
  <c r="H32"/>
  <c r="F32"/>
  <c r="D32"/>
  <c r="P31"/>
  <c r="L31"/>
  <c r="J31"/>
  <c r="H31"/>
  <c r="F31"/>
  <c r="D31"/>
  <c r="P30"/>
  <c r="L30"/>
  <c r="J30"/>
  <c r="H30"/>
  <c r="F30"/>
  <c r="D30"/>
  <c r="M30" s="1"/>
  <c r="P29"/>
  <c r="L29"/>
  <c r="J29"/>
  <c r="H29"/>
  <c r="F29"/>
  <c r="D29"/>
  <c r="M29" s="1"/>
  <c r="P28"/>
  <c r="L28"/>
  <c r="J28"/>
  <c r="H28"/>
  <c r="F28"/>
  <c r="D28"/>
  <c r="P27"/>
  <c r="L27"/>
  <c r="J27"/>
  <c r="H27"/>
  <c r="F27"/>
  <c r="D27"/>
  <c r="P26"/>
  <c r="L26"/>
  <c r="J26"/>
  <c r="H26"/>
  <c r="F26"/>
  <c r="D26"/>
  <c r="P25"/>
  <c r="L25"/>
  <c r="J25"/>
  <c r="H25"/>
  <c r="F25"/>
  <c r="D25"/>
  <c r="P24"/>
  <c r="L24"/>
  <c r="J24"/>
  <c r="H24"/>
  <c r="F24"/>
  <c r="D24"/>
  <c r="P23"/>
  <c r="L23"/>
  <c r="J23"/>
  <c r="M23" s="1"/>
  <c r="H23"/>
  <c r="F23"/>
  <c r="D23"/>
  <c r="P22"/>
  <c r="L22"/>
  <c r="J22"/>
  <c r="M22" s="1"/>
  <c r="H22"/>
  <c r="F22"/>
  <c r="D22"/>
  <c r="P21"/>
  <c r="L21"/>
  <c r="J21"/>
  <c r="M21" s="1"/>
  <c r="H21"/>
  <c r="F21"/>
  <c r="D21"/>
  <c r="P20"/>
  <c r="L20"/>
  <c r="J20"/>
  <c r="M20" s="1"/>
  <c r="H20"/>
  <c r="F20"/>
  <c r="D20"/>
  <c r="P19"/>
  <c r="L19"/>
  <c r="J19"/>
  <c r="H19"/>
  <c r="F19"/>
  <c r="D19"/>
  <c r="P18"/>
  <c r="L18"/>
  <c r="J18"/>
  <c r="H18"/>
  <c r="F18"/>
  <c r="D18"/>
  <c r="P17"/>
  <c r="L17"/>
  <c r="J17"/>
  <c r="M17" s="1"/>
  <c r="H17"/>
  <c r="F17"/>
  <c r="D17"/>
  <c r="P16"/>
  <c r="L16"/>
  <c r="J16"/>
  <c r="M16" s="1"/>
  <c r="H16"/>
  <c r="F16"/>
  <c r="D16"/>
  <c r="P15"/>
  <c r="L15"/>
  <c r="J15"/>
  <c r="M15" s="1"/>
  <c r="H15"/>
  <c r="F15"/>
  <c r="D15"/>
  <c r="P14"/>
  <c r="L14"/>
  <c r="J14"/>
  <c r="M14" s="1"/>
  <c r="H14"/>
  <c r="F14"/>
  <c r="D14"/>
  <c r="P13"/>
  <c r="L13"/>
  <c r="J13"/>
  <c r="M13" s="1"/>
  <c r="H13"/>
  <c r="F13"/>
  <c r="D13"/>
  <c r="P12"/>
  <c r="L12"/>
  <c r="J12"/>
  <c r="M12" s="1"/>
  <c r="H12"/>
  <c r="F12"/>
  <c r="D12"/>
  <c r="P11"/>
  <c r="L11"/>
  <c r="J11"/>
  <c r="M11" s="1"/>
  <c r="H11"/>
  <c r="F11"/>
  <c r="D11"/>
  <c r="P10"/>
  <c r="L10"/>
  <c r="J10"/>
  <c r="M10" s="1"/>
  <c r="H10"/>
  <c r="F10"/>
  <c r="D10"/>
  <c r="D19" i="11"/>
  <c r="C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8"/>
  <c r="F8"/>
  <c r="H7"/>
  <c r="F7"/>
  <c r="F19" s="1"/>
  <c r="D41" i="5"/>
  <c r="C40" i="4"/>
  <c r="O41" i="10"/>
  <c r="K41"/>
  <c r="I41"/>
  <c r="G41"/>
  <c r="E41"/>
  <c r="C41"/>
  <c r="M37"/>
  <c r="M33"/>
  <c r="M29"/>
  <c r="M25"/>
  <c r="M21"/>
  <c r="M17"/>
  <c r="M13"/>
  <c r="P41"/>
  <c r="L41"/>
  <c r="J41"/>
  <c r="H41"/>
  <c r="F41"/>
  <c r="D41"/>
  <c r="O40" i="9"/>
  <c r="K40"/>
  <c r="I40"/>
  <c r="G40"/>
  <c r="E40"/>
  <c r="C40"/>
  <c r="P40"/>
  <c r="J40"/>
  <c r="F40"/>
  <c r="P40" i="7"/>
  <c r="K40"/>
  <c r="I40"/>
  <c r="G40"/>
  <c r="E40"/>
  <c r="C40"/>
  <c r="L40"/>
  <c r="H40"/>
  <c r="D40"/>
  <c r="P41" i="6"/>
  <c r="K41"/>
  <c r="I41"/>
  <c r="G41"/>
  <c r="E41"/>
  <c r="C41"/>
  <c r="Q41"/>
  <c r="J41"/>
  <c r="F41"/>
  <c r="P41" i="5"/>
  <c r="K41"/>
  <c r="I41"/>
  <c r="G41"/>
  <c r="E41"/>
  <c r="C41"/>
  <c r="Q41"/>
  <c r="L41"/>
  <c r="J41"/>
  <c r="H41"/>
  <c r="F41"/>
  <c r="P40" i="4"/>
  <c r="K40"/>
  <c r="I40"/>
  <c r="G40"/>
  <c r="E40"/>
  <c r="L40"/>
  <c r="J40"/>
  <c r="H40"/>
  <c r="F40"/>
  <c r="D40"/>
  <c r="P41" i="3"/>
  <c r="K41"/>
  <c r="I41"/>
  <c r="G41"/>
  <c r="E41"/>
  <c r="C41"/>
  <c r="L41"/>
  <c r="H41"/>
  <c r="D41"/>
  <c r="Q41"/>
  <c r="J41"/>
  <c r="F41"/>
  <c r="O40" i="2"/>
  <c r="L40"/>
  <c r="P40"/>
  <c r="K40"/>
  <c r="I40"/>
  <c r="G40"/>
  <c r="E40"/>
  <c r="C40"/>
  <c r="J40"/>
  <c r="H40"/>
  <c r="D40"/>
  <c r="M19" i="7" l="1"/>
  <c r="M27"/>
  <c r="M21"/>
  <c r="M38" i="6"/>
  <c r="M36"/>
  <c r="M34"/>
  <c r="M32"/>
  <c r="M18"/>
  <c r="M14"/>
  <c r="M16"/>
  <c r="H19" i="11"/>
  <c r="M38" i="13"/>
  <c r="L40" s="1"/>
  <c r="M39" i="14"/>
  <c r="M36"/>
  <c r="M35"/>
  <c r="L43" s="1"/>
  <c r="D41" i="6"/>
  <c r="M10" i="7"/>
  <c r="M10" i="10"/>
  <c r="M41" s="1"/>
  <c r="L43" s="1"/>
  <c r="M32" i="14"/>
  <c r="M33"/>
  <c r="M34"/>
  <c r="D41"/>
  <c r="L41"/>
  <c r="J41"/>
  <c r="P41"/>
  <c r="F41"/>
  <c r="D38" i="13"/>
  <c r="H9" i="11"/>
  <c r="F9"/>
  <c r="F40" i="7"/>
  <c r="J40"/>
  <c r="Q40"/>
  <c r="M40" i="4"/>
  <c r="L42" s="1"/>
  <c r="M40" i="2"/>
  <c r="F40"/>
  <c r="G20" i="11" l="1"/>
  <c r="M41" i="12"/>
  <c r="L43" s="1"/>
  <c r="M41" i="5"/>
  <c r="L43" s="1"/>
  <c r="M41" i="6"/>
  <c r="L43" s="1"/>
  <c r="M40" i="7"/>
  <c r="L42" s="1"/>
  <c r="M40" i="9"/>
  <c r="L42" s="1"/>
  <c r="M41" i="3"/>
  <c r="L43" s="1"/>
  <c r="L42" i="2"/>
</calcChain>
</file>

<file path=xl/sharedStrings.xml><?xml version="1.0" encoding="utf-8"?>
<sst xmlns="http://schemas.openxmlformats.org/spreadsheetml/2006/main" count="665" uniqueCount="105">
  <si>
    <t>Tanggal</t>
  </si>
  <si>
    <t>JENIS MATERIAL</t>
  </si>
  <si>
    <t>ABU BATU</t>
  </si>
  <si>
    <t>MEDIUM</t>
  </si>
  <si>
    <t>SPLIT 1-2</t>
  </si>
  <si>
    <t>NO</t>
  </si>
  <si>
    <t>GROGOL</t>
  </si>
  <si>
    <t>AGREGAT KLAS A</t>
  </si>
  <si>
    <t>GRESLEY</t>
  </si>
  <si>
    <t>LAPORAN PRODUKSI CRUSHER</t>
  </si>
  <si>
    <t>KETERANGAN</t>
  </si>
  <si>
    <t>AGREGAT KLAS B</t>
  </si>
  <si>
    <t>JUMLAH JAM PRODUKSI</t>
  </si>
  <si>
    <t>LAPORAN HARIAN PRODUKSI STONE CRUSHER</t>
  </si>
  <si>
    <t>PT. MUDA MANDIRI SEJAHTERA</t>
  </si>
  <si>
    <t>BULAN : APRIL</t>
  </si>
  <si>
    <t>No</t>
  </si>
  <si>
    <t>JUMLAH M3</t>
  </si>
  <si>
    <t>AGREGAT CLAS A</t>
  </si>
  <si>
    <t>AGREGAT CLAS B</t>
  </si>
  <si>
    <t>Bucket</t>
  </si>
  <si>
    <t>M3</t>
  </si>
  <si>
    <t>Jumlah</t>
  </si>
  <si>
    <t>Mengetahui :</t>
  </si>
  <si>
    <t>PT. Muda Mandiri Sejahtera</t>
  </si>
  <si>
    <t>Dinas ESDM</t>
  </si>
  <si>
    <t>Kabid. Pengawas Pertambangan</t>
  </si>
  <si>
    <t>NIP : ..........................................</t>
  </si>
  <si>
    <t>TAHUN 2015</t>
  </si>
  <si>
    <t>Kabag. Produksi</t>
  </si>
  <si>
    <t>BULAN : MEI</t>
  </si>
  <si>
    <t>BULAN : JUNI</t>
  </si>
  <si>
    <t>BULAN : JULI</t>
  </si>
  <si>
    <t>BULAN : AGUSTUS</t>
  </si>
  <si>
    <t>BULAN : SEPTEMBER</t>
  </si>
  <si>
    <t>BULAN : OKTOBER</t>
  </si>
  <si>
    <t>BULAN : NOPEMBER</t>
  </si>
  <si>
    <t>BULAN : DESEMBER</t>
  </si>
  <si>
    <t>REKAP LAPORAN PRODUKSI STONE CRUSHER</t>
  </si>
  <si>
    <t>BULAN</t>
  </si>
  <si>
    <t>JUMLAH PRODUKSI Dalam M3</t>
  </si>
  <si>
    <t>PAJAK</t>
  </si>
  <si>
    <t>JUMLAH</t>
  </si>
  <si>
    <t>Pasir, Batu, Kerikil</t>
  </si>
  <si>
    <t>Split 1/2</t>
  </si>
  <si>
    <t>Per M3</t>
  </si>
  <si>
    <t>Rupiah (Rp)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</si>
  <si>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</si>
  <si>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</si>
  <si>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</si>
  <si>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</si>
  <si>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</si>
  <si>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</si>
  <si>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</si>
  <si>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</si>
  <si>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</si>
  <si>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</si>
  <si>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</si>
  <si>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</si>
  <si>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 TOTAL</t>
  </si>
  <si>
    <t>BULAN : JANUARI</t>
  </si>
  <si>
    <t>MATERIAL MASUK</t>
  </si>
  <si>
    <t>Sufnizar</t>
  </si>
  <si>
    <t>BULAN : FEBRUARI</t>
  </si>
  <si>
    <t>BULAN : MARET</t>
  </si>
  <si>
    <t>Lubuk Sikaping, ........................ 2015</t>
  </si>
  <si>
    <t>HASIL PRODUKSI</t>
  </si>
  <si>
    <t>Jam Produksi</t>
  </si>
  <si>
    <t>Anggota</t>
  </si>
  <si>
    <t>Grogol</t>
  </si>
  <si>
    <t xml:space="preserve">Pemakaian </t>
  </si>
  <si>
    <t>BBM</t>
  </si>
  <si>
    <t>CRUSHER</t>
  </si>
  <si>
    <t>LOADER</t>
  </si>
  <si>
    <t>TIDAK PRODUKSI / CRUSHER RUSAK</t>
  </si>
  <si>
    <t>tgl</t>
  </si>
  <si>
    <t>LIBUR AWAL RAMADHAN</t>
  </si>
  <si>
    <t>LIBUR LEBARAN</t>
  </si>
  <si>
    <t>TIDAK PRODUKSI / GROGOL HABIS</t>
  </si>
  <si>
    <t>TIDAK PRODUKSI / OPERATOR LOADER TIDAK DATANG</t>
  </si>
  <si>
    <t>LAPORAN HARIAN PRODUKSI STONE CRUSHER 1</t>
  </si>
  <si>
    <t>LAPORAN HARIAN PRODUKSI STONE CRUSHER II</t>
  </si>
  <si>
    <t>LAPORAN  PRODUKSI CRUSHER I</t>
  </si>
  <si>
    <t>JAM START</t>
  </si>
  <si>
    <t>JAM AKHIR</t>
  </si>
  <si>
    <t xml:space="preserve">Operator Siang </t>
  </si>
  <si>
    <t>Operator Malam</t>
  </si>
  <si>
    <t>Operator Crusher</t>
  </si>
  <si>
    <t>LAPORAN  PRODUKSI CRUSHER II</t>
  </si>
  <si>
    <t>Perbaikan Crusher</t>
  </si>
  <si>
    <t>TIDAK PRODUKSI / Perbaikan Crusher</t>
  </si>
  <si>
    <t>LAPORAN HARIAN PRODUKSI STONE CRUSHER I</t>
  </si>
  <si>
    <t>LIBUR LEBARAN IDUL ADHA</t>
  </si>
  <si>
    <t>Group</t>
  </si>
  <si>
    <t>EMEN</t>
  </si>
  <si>
    <t>M. Ridwan</t>
  </si>
  <si>
    <t>GROUP</t>
  </si>
  <si>
    <t>BASE A</t>
  </si>
  <si>
    <t>BASE B</t>
  </si>
  <si>
    <t>SPLIT</t>
  </si>
  <si>
    <t>M.RIDWAN</t>
  </si>
  <si>
    <t>Produksi Shift Malam</t>
  </si>
  <si>
    <t>Bersih - Bersih Lokasi Crusher</t>
  </si>
  <si>
    <t>SPLIT 2-3</t>
  </si>
  <si>
    <t>BAHAN BAKU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</si>
</sst>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* #,##0.0_);_(* \(#,##0.0\);_(* &quot;-&quot;?_);_(@_)"/>
  </numFmts>
  <fonts count="20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</font>
    <font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9"/>
      <color theme="1"/>
      <name val="Times New Roman"/>
      <family val="1"/>
    </font>
    <font>
      <sz val="8"/>
      <color rgb="FFFF0000"/>
      <name val="Calibri"/>
      <family val="2"/>
      <charset val="1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</cellStyleXfs>
  <cellXfs count="28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5" fontId="0" fillId="0" borderId="4" xfId="0" applyNumberFormat="1" applyBorder="1"/>
    <xf numFmtId="41" fontId="0" fillId="0" borderId="9" xfId="1" applyFont="1" applyBorder="1"/>
    <xf numFmtId="41" fontId="0" fillId="0" borderId="10" xfId="1" applyFont="1" applyBorder="1"/>
    <xf numFmtId="41" fontId="0" fillId="0" borderId="11" xfId="1" applyFont="1" applyBorder="1"/>
    <xf numFmtId="41" fontId="0" fillId="0" borderId="12" xfId="1" applyFont="1" applyBorder="1"/>
    <xf numFmtId="41" fontId="0" fillId="0" borderId="13" xfId="1" applyFont="1" applyBorder="1"/>
    <xf numFmtId="41" fontId="0" fillId="0" borderId="14" xfId="1" applyFont="1" applyBorder="1"/>
    <xf numFmtId="0" fontId="0" fillId="0" borderId="2" xfId="0" applyBorder="1" applyAlignment="1">
      <alignment horizontal="center"/>
    </xf>
    <xf numFmtId="15" fontId="0" fillId="0" borderId="15" xfId="0" applyNumberFormat="1" applyBorder="1"/>
    <xf numFmtId="41" fontId="0" fillId="0" borderId="16" xfId="1" applyFont="1" applyBorder="1"/>
    <xf numFmtId="41" fontId="0" fillId="0" borderId="17" xfId="1" applyFont="1" applyBorder="1"/>
    <xf numFmtId="41" fontId="0" fillId="0" borderId="18" xfId="1" applyFont="1" applyBorder="1"/>
    <xf numFmtId="41" fontId="0" fillId="0" borderId="7" xfId="0" applyNumberFormat="1" applyBorder="1"/>
    <xf numFmtId="0" fontId="1" fillId="0" borderId="0" xfId="0" applyFont="1" applyAlignment="1"/>
    <xf numFmtId="0" fontId="1" fillId="0" borderId="0" xfId="0" applyFont="1"/>
    <xf numFmtId="0" fontId="6" fillId="0" borderId="0" xfId="0" applyFont="1" applyAlignment="1"/>
    <xf numFmtId="41" fontId="0" fillId="0" borderId="21" xfId="1" applyFont="1" applyBorder="1"/>
    <xf numFmtId="41" fontId="0" fillId="0" borderId="22" xfId="1" applyFont="1" applyBorder="1"/>
    <xf numFmtId="41" fontId="0" fillId="0" borderId="23" xfId="1" applyFont="1" applyBorder="1"/>
    <xf numFmtId="41" fontId="0" fillId="0" borderId="24" xfId="1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0" borderId="0" xfId="0" applyFont="1" applyAlignment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41" fontId="1" fillId="0" borderId="3" xfId="1" applyFont="1" applyBorder="1" applyAlignment="1">
      <alignment horizontal="center" vertical="center"/>
    </xf>
    <xf numFmtId="42" fontId="1" fillId="0" borderId="3" xfId="2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1" fontId="1" fillId="0" borderId="1" xfId="1" applyFont="1" applyBorder="1" applyAlignment="1">
      <alignment horizontal="center" vertical="center"/>
    </xf>
    <xf numFmtId="42" fontId="1" fillId="0" borderId="1" xfId="2" applyFont="1" applyBorder="1" applyAlignment="1">
      <alignment vertical="center"/>
    </xf>
    <xf numFmtId="41" fontId="1" fillId="0" borderId="1" xfId="0" applyNumberFormat="1" applyFont="1" applyBorder="1" applyAlignment="1">
      <alignment horizontal="left" vertical="center"/>
    </xf>
    <xf numFmtId="41" fontId="0" fillId="0" borderId="0" xfId="0" applyNumberFormat="1"/>
    <xf numFmtId="41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41" fontId="5" fillId="0" borderId="1" xfId="0" applyNumberFormat="1" applyFont="1" applyBorder="1" applyAlignment="1">
      <alignment vertical="center"/>
    </xf>
    <xf numFmtId="42" fontId="5" fillId="0" borderId="1" xfId="2" applyFont="1" applyFill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0" fillId="0" borderId="0" xfId="0" applyBorder="1" applyAlignment="1">
      <alignment horizontal="center"/>
    </xf>
    <xf numFmtId="41" fontId="0" fillId="0" borderId="0" xfId="0" applyNumberFormat="1" applyBorder="1" applyAlignment="1">
      <alignment horizontal="center"/>
    </xf>
    <xf numFmtId="41" fontId="1" fillId="0" borderId="3" xfId="0" applyNumberFormat="1" applyFont="1" applyBorder="1" applyAlignment="1">
      <alignment horizontal="left" vertical="center"/>
    </xf>
    <xf numFmtId="41" fontId="1" fillId="0" borderId="1" xfId="0" applyNumberFormat="1" applyFont="1" applyBorder="1"/>
    <xf numFmtId="0" fontId="11" fillId="0" borderId="37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0" borderId="43" xfId="0" applyBorder="1"/>
    <xf numFmtId="0" fontId="12" fillId="0" borderId="43" xfId="0" applyFont="1" applyBorder="1" applyAlignment="1">
      <alignment horizontal="left"/>
    </xf>
    <xf numFmtId="0" fontId="0" fillId="0" borderId="44" xfId="0" applyBorder="1"/>
    <xf numFmtId="0" fontId="9" fillId="0" borderId="45" xfId="0" applyFont="1" applyBorder="1" applyAlignment="1">
      <alignment horizontal="center"/>
    </xf>
    <xf numFmtId="0" fontId="0" fillId="0" borderId="46" xfId="0" applyBorder="1"/>
    <xf numFmtId="0" fontId="12" fillId="0" borderId="46" xfId="0" applyFont="1" applyBorder="1" applyAlignment="1">
      <alignment horizontal="left"/>
    </xf>
    <xf numFmtId="0" fontId="0" fillId="0" borderId="47" xfId="0" applyBorder="1"/>
    <xf numFmtId="0" fontId="10" fillId="0" borderId="0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2" fillId="0" borderId="51" xfId="0" applyFont="1" applyBorder="1" applyAlignment="1">
      <alignment horizontal="left"/>
    </xf>
    <xf numFmtId="0" fontId="12" fillId="0" borderId="52" xfId="0" applyFont="1" applyBorder="1" applyAlignment="1">
      <alignment horizontal="left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3" fillId="0" borderId="41" xfId="0" applyFont="1" applyBorder="1"/>
    <xf numFmtId="0" fontId="13" fillId="0" borderId="44" xfId="0" applyFont="1" applyBorder="1"/>
    <xf numFmtId="41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1" fontId="0" fillId="5" borderId="12" xfId="1" applyFont="1" applyFill="1" applyBorder="1"/>
    <xf numFmtId="41" fontId="0" fillId="5" borderId="13" xfId="1" applyFont="1" applyFill="1" applyBorder="1"/>
    <xf numFmtId="41" fontId="0" fillId="5" borderId="14" xfId="1" applyFont="1" applyFill="1" applyBorder="1"/>
    <xf numFmtId="0" fontId="1" fillId="2" borderId="55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41" fontId="0" fillId="0" borderId="56" xfId="1" applyFont="1" applyBorder="1"/>
    <xf numFmtId="41" fontId="13" fillId="0" borderId="56" xfId="1" applyFont="1" applyFill="1" applyBorder="1"/>
    <xf numFmtId="41" fontId="0" fillId="0" borderId="57" xfId="0" applyNumberFormat="1" applyBorder="1"/>
    <xf numFmtId="0" fontId="10" fillId="0" borderId="0" xfId="0" applyFont="1" applyBorder="1" applyAlignment="1">
      <alignment horizontal="left" vertical="center"/>
    </xf>
    <xf numFmtId="0" fontId="0" fillId="0" borderId="56" xfId="0" applyBorder="1"/>
    <xf numFmtId="0" fontId="0" fillId="5" borderId="56" xfId="0" applyFill="1" applyBorder="1"/>
    <xf numFmtId="164" fontId="0" fillId="0" borderId="7" xfId="0" applyNumberFormat="1" applyBorder="1"/>
    <xf numFmtId="0" fontId="5" fillId="0" borderId="0" xfId="0" applyFont="1" applyAlignment="1">
      <alignment horizontal="center"/>
    </xf>
    <xf numFmtId="0" fontId="0" fillId="0" borderId="59" xfId="0" applyBorder="1"/>
    <xf numFmtId="41" fontId="0" fillId="0" borderId="0" xfId="0" applyNumberFormat="1" applyBorder="1"/>
    <xf numFmtId="41" fontId="0" fillId="0" borderId="0" xfId="1" applyFont="1" applyBorder="1" applyAlignment="1">
      <alignment horizontal="center"/>
    </xf>
    <xf numFmtId="41" fontId="13" fillId="0" borderId="60" xfId="1" applyFont="1" applyFill="1" applyBorder="1"/>
    <xf numFmtId="0" fontId="0" fillId="0" borderId="56" xfId="0" applyFill="1" applyBorder="1"/>
    <xf numFmtId="0" fontId="0" fillId="0" borderId="59" xfId="0" applyFill="1" applyBorder="1"/>
    <xf numFmtId="164" fontId="0" fillId="0" borderId="7" xfId="0" applyNumberFormat="1" applyFill="1" applyBorder="1"/>
    <xf numFmtId="41" fontId="15" fillId="0" borderId="56" xfId="1" applyFont="1" applyFill="1" applyBorder="1" applyAlignment="1">
      <alignment horizontal="center"/>
    </xf>
    <xf numFmtId="41" fontId="0" fillId="0" borderId="61" xfId="1" applyFont="1" applyBorder="1"/>
    <xf numFmtId="41" fontId="0" fillId="0" borderId="62" xfId="1" applyFont="1" applyBorder="1"/>
    <xf numFmtId="41" fontId="0" fillId="0" borderId="63" xfId="1" applyFont="1" applyBorder="1"/>
    <xf numFmtId="41" fontId="0" fillId="0" borderId="64" xfId="1" applyFont="1" applyBorder="1"/>
    <xf numFmtId="41" fontId="0" fillId="5" borderId="56" xfId="1" applyFont="1" applyFill="1" applyBorder="1"/>
    <xf numFmtId="0" fontId="0" fillId="0" borderId="65" xfId="0" applyFill="1" applyBorder="1"/>
    <xf numFmtId="41" fontId="0" fillId="0" borderId="57" xfId="0" applyNumberFormat="1" applyFill="1" applyBorder="1"/>
    <xf numFmtId="41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1" fontId="0" fillId="3" borderId="56" xfId="1" applyFont="1" applyFill="1" applyBorder="1"/>
    <xf numFmtId="41" fontId="16" fillId="3" borderId="56" xfId="1" applyFont="1" applyFill="1" applyBorder="1"/>
    <xf numFmtId="0" fontId="0" fillId="3" borderId="0" xfId="0" applyFill="1"/>
    <xf numFmtId="41" fontId="0" fillId="3" borderId="12" xfId="1" applyFont="1" applyFill="1" applyBorder="1"/>
    <xf numFmtId="41" fontId="0" fillId="3" borderId="13" xfId="1" applyFont="1" applyFill="1" applyBorder="1"/>
    <xf numFmtId="0" fontId="0" fillId="3" borderId="56" xfId="0" applyFill="1" applyBorder="1"/>
    <xf numFmtId="41" fontId="13" fillId="0" borderId="66" xfId="1" applyFont="1" applyFill="1" applyBorder="1"/>
    <xf numFmtId="41" fontId="0" fillId="0" borderId="66" xfId="1" applyFont="1" applyBorder="1"/>
    <xf numFmtId="0" fontId="1" fillId="2" borderId="67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 vertical="center" wrapText="1"/>
    </xf>
    <xf numFmtId="41" fontId="13" fillId="0" borderId="68" xfId="1" applyFont="1" applyFill="1" applyBorder="1"/>
    <xf numFmtId="0" fontId="1" fillId="4" borderId="27" xfId="0" applyFont="1" applyFill="1" applyBorder="1" applyAlignment="1">
      <alignment horizontal="center" vertical="center"/>
    </xf>
    <xf numFmtId="41" fontId="0" fillId="0" borderId="69" xfId="1" applyFont="1" applyBorder="1"/>
    <xf numFmtId="41" fontId="0" fillId="0" borderId="70" xfId="1" applyFont="1" applyBorder="1"/>
    <xf numFmtId="41" fontId="13" fillId="0" borderId="58" xfId="1" applyFont="1" applyFill="1" applyBorder="1"/>
    <xf numFmtId="41" fontId="13" fillId="0" borderId="28" xfId="1" applyFont="1" applyFill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41" fontId="0" fillId="0" borderId="58" xfId="1" applyFont="1" applyFill="1" applyBorder="1"/>
    <xf numFmtId="41" fontId="16" fillId="0" borderId="58" xfId="1" applyFont="1" applyFill="1" applyBorder="1"/>
    <xf numFmtId="41" fontId="0" fillId="0" borderId="7" xfId="0" applyNumberFormat="1" applyFill="1" applyBorder="1"/>
    <xf numFmtId="41" fontId="0" fillId="0" borderId="66" xfId="1" applyFont="1" applyFill="1" applyBorder="1"/>
    <xf numFmtId="41" fontId="16" fillId="0" borderId="66" xfId="1" applyFont="1" applyFill="1" applyBorder="1"/>
    <xf numFmtId="0" fontId="5" fillId="0" borderId="0" xfId="0" applyFont="1" applyAlignment="1">
      <alignment horizontal="left"/>
    </xf>
    <xf numFmtId="0" fontId="10" fillId="0" borderId="0" xfId="0" applyFont="1" applyBorder="1" applyAlignment="1">
      <alignment horizontal="center" vertical="center"/>
    </xf>
    <xf numFmtId="41" fontId="0" fillId="0" borderId="12" xfId="1" applyFont="1" applyFill="1" applyBorder="1"/>
    <xf numFmtId="41" fontId="0" fillId="0" borderId="22" xfId="1" applyFont="1" applyFill="1" applyBorder="1"/>
    <xf numFmtId="41" fontId="0" fillId="0" borderId="13" xfId="1" applyFont="1" applyFill="1" applyBorder="1"/>
    <xf numFmtId="41" fontId="0" fillId="0" borderId="69" xfId="1" applyFont="1" applyFill="1" applyBorder="1"/>
    <xf numFmtId="41" fontId="0" fillId="0" borderId="71" xfId="1" applyFont="1" applyFill="1" applyBorder="1"/>
    <xf numFmtId="41" fontId="13" fillId="0" borderId="71" xfId="1" applyFont="1" applyFill="1" applyBorder="1"/>
    <xf numFmtId="41" fontId="16" fillId="0" borderId="71" xfId="1" applyFont="1" applyFill="1" applyBorder="1"/>
    <xf numFmtId="41" fontId="13" fillId="0" borderId="30" xfId="1" applyFont="1" applyFill="1" applyBorder="1"/>
    <xf numFmtId="0" fontId="1" fillId="2" borderId="72" xfId="0" applyFont="1" applyFill="1" applyBorder="1" applyAlignment="1">
      <alignment horizontal="center" vertical="center" wrapText="1"/>
    </xf>
    <xf numFmtId="41" fontId="0" fillId="0" borderId="28" xfId="0" applyNumberFormat="1" applyBorder="1"/>
    <xf numFmtId="0" fontId="0" fillId="0" borderId="73" xfId="0" applyBorder="1" applyAlignment="1">
      <alignment horizontal="center"/>
    </xf>
    <xf numFmtId="15" fontId="0" fillId="0" borderId="33" xfId="0" applyNumberFormat="1" applyBorder="1"/>
    <xf numFmtId="41" fontId="0" fillId="0" borderId="33" xfId="1" applyFont="1" applyFill="1" applyBorder="1"/>
    <xf numFmtId="41" fontId="13" fillId="0" borderId="74" xfId="1" applyFont="1" applyFill="1" applyBorder="1"/>
    <xf numFmtId="0" fontId="0" fillId="0" borderId="75" xfId="0" applyBorder="1" applyAlignment="1">
      <alignment horizontal="center"/>
    </xf>
    <xf numFmtId="15" fontId="0" fillId="0" borderId="43" xfId="0" applyNumberFormat="1" applyBorder="1"/>
    <xf numFmtId="41" fontId="0" fillId="0" borderId="43" xfId="1" applyFont="1" applyFill="1" applyBorder="1"/>
    <xf numFmtId="41" fontId="13" fillId="0" borderId="76" xfId="1" applyFont="1" applyFill="1" applyBorder="1"/>
    <xf numFmtId="41" fontId="0" fillId="0" borderId="76" xfId="1" applyFont="1" applyBorder="1"/>
    <xf numFmtId="41" fontId="0" fillId="0" borderId="76" xfId="1" applyFont="1" applyFill="1" applyBorder="1"/>
    <xf numFmtId="41" fontId="16" fillId="0" borderId="76" xfId="1" applyFont="1" applyFill="1" applyBorder="1"/>
    <xf numFmtId="41" fontId="0" fillId="0" borderId="43" xfId="1" applyFont="1" applyBorder="1"/>
    <xf numFmtId="0" fontId="0" fillId="0" borderId="77" xfId="0" applyBorder="1" applyAlignment="1">
      <alignment horizontal="center"/>
    </xf>
    <xf numFmtId="15" fontId="0" fillId="0" borderId="37" xfId="0" applyNumberFormat="1" applyBorder="1"/>
    <xf numFmtId="41" fontId="0" fillId="0" borderId="37" xfId="1" applyFont="1" applyBorder="1"/>
    <xf numFmtId="41" fontId="13" fillId="0" borderId="78" xfId="1" applyFont="1" applyFill="1" applyBorder="1"/>
    <xf numFmtId="0" fontId="9" fillId="0" borderId="79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0" borderId="0" xfId="0" applyFont="1" applyBorder="1" applyAlignment="1">
      <alignment horizontal="center" vertical="center"/>
    </xf>
    <xf numFmtId="15" fontId="17" fillId="0" borderId="4" xfId="0" applyNumberFormat="1" applyFont="1" applyBorder="1"/>
    <xf numFmtId="15" fontId="18" fillId="0" borderId="4" xfId="0" applyNumberFormat="1" applyFont="1" applyBorder="1"/>
    <xf numFmtId="0" fontId="0" fillId="4" borderId="56" xfId="0" applyFill="1" applyBorder="1"/>
    <xf numFmtId="41" fontId="0" fillId="0" borderId="83" xfId="1" applyFont="1" applyBorder="1"/>
    <xf numFmtId="41" fontId="0" fillId="0" borderId="20" xfId="0" applyNumberFormat="1" applyBorder="1"/>
    <xf numFmtId="41" fontId="13" fillId="0" borderId="82" xfId="1" applyFont="1" applyFill="1" applyBorder="1"/>
    <xf numFmtId="41" fontId="0" fillId="0" borderId="82" xfId="1" applyFont="1" applyBorder="1"/>
    <xf numFmtId="41" fontId="0" fillId="0" borderId="82" xfId="1" applyFont="1" applyFill="1" applyBorder="1"/>
    <xf numFmtId="41" fontId="16" fillId="0" borderId="82" xfId="1" applyFont="1" applyFill="1" applyBorder="1"/>
    <xf numFmtId="0" fontId="1" fillId="0" borderId="82" xfId="0" applyFont="1" applyFill="1" applyBorder="1" applyAlignment="1">
      <alignment horizontal="center" vertical="center" wrapText="1"/>
    </xf>
    <xf numFmtId="0" fontId="0" fillId="0" borderId="0" xfId="0" applyFill="1" applyBorder="1"/>
    <xf numFmtId="41" fontId="0" fillId="0" borderId="0" xfId="0" applyNumberFormat="1" applyFill="1" applyBorder="1"/>
    <xf numFmtId="0" fontId="1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1" xfId="0" applyFill="1" applyBorder="1" applyAlignment="1">
      <alignment horizontal="center"/>
    </xf>
    <xf numFmtId="41" fontId="0" fillId="0" borderId="56" xfId="1" applyFont="1" applyFill="1" applyBorder="1"/>
    <xf numFmtId="0" fontId="0" fillId="0" borderId="0" xfId="0" applyFill="1"/>
    <xf numFmtId="41" fontId="0" fillId="0" borderId="84" xfId="1" applyFont="1" applyBorder="1"/>
    <xf numFmtId="41" fontId="0" fillId="0" borderId="71" xfId="1" applyFont="1" applyBorder="1"/>
    <xf numFmtId="41" fontId="0" fillId="0" borderId="58" xfId="1" applyFont="1" applyBorder="1"/>
    <xf numFmtId="41" fontId="13" fillId="0" borderId="72" xfId="1" applyFont="1" applyFill="1" applyBorder="1"/>
    <xf numFmtId="41" fontId="0" fillId="0" borderId="85" xfId="1" applyFont="1" applyBorder="1"/>
    <xf numFmtId="41" fontId="0" fillId="0" borderId="37" xfId="1" applyFont="1" applyFill="1" applyBorder="1"/>
    <xf numFmtId="15" fontId="0" fillId="0" borderId="87" xfId="0" applyNumberFormat="1" applyBorder="1"/>
    <xf numFmtId="41" fontId="13" fillId="0" borderId="88" xfId="1" applyFont="1" applyFill="1" applyBorder="1"/>
    <xf numFmtId="41" fontId="13" fillId="0" borderId="89" xfId="1" applyFont="1" applyFill="1" applyBorder="1"/>
    <xf numFmtId="41" fontId="13" fillId="0" borderId="22" xfId="1" applyFont="1" applyFill="1" applyBorder="1"/>
    <xf numFmtId="41" fontId="0" fillId="0" borderId="89" xfId="1" applyFont="1" applyBorder="1"/>
    <xf numFmtId="41" fontId="0" fillId="0" borderId="89" xfId="1" applyFont="1" applyFill="1" applyBorder="1"/>
    <xf numFmtId="41" fontId="16" fillId="0" borderId="89" xfId="1" applyFont="1" applyFill="1" applyBorder="1"/>
    <xf numFmtId="41" fontId="0" fillId="0" borderId="90" xfId="1" applyFont="1" applyFill="1" applyBorder="1"/>
    <xf numFmtId="41" fontId="13" fillId="0" borderId="91" xfId="1" applyFont="1" applyFill="1" applyBorder="1"/>
    <xf numFmtId="41" fontId="0" fillId="0" borderId="86" xfId="1" applyFont="1" applyFill="1" applyBorder="1"/>
    <xf numFmtId="41" fontId="0" fillId="0" borderId="70" xfId="1" applyFont="1" applyFill="1" applyBorder="1"/>
    <xf numFmtId="0" fontId="10" fillId="0" borderId="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41" fontId="0" fillId="2" borderId="43" xfId="1" applyFont="1" applyFill="1" applyBorder="1"/>
    <xf numFmtId="41" fontId="0" fillId="2" borderId="71" xfId="1" applyFont="1" applyFill="1" applyBorder="1"/>
    <xf numFmtId="41" fontId="0" fillId="2" borderId="69" xfId="1" applyFont="1" applyFill="1" applyBorder="1"/>
    <xf numFmtId="41" fontId="0" fillId="2" borderId="22" xfId="1" applyFont="1" applyFill="1" applyBorder="1"/>
    <xf numFmtId="0" fontId="0" fillId="2" borderId="56" xfId="0" applyFill="1" applyBorder="1"/>
    <xf numFmtId="41" fontId="19" fillId="2" borderId="89" xfId="1" applyFont="1" applyFill="1" applyBorder="1"/>
    <xf numFmtId="41" fontId="19" fillId="0" borderId="89" xfId="1" applyFont="1" applyFill="1" applyBorder="1"/>
    <xf numFmtId="41" fontId="0" fillId="2" borderId="12" xfId="1" applyFont="1" applyFill="1" applyBorder="1"/>
    <xf numFmtId="41" fontId="0" fillId="2" borderId="14" xfId="1" applyFont="1" applyFill="1" applyBorder="1"/>
    <xf numFmtId="41" fontId="13" fillId="2" borderId="66" xfId="1" applyFont="1" applyFill="1" applyBorder="1"/>
    <xf numFmtId="41" fontId="13" fillId="2" borderId="82" xfId="1" applyFont="1" applyFill="1" applyBorder="1"/>
    <xf numFmtId="0" fontId="10" fillId="0" borderId="0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0" borderId="9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41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11" fillId="0" borderId="96" xfId="0" applyFont="1" applyBorder="1" applyAlignment="1">
      <alignment horizontal="center" vertical="center"/>
    </xf>
    <xf numFmtId="0" fontId="0" fillId="0" borderId="93" xfId="0" applyBorder="1" applyAlignment="1">
      <alignment horizontal="center" wrapText="1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22"/>
  <sheetViews>
    <sheetView tabSelected="1" topLeftCell="O1" workbookViewId="0">
      <selection activeCell="AC22" sqref="AC22"/>
    </sheetView>
  </sheetViews>
  <sheetFormatPr defaultRowHeight="15"/>
  <cols>
    <col min="2" max="2" width="4" customWidth="1"/>
    <col min="3" max="3" width="9.140625" customWidth="1"/>
    <col min="4" max="4" width="22.5703125" customWidth="1"/>
    <col min="5" max="5" width="7" customWidth="1"/>
    <col min="6" max="6" width="9" customWidth="1"/>
    <col min="7" max="7" width="8.42578125" customWidth="1"/>
    <col min="8" max="8" width="9.5703125" customWidth="1"/>
    <col min="9" max="10" width="9.85546875" customWidth="1"/>
    <col min="11" max="11" width="10.28515625" customWidth="1"/>
    <col min="12" max="12" width="11.28515625" customWidth="1"/>
    <col min="13" max="13" width="32.42578125" customWidth="1"/>
    <col min="14" max="14" width="13.85546875" customWidth="1"/>
    <col min="17" max="17" width="4.28515625" customWidth="1"/>
    <col min="18" max="18" width="10.7109375" customWidth="1"/>
    <col min="19" max="19" width="16.7109375" customWidth="1"/>
    <col min="20" max="20" width="4.28515625" customWidth="1"/>
    <col min="27" max="27" width="11.7109375" customWidth="1"/>
    <col min="28" max="28" width="13.140625" customWidth="1"/>
    <col min="29" max="29" width="35.7109375" customWidth="1"/>
    <col min="30" max="30" width="12.28515625" customWidth="1"/>
  </cols>
  <sheetData>
    <row r="1" spans="2:30" ht="18.75">
      <c r="B1" s="221" t="s">
        <v>82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Q1" s="221" t="s">
        <v>88</v>
      </c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</row>
    <row r="2" spans="2:30" ht="19.5" thickBot="1">
      <c r="B2" s="232" t="s">
        <v>96</v>
      </c>
      <c r="C2" s="232"/>
      <c r="D2" s="203" t="s">
        <v>94</v>
      </c>
      <c r="E2" s="134"/>
      <c r="F2" s="68"/>
      <c r="G2" s="68"/>
      <c r="H2" s="68"/>
      <c r="I2" s="68"/>
      <c r="J2" s="203"/>
      <c r="K2" s="134"/>
      <c r="L2" s="68"/>
      <c r="M2" s="88" t="s">
        <v>75</v>
      </c>
      <c r="Q2" s="232" t="s">
        <v>96</v>
      </c>
      <c r="R2" s="232"/>
      <c r="S2" s="203" t="s">
        <v>100</v>
      </c>
      <c r="T2" s="164"/>
      <c r="U2" s="164"/>
      <c r="V2" s="164"/>
      <c r="W2" s="164"/>
      <c r="X2" s="168"/>
      <c r="Y2" s="217"/>
      <c r="Z2" s="217"/>
      <c r="AA2" s="164"/>
      <c r="AB2" s="164"/>
      <c r="AC2" s="88" t="s">
        <v>75</v>
      </c>
    </row>
    <row r="3" spans="2:30" ht="30.75" thickTop="1">
      <c r="B3" s="222" t="s">
        <v>16</v>
      </c>
      <c r="C3" s="224" t="s">
        <v>83</v>
      </c>
      <c r="D3" s="226" t="s">
        <v>68</v>
      </c>
      <c r="E3" s="227"/>
      <c r="F3" s="233" t="s">
        <v>66</v>
      </c>
      <c r="G3" s="233"/>
      <c r="H3" s="233"/>
      <c r="I3" s="233"/>
      <c r="J3" s="204"/>
      <c r="K3" s="224" t="s">
        <v>84</v>
      </c>
      <c r="L3" s="230" t="s">
        <v>67</v>
      </c>
      <c r="M3" s="219" t="s">
        <v>10</v>
      </c>
      <c r="N3" s="219"/>
      <c r="Q3" s="222" t="s">
        <v>16</v>
      </c>
      <c r="R3" s="224" t="s">
        <v>83</v>
      </c>
      <c r="S3" s="226" t="s">
        <v>68</v>
      </c>
      <c r="T3" s="227"/>
      <c r="U3" s="279" t="s">
        <v>104</v>
      </c>
      <c r="V3" s="276" t="s">
        <v>66</v>
      </c>
      <c r="W3" s="277"/>
      <c r="X3" s="277"/>
      <c r="Y3" s="277"/>
      <c r="Z3" s="278"/>
      <c r="AA3" s="224" t="s">
        <v>84</v>
      </c>
      <c r="AB3" s="230" t="s">
        <v>67</v>
      </c>
      <c r="AC3" s="219" t="s">
        <v>10</v>
      </c>
      <c r="AD3" s="219"/>
    </row>
    <row r="4" spans="2:30" ht="15.75" thickBot="1">
      <c r="B4" s="223"/>
      <c r="C4" s="225"/>
      <c r="D4" s="228"/>
      <c r="E4" s="229"/>
      <c r="F4" s="58" t="s">
        <v>6</v>
      </c>
      <c r="G4" s="58" t="s">
        <v>97</v>
      </c>
      <c r="H4" s="58" t="s">
        <v>98</v>
      </c>
      <c r="I4" s="58" t="s">
        <v>99</v>
      </c>
      <c r="J4" s="205"/>
      <c r="K4" s="225"/>
      <c r="L4" s="231"/>
      <c r="M4" s="220"/>
      <c r="N4" s="220"/>
      <c r="Q4" s="223"/>
      <c r="R4" s="225"/>
      <c r="S4" s="228"/>
      <c r="T4" s="229"/>
      <c r="U4" s="218" t="s">
        <v>69</v>
      </c>
      <c r="V4" s="205" t="s">
        <v>2</v>
      </c>
      <c r="W4" s="205" t="s">
        <v>3</v>
      </c>
      <c r="X4" s="218" t="s">
        <v>4</v>
      </c>
      <c r="Y4" s="218" t="s">
        <v>103</v>
      </c>
      <c r="Z4" s="218" t="s">
        <v>8</v>
      </c>
      <c r="AA4" s="225"/>
      <c r="AB4" s="231"/>
      <c r="AC4" s="220"/>
      <c r="AD4" s="220"/>
    </row>
    <row r="5" spans="2:30" ht="30" customHeight="1" thickTop="1">
      <c r="B5" s="59"/>
      <c r="C5" s="161"/>
      <c r="D5" s="62"/>
      <c r="E5" s="74"/>
      <c r="F5" s="69"/>
      <c r="G5" s="69"/>
      <c r="H5" s="69"/>
      <c r="I5" s="69"/>
      <c r="J5" s="69"/>
      <c r="K5" s="69"/>
      <c r="L5" s="69"/>
      <c r="M5" s="76"/>
      <c r="N5" s="165" t="s">
        <v>85</v>
      </c>
      <c r="Q5" s="59"/>
      <c r="R5" s="161"/>
      <c r="S5" s="62"/>
      <c r="T5" s="74"/>
      <c r="U5" s="69"/>
      <c r="V5" s="69"/>
      <c r="W5" s="69"/>
      <c r="X5" s="69"/>
      <c r="Y5" s="69"/>
      <c r="Z5" s="69"/>
      <c r="AA5" s="69"/>
      <c r="AB5" s="69"/>
      <c r="AC5" s="76"/>
      <c r="AD5" s="165" t="s">
        <v>85</v>
      </c>
    </row>
    <row r="6" spans="2:30" ht="30" customHeight="1">
      <c r="B6" s="60"/>
      <c r="C6" s="162"/>
      <c r="D6" s="62"/>
      <c r="E6" s="75"/>
      <c r="F6" s="70"/>
      <c r="G6" s="70"/>
      <c r="H6" s="70"/>
      <c r="I6" s="70"/>
      <c r="J6" s="70"/>
      <c r="K6" s="70"/>
      <c r="L6" s="61"/>
      <c r="M6" s="77"/>
      <c r="N6" s="77"/>
      <c r="Q6" s="60"/>
      <c r="R6" s="162"/>
      <c r="S6" s="62"/>
      <c r="T6" s="75"/>
      <c r="U6" s="70"/>
      <c r="V6" s="70"/>
      <c r="W6" s="70"/>
      <c r="X6" s="70"/>
      <c r="Y6" s="70"/>
      <c r="Z6" s="70"/>
      <c r="AA6" s="70"/>
      <c r="AB6" s="61"/>
      <c r="AC6" s="77"/>
      <c r="AD6" s="77"/>
    </row>
    <row r="7" spans="2:30" ht="30" customHeight="1">
      <c r="B7" s="60"/>
      <c r="C7" s="162"/>
      <c r="D7" s="62"/>
      <c r="E7" s="75"/>
      <c r="F7" s="70"/>
      <c r="G7" s="70"/>
      <c r="H7" s="70"/>
      <c r="I7" s="70"/>
      <c r="J7" s="70"/>
      <c r="K7" s="70"/>
      <c r="L7" s="61"/>
      <c r="M7" s="77"/>
      <c r="N7" s="77"/>
      <c r="Q7" s="60"/>
      <c r="R7" s="162"/>
      <c r="S7" s="62"/>
      <c r="T7" s="75"/>
      <c r="U7" s="70"/>
      <c r="V7" s="70"/>
      <c r="W7" s="70"/>
      <c r="X7" s="70"/>
      <c r="Y7" s="70"/>
      <c r="Z7" s="70"/>
      <c r="AA7" s="70"/>
      <c r="AB7" s="61"/>
      <c r="AC7" s="77"/>
      <c r="AD7" s="77"/>
    </row>
    <row r="8" spans="2:30" ht="30" customHeight="1">
      <c r="B8" s="60"/>
      <c r="C8" s="162"/>
      <c r="D8" s="62"/>
      <c r="E8" s="75"/>
      <c r="F8" s="70"/>
      <c r="G8" s="70"/>
      <c r="H8" s="70"/>
      <c r="I8" s="70"/>
      <c r="J8" s="70"/>
      <c r="K8" s="70"/>
      <c r="L8" s="61"/>
      <c r="M8" s="77"/>
      <c r="N8" s="77"/>
      <c r="Q8" s="60"/>
      <c r="R8" s="162"/>
      <c r="S8" s="62"/>
      <c r="T8" s="75"/>
      <c r="U8" s="70"/>
      <c r="V8" s="70"/>
      <c r="W8" s="70"/>
      <c r="X8" s="70"/>
      <c r="Y8" s="70"/>
      <c r="Z8" s="70"/>
      <c r="AA8" s="70"/>
      <c r="AB8" s="61"/>
      <c r="AC8" s="77"/>
      <c r="AD8" s="77"/>
    </row>
    <row r="9" spans="2:30" ht="30" customHeight="1">
      <c r="B9" s="60"/>
      <c r="C9" s="162"/>
      <c r="D9" s="62"/>
      <c r="E9" s="75"/>
      <c r="F9" s="70"/>
      <c r="G9" s="70"/>
      <c r="H9" s="70"/>
      <c r="I9" s="70"/>
      <c r="J9" s="70"/>
      <c r="K9" s="70"/>
      <c r="L9" s="61"/>
      <c r="M9" s="77"/>
      <c r="N9" s="77"/>
      <c r="Q9" s="60"/>
      <c r="R9" s="162"/>
      <c r="S9" s="62"/>
      <c r="T9" s="75"/>
      <c r="U9" s="70"/>
      <c r="V9" s="70"/>
      <c r="W9" s="70"/>
      <c r="X9" s="70"/>
      <c r="Y9" s="70"/>
      <c r="Z9" s="70"/>
      <c r="AA9" s="70"/>
      <c r="AB9" s="61"/>
      <c r="AC9" s="77"/>
      <c r="AD9" s="77"/>
    </row>
    <row r="10" spans="2:30" ht="30" customHeight="1">
      <c r="B10" s="60"/>
      <c r="C10" s="162"/>
      <c r="D10" s="62"/>
      <c r="E10" s="72"/>
      <c r="F10" s="70"/>
      <c r="G10" s="70"/>
      <c r="H10" s="70"/>
      <c r="I10" s="70"/>
      <c r="J10" s="70"/>
      <c r="K10" s="70"/>
      <c r="L10" s="61"/>
      <c r="M10" s="63"/>
      <c r="N10" s="63"/>
      <c r="Q10" s="60"/>
      <c r="R10" s="162"/>
      <c r="S10" s="62"/>
      <c r="T10" s="72"/>
      <c r="U10" s="70"/>
      <c r="V10" s="70"/>
      <c r="W10" s="70"/>
      <c r="X10" s="70"/>
      <c r="Y10" s="70"/>
      <c r="Z10" s="70"/>
      <c r="AA10" s="70"/>
      <c r="AB10" s="61"/>
      <c r="AC10" s="63"/>
      <c r="AD10" s="63"/>
    </row>
    <row r="11" spans="2:30" ht="30" customHeight="1">
      <c r="B11" s="60"/>
      <c r="C11" s="162"/>
      <c r="D11" s="62"/>
      <c r="E11" s="72"/>
      <c r="F11" s="70"/>
      <c r="G11" s="70"/>
      <c r="H11" s="70"/>
      <c r="I11" s="70"/>
      <c r="J11" s="70"/>
      <c r="K11" s="70"/>
      <c r="L11" s="61"/>
      <c r="M11" s="63"/>
      <c r="N11" s="63"/>
      <c r="Q11" s="60"/>
      <c r="R11" s="162"/>
      <c r="S11" s="62"/>
      <c r="T11" s="72"/>
      <c r="U11" s="70"/>
      <c r="V11" s="70"/>
      <c r="W11" s="70"/>
      <c r="X11" s="70"/>
      <c r="Y11" s="70"/>
      <c r="Z11" s="70"/>
      <c r="AA11" s="70"/>
      <c r="AB11" s="61"/>
      <c r="AC11" s="63"/>
      <c r="AD11" s="63"/>
    </row>
    <row r="12" spans="2:30" ht="30" customHeight="1">
      <c r="B12" s="60"/>
      <c r="C12" s="162"/>
      <c r="D12" s="62"/>
      <c r="E12" s="72"/>
      <c r="F12" s="70"/>
      <c r="G12" s="70"/>
      <c r="H12" s="70"/>
      <c r="I12" s="70"/>
      <c r="J12" s="70"/>
      <c r="K12" s="70"/>
      <c r="L12" s="61"/>
      <c r="M12" s="63"/>
      <c r="N12" s="63"/>
      <c r="Q12" s="60"/>
      <c r="R12" s="162"/>
      <c r="S12" s="62"/>
      <c r="T12" s="72"/>
      <c r="U12" s="70"/>
      <c r="V12" s="70"/>
      <c r="W12" s="70"/>
      <c r="X12" s="70"/>
      <c r="Y12" s="70"/>
      <c r="Z12" s="70"/>
      <c r="AA12" s="70"/>
      <c r="AB12" s="61"/>
      <c r="AC12" s="63"/>
      <c r="AD12" s="63"/>
    </row>
    <row r="13" spans="2:30" ht="30" customHeight="1">
      <c r="B13" s="60"/>
      <c r="C13" s="162"/>
      <c r="D13" s="62"/>
      <c r="E13" s="72"/>
      <c r="F13" s="70"/>
      <c r="G13" s="70"/>
      <c r="H13" s="70"/>
      <c r="I13" s="70"/>
      <c r="J13" s="70"/>
      <c r="K13" s="70"/>
      <c r="L13" s="61"/>
      <c r="M13" s="63"/>
      <c r="N13" s="63"/>
      <c r="Q13" s="60"/>
      <c r="R13" s="162"/>
      <c r="S13" s="62"/>
      <c r="T13" s="72"/>
      <c r="U13" s="70"/>
      <c r="V13" s="70"/>
      <c r="W13" s="70"/>
      <c r="X13" s="70"/>
      <c r="Y13" s="70"/>
      <c r="Z13" s="70"/>
      <c r="AA13" s="70"/>
      <c r="AB13" s="61"/>
      <c r="AC13" s="63"/>
      <c r="AD13" s="63"/>
    </row>
    <row r="14" spans="2:30" ht="30" customHeight="1">
      <c r="B14" s="60"/>
      <c r="C14" s="162"/>
      <c r="D14" s="62"/>
      <c r="E14" s="72"/>
      <c r="F14" s="70"/>
      <c r="G14" s="70"/>
      <c r="H14" s="70"/>
      <c r="I14" s="70"/>
      <c r="J14" s="70"/>
      <c r="K14" s="70"/>
      <c r="L14" s="61"/>
      <c r="M14" s="63"/>
      <c r="N14" s="63"/>
      <c r="Q14" s="60"/>
      <c r="R14" s="162"/>
      <c r="S14" s="62"/>
      <c r="T14" s="72"/>
      <c r="U14" s="70"/>
      <c r="V14" s="70"/>
      <c r="W14" s="70"/>
      <c r="X14" s="70"/>
      <c r="Y14" s="70"/>
      <c r="Z14" s="70"/>
      <c r="AA14" s="70"/>
      <c r="AB14" s="61"/>
      <c r="AC14" s="63"/>
      <c r="AD14" s="63"/>
    </row>
    <row r="15" spans="2:30" ht="30" customHeight="1">
      <c r="B15" s="60"/>
      <c r="C15" s="162"/>
      <c r="D15" s="62"/>
      <c r="E15" s="72"/>
      <c r="F15" s="70"/>
      <c r="G15" s="70"/>
      <c r="H15" s="70"/>
      <c r="I15" s="70"/>
      <c r="J15" s="70"/>
      <c r="K15" s="70"/>
      <c r="L15" s="61"/>
      <c r="M15" s="63"/>
      <c r="N15" s="166" t="s">
        <v>86</v>
      </c>
      <c r="Q15" s="60"/>
      <c r="R15" s="162"/>
      <c r="S15" s="62"/>
      <c r="T15" s="72"/>
      <c r="U15" s="70"/>
      <c r="V15" s="70"/>
      <c r="W15" s="70"/>
      <c r="X15" s="70"/>
      <c r="Y15" s="70"/>
      <c r="Z15" s="70"/>
      <c r="AA15" s="70"/>
      <c r="AB15" s="61"/>
      <c r="AC15" s="63"/>
      <c r="AD15" s="166" t="s">
        <v>86</v>
      </c>
    </row>
    <row r="16" spans="2:30" ht="30" customHeight="1">
      <c r="B16" s="60"/>
      <c r="C16" s="162"/>
      <c r="D16" s="62"/>
      <c r="E16" s="72"/>
      <c r="F16" s="70"/>
      <c r="G16" s="70"/>
      <c r="H16" s="70"/>
      <c r="I16" s="70"/>
      <c r="J16" s="70"/>
      <c r="K16" s="70"/>
      <c r="L16" s="61"/>
      <c r="M16" s="63"/>
      <c r="N16" s="63"/>
      <c r="Q16" s="60"/>
      <c r="R16" s="162"/>
      <c r="S16" s="62"/>
      <c r="T16" s="72"/>
      <c r="U16" s="70"/>
      <c r="V16" s="70"/>
      <c r="W16" s="70"/>
      <c r="X16" s="70"/>
      <c r="Y16" s="70"/>
      <c r="Z16" s="70"/>
      <c r="AA16" s="70"/>
      <c r="AB16" s="61"/>
      <c r="AC16" s="63"/>
      <c r="AD16" s="63"/>
    </row>
    <row r="17" spans="2:30" ht="30" customHeight="1">
      <c r="B17" s="60"/>
      <c r="C17" s="162"/>
      <c r="D17" s="62"/>
      <c r="E17" s="72"/>
      <c r="F17" s="70"/>
      <c r="G17" s="70"/>
      <c r="H17" s="70"/>
      <c r="I17" s="70"/>
      <c r="J17" s="70"/>
      <c r="K17" s="70"/>
      <c r="L17" s="61"/>
      <c r="M17" s="63"/>
      <c r="N17" s="63"/>
      <c r="Q17" s="60"/>
      <c r="R17" s="162"/>
      <c r="S17" s="62"/>
      <c r="T17" s="72"/>
      <c r="U17" s="70"/>
      <c r="V17" s="70"/>
      <c r="W17" s="70"/>
      <c r="X17" s="70"/>
      <c r="Y17" s="70"/>
      <c r="Z17" s="70"/>
      <c r="AA17" s="70"/>
      <c r="AB17" s="61"/>
      <c r="AC17" s="63"/>
      <c r="AD17" s="63"/>
    </row>
    <row r="18" spans="2:30" ht="30" customHeight="1">
      <c r="B18" s="60"/>
      <c r="C18" s="162"/>
      <c r="D18" s="62"/>
      <c r="E18" s="72"/>
      <c r="F18" s="70"/>
      <c r="G18" s="70"/>
      <c r="H18" s="70"/>
      <c r="I18" s="70"/>
      <c r="J18" s="70"/>
      <c r="K18" s="70"/>
      <c r="L18" s="61"/>
      <c r="M18" s="63"/>
      <c r="N18" s="63"/>
      <c r="Q18" s="60"/>
      <c r="R18" s="162"/>
      <c r="S18" s="62"/>
      <c r="T18" s="72"/>
      <c r="U18" s="70"/>
      <c r="V18" s="70"/>
      <c r="W18" s="70"/>
      <c r="X18" s="70"/>
      <c r="Y18" s="70"/>
      <c r="Z18" s="70"/>
      <c r="AA18" s="70"/>
      <c r="AB18" s="61"/>
      <c r="AC18" s="63"/>
      <c r="AD18" s="63"/>
    </row>
    <row r="19" spans="2:30" ht="30" customHeight="1">
      <c r="B19" s="60"/>
      <c r="C19" s="162"/>
      <c r="D19" s="62"/>
      <c r="E19" s="72"/>
      <c r="F19" s="70"/>
      <c r="G19" s="70"/>
      <c r="H19" s="70"/>
      <c r="I19" s="70"/>
      <c r="J19" s="70"/>
      <c r="K19" s="70"/>
      <c r="L19" s="61"/>
      <c r="M19" s="63"/>
      <c r="N19" s="63"/>
      <c r="Q19" s="60"/>
      <c r="R19" s="162"/>
      <c r="S19" s="62"/>
      <c r="T19" s="72"/>
      <c r="U19" s="70"/>
      <c r="V19" s="70"/>
      <c r="W19" s="70"/>
      <c r="X19" s="70"/>
      <c r="Y19" s="70"/>
      <c r="Z19" s="70"/>
      <c r="AA19" s="70"/>
      <c r="AB19" s="61"/>
      <c r="AC19" s="63"/>
      <c r="AD19" s="63"/>
    </row>
    <row r="20" spans="2:30" ht="30" customHeight="1">
      <c r="B20" s="60"/>
      <c r="C20" s="162"/>
      <c r="D20" s="62"/>
      <c r="E20" s="72"/>
      <c r="F20" s="70"/>
      <c r="G20" s="70"/>
      <c r="H20" s="70"/>
      <c r="I20" s="70"/>
      <c r="J20" s="70"/>
      <c r="K20" s="70"/>
      <c r="L20" s="61"/>
      <c r="M20" s="63"/>
      <c r="N20" s="166" t="s">
        <v>87</v>
      </c>
      <c r="Q20" s="60"/>
      <c r="R20" s="162"/>
      <c r="S20" s="62"/>
      <c r="T20" s="72"/>
      <c r="U20" s="70"/>
      <c r="V20" s="70"/>
      <c r="W20" s="70"/>
      <c r="X20" s="70"/>
      <c r="Y20" s="70"/>
      <c r="Z20" s="70"/>
      <c r="AA20" s="70"/>
      <c r="AB20" s="61"/>
      <c r="AC20" s="63"/>
      <c r="AD20" s="166" t="s">
        <v>87</v>
      </c>
    </row>
    <row r="21" spans="2:30" ht="30" customHeight="1" thickBot="1">
      <c r="B21" s="64"/>
      <c r="C21" s="163"/>
      <c r="D21" s="66"/>
      <c r="E21" s="73"/>
      <c r="F21" s="71"/>
      <c r="G21" s="71"/>
      <c r="H21" s="71"/>
      <c r="I21" s="71"/>
      <c r="J21" s="71"/>
      <c r="K21" s="71"/>
      <c r="L21" s="65"/>
      <c r="M21" s="67"/>
      <c r="N21" s="67"/>
      <c r="Q21" s="64"/>
      <c r="R21" s="163"/>
      <c r="S21" s="66"/>
      <c r="T21" s="73"/>
      <c r="U21" s="71"/>
      <c r="V21" s="71"/>
      <c r="W21" s="71"/>
      <c r="X21" s="71"/>
      <c r="Y21" s="71"/>
      <c r="Z21" s="71"/>
      <c r="AA21" s="71"/>
      <c r="AB21" s="65"/>
      <c r="AC21" s="67"/>
      <c r="AD21" s="67"/>
    </row>
    <row r="22" spans="2:30" ht="15.75" thickTop="1"/>
  </sheetData>
  <mergeCells count="20">
    <mergeCell ref="N3:N4"/>
    <mergeCell ref="B1:M1"/>
    <mergeCell ref="B3:B4"/>
    <mergeCell ref="C3:C4"/>
    <mergeCell ref="F3:I3"/>
    <mergeCell ref="L3:L4"/>
    <mergeCell ref="M3:M4"/>
    <mergeCell ref="D3:E4"/>
    <mergeCell ref="K3:K4"/>
    <mergeCell ref="B2:C2"/>
    <mergeCell ref="AD3:AD4"/>
    <mergeCell ref="Q1:AC1"/>
    <mergeCell ref="Q3:Q4"/>
    <mergeCell ref="R3:R4"/>
    <mergeCell ref="S3:T4"/>
    <mergeCell ref="AA3:AA4"/>
    <mergeCell ref="AB3:AB4"/>
    <mergeCell ref="AC3:AC4"/>
    <mergeCell ref="Q2:R2"/>
    <mergeCell ref="V3:Z3"/>
  </mergeCells>
  <printOptions horizontalCentered="1"/>
  <pageMargins left="0.45" right="0.45" top="0.5" bottom="0.5" header="0.3" footer="0.3"/>
  <pageSetup paperSize="9" scale="80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9"/>
  <sheetViews>
    <sheetView topLeftCell="A3" workbookViewId="0">
      <pane xSplit="1" ySplit="7" topLeftCell="B18" activePane="bottomRight" state="frozen"/>
      <selection activeCell="A3" sqref="A3"/>
      <selection pane="topRight" activeCell="B3" sqref="B3"/>
      <selection pane="bottomLeft" activeCell="A10" sqref="A10"/>
      <selection pane="bottomRight" activeCell="C32" sqref="C32:R32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4" max="14" width="28.28515625" customWidth="1"/>
    <col min="16" max="16" width="12.7109375" bestFit="1" customWidth="1"/>
    <col min="18" max="18" width="10.85546875" customWidth="1"/>
  </cols>
  <sheetData>
    <row r="1" spans="1:18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109"/>
    </row>
    <row r="2" spans="1:18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109"/>
    </row>
    <row r="3" spans="1:18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109"/>
    </row>
    <row r="4" spans="1:18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8" ht="18.75">
      <c r="A5" s="263" t="s">
        <v>32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  <c r="N5" s="7"/>
    </row>
    <row r="6" spans="1:18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</row>
    <row r="7" spans="1:18" ht="16.5" customHeight="1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N7" s="83"/>
      <c r="P7" s="269" t="s">
        <v>61</v>
      </c>
      <c r="Q7" s="270"/>
      <c r="R7" s="271" t="s">
        <v>12</v>
      </c>
    </row>
    <row r="8" spans="1:18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N8" s="84" t="s">
        <v>10</v>
      </c>
      <c r="P8" s="257" t="s">
        <v>6</v>
      </c>
      <c r="Q8" s="258"/>
      <c r="R8" s="272"/>
    </row>
    <row r="9" spans="1:18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N9" s="84"/>
      <c r="P9" s="33" t="s">
        <v>20</v>
      </c>
      <c r="Q9" s="33" t="s">
        <v>21</v>
      </c>
      <c r="R9" s="272"/>
    </row>
    <row r="10" spans="1:18">
      <c r="A10" s="9">
        <v>1</v>
      </c>
      <c r="B10" s="10">
        <v>42186</v>
      </c>
      <c r="C10" s="11">
        <v>7</v>
      </c>
      <c r="D10" s="26">
        <f>C10*3</f>
        <v>21</v>
      </c>
      <c r="E10" s="11">
        <v>8</v>
      </c>
      <c r="F10" s="26">
        <f>E10*3</f>
        <v>24</v>
      </c>
      <c r="G10" s="11">
        <v>14</v>
      </c>
      <c r="H10" s="26">
        <f>G10*3</f>
        <v>42</v>
      </c>
      <c r="I10" s="11"/>
      <c r="J10" s="26">
        <f>I10*3</f>
        <v>0</v>
      </c>
      <c r="K10" s="11"/>
      <c r="L10" s="26">
        <f>K10*3</f>
        <v>0</v>
      </c>
      <c r="M10" s="13">
        <f>D10+F10+H10+J10+L10</f>
        <v>87</v>
      </c>
      <c r="N10" s="86" t="s">
        <v>74</v>
      </c>
      <c r="P10" s="11">
        <v>31</v>
      </c>
      <c r="Q10" s="26">
        <f>P10*3</f>
        <v>93</v>
      </c>
      <c r="R10" s="97">
        <v>5.5</v>
      </c>
    </row>
    <row r="11" spans="1:18">
      <c r="A11" s="9">
        <v>2</v>
      </c>
      <c r="B11" s="10">
        <v>42187</v>
      </c>
      <c r="C11" s="14">
        <v>20</v>
      </c>
      <c r="D11" s="27">
        <f>C11*3</f>
        <v>60</v>
      </c>
      <c r="E11" s="14">
        <v>26</v>
      </c>
      <c r="F11" s="27">
        <f>E11*3</f>
        <v>78</v>
      </c>
      <c r="G11" s="14">
        <v>42</v>
      </c>
      <c r="H11" s="27">
        <f>G11*3</f>
        <v>126</v>
      </c>
      <c r="I11" s="14"/>
      <c r="J11" s="27">
        <f>I11*3</f>
        <v>0</v>
      </c>
      <c r="K11" s="14"/>
      <c r="L11" s="27">
        <f>K11*3</f>
        <v>0</v>
      </c>
      <c r="M11" s="16">
        <f>D11+F11+H11+J11+L11</f>
        <v>264</v>
      </c>
      <c r="N11" s="86" t="s">
        <v>74</v>
      </c>
      <c r="P11" s="14">
        <v>85</v>
      </c>
      <c r="Q11" s="27">
        <f>P11*3</f>
        <v>255</v>
      </c>
      <c r="R11" s="97">
        <v>10</v>
      </c>
    </row>
    <row r="12" spans="1:18">
      <c r="A12" s="9">
        <v>3</v>
      </c>
      <c r="B12" s="10">
        <v>42188</v>
      </c>
      <c r="C12" s="14">
        <v>24</v>
      </c>
      <c r="D12" s="27">
        <f t="shared" ref="D12:D40" si="0">C12*3</f>
        <v>72</v>
      </c>
      <c r="E12" s="14">
        <v>43</v>
      </c>
      <c r="F12" s="27">
        <f t="shared" ref="F12:F40" si="1">E12*3</f>
        <v>129</v>
      </c>
      <c r="G12" s="14">
        <v>47</v>
      </c>
      <c r="H12" s="27">
        <f t="shared" ref="H12:H40" si="2">G12*3</f>
        <v>141</v>
      </c>
      <c r="I12" s="14"/>
      <c r="J12" s="27">
        <f t="shared" ref="J12:J40" si="3">I12*3</f>
        <v>0</v>
      </c>
      <c r="K12" s="14"/>
      <c r="L12" s="27">
        <f t="shared" ref="L12:L40" si="4">K12*3</f>
        <v>0</v>
      </c>
      <c r="M12" s="16">
        <f t="shared" ref="M12:M40" si="5">D12+F12+H12+J12+L12</f>
        <v>342</v>
      </c>
      <c r="N12" s="85"/>
      <c r="P12" s="14">
        <v>111</v>
      </c>
      <c r="Q12" s="27">
        <f t="shared" ref="Q12:Q22" si="6">P12*3</f>
        <v>333</v>
      </c>
      <c r="R12" s="97">
        <v>11.5</v>
      </c>
    </row>
    <row r="13" spans="1:18">
      <c r="A13" s="9">
        <v>4</v>
      </c>
      <c r="B13" s="10">
        <v>42189</v>
      </c>
      <c r="C13" s="14">
        <v>9</v>
      </c>
      <c r="D13" s="27">
        <f t="shared" si="0"/>
        <v>27</v>
      </c>
      <c r="E13" s="14">
        <v>39</v>
      </c>
      <c r="F13" s="27">
        <f t="shared" si="1"/>
        <v>117</v>
      </c>
      <c r="G13" s="14">
        <v>42</v>
      </c>
      <c r="H13" s="27">
        <f t="shared" si="2"/>
        <v>126</v>
      </c>
      <c r="I13" s="14"/>
      <c r="J13" s="27">
        <f t="shared" si="3"/>
        <v>0</v>
      </c>
      <c r="K13" s="14"/>
      <c r="L13" s="27">
        <f t="shared" si="4"/>
        <v>0</v>
      </c>
      <c r="M13" s="16">
        <f t="shared" si="5"/>
        <v>270</v>
      </c>
      <c r="N13" s="85"/>
      <c r="P13" s="14">
        <v>103</v>
      </c>
      <c r="Q13" s="27">
        <f t="shared" si="6"/>
        <v>309</v>
      </c>
      <c r="R13" s="97">
        <v>11.5</v>
      </c>
    </row>
    <row r="14" spans="1:18">
      <c r="A14" s="9">
        <v>5</v>
      </c>
      <c r="B14" s="10">
        <v>42190</v>
      </c>
      <c r="C14" s="14">
        <v>8</v>
      </c>
      <c r="D14" s="27">
        <f t="shared" si="0"/>
        <v>24</v>
      </c>
      <c r="E14" s="14">
        <v>11</v>
      </c>
      <c r="F14" s="27">
        <f t="shared" si="1"/>
        <v>33</v>
      </c>
      <c r="G14" s="14">
        <v>10</v>
      </c>
      <c r="H14" s="27">
        <f t="shared" si="2"/>
        <v>30</v>
      </c>
      <c r="I14" s="14"/>
      <c r="J14" s="27">
        <f t="shared" si="3"/>
        <v>0</v>
      </c>
      <c r="K14" s="14"/>
      <c r="L14" s="27">
        <f t="shared" si="4"/>
        <v>0</v>
      </c>
      <c r="M14" s="16">
        <f t="shared" si="5"/>
        <v>87</v>
      </c>
      <c r="N14" s="85"/>
      <c r="P14" s="14">
        <v>32</v>
      </c>
      <c r="Q14" s="27">
        <f t="shared" si="6"/>
        <v>96</v>
      </c>
      <c r="R14" s="97">
        <v>5</v>
      </c>
    </row>
    <row r="15" spans="1:18">
      <c r="A15" s="9">
        <v>6</v>
      </c>
      <c r="B15" s="10">
        <v>42191</v>
      </c>
      <c r="C15" s="14">
        <v>5</v>
      </c>
      <c r="D15" s="27">
        <f t="shared" si="0"/>
        <v>15</v>
      </c>
      <c r="E15" s="14">
        <v>5</v>
      </c>
      <c r="F15" s="27">
        <f t="shared" si="1"/>
        <v>15</v>
      </c>
      <c r="G15" s="14">
        <v>6</v>
      </c>
      <c r="H15" s="27">
        <f t="shared" si="2"/>
        <v>18</v>
      </c>
      <c r="I15" s="14"/>
      <c r="J15" s="27">
        <f t="shared" si="3"/>
        <v>0</v>
      </c>
      <c r="K15" s="14"/>
      <c r="L15" s="27">
        <f t="shared" si="4"/>
        <v>0</v>
      </c>
      <c r="M15" s="16">
        <f t="shared" si="5"/>
        <v>48</v>
      </c>
      <c r="N15" s="85"/>
      <c r="P15" s="14">
        <v>18</v>
      </c>
      <c r="Q15" s="27">
        <f t="shared" si="6"/>
        <v>54</v>
      </c>
      <c r="R15" s="97">
        <v>2</v>
      </c>
    </row>
    <row r="16" spans="1:18">
      <c r="A16" s="9">
        <v>7</v>
      </c>
      <c r="B16" s="10">
        <v>42192</v>
      </c>
      <c r="C16" s="105"/>
      <c r="D16" s="105">
        <f t="shared" si="0"/>
        <v>0</v>
      </c>
      <c r="E16" s="105"/>
      <c r="F16" s="105">
        <f t="shared" si="1"/>
        <v>0</v>
      </c>
      <c r="G16" s="105"/>
      <c r="H16" s="105">
        <f t="shared" si="2"/>
        <v>0</v>
      </c>
      <c r="I16" s="105"/>
      <c r="J16" s="105">
        <f t="shared" si="3"/>
        <v>0</v>
      </c>
      <c r="K16" s="105"/>
      <c r="L16" s="105">
        <f t="shared" si="4"/>
        <v>0</v>
      </c>
      <c r="M16" s="105">
        <f t="shared" si="5"/>
        <v>0</v>
      </c>
      <c r="N16" s="86" t="s">
        <v>74</v>
      </c>
      <c r="P16" s="80"/>
      <c r="Q16" s="81">
        <f t="shared" si="6"/>
        <v>0</v>
      </c>
      <c r="R16" s="90">
        <v>0</v>
      </c>
    </row>
    <row r="17" spans="1:18">
      <c r="A17" s="9">
        <v>8</v>
      </c>
      <c r="B17" s="10">
        <v>42193</v>
      </c>
      <c r="C17" s="105"/>
      <c r="D17" s="105">
        <f t="shared" ref="D17" si="7">C17*3</f>
        <v>0</v>
      </c>
      <c r="E17" s="105"/>
      <c r="F17" s="105">
        <f t="shared" ref="F17" si="8">E17*3</f>
        <v>0</v>
      </c>
      <c r="G17" s="105"/>
      <c r="H17" s="105">
        <f t="shared" ref="H17" si="9">G17*3</f>
        <v>0</v>
      </c>
      <c r="I17" s="105"/>
      <c r="J17" s="105">
        <f t="shared" ref="J17" si="10">I17*3</f>
        <v>0</v>
      </c>
      <c r="K17" s="105"/>
      <c r="L17" s="105">
        <f t="shared" ref="L17" si="11">K17*3</f>
        <v>0</v>
      </c>
      <c r="M17" s="105">
        <f t="shared" ref="M17" si="12">D17+F17+H17+J17+L17</f>
        <v>0</v>
      </c>
      <c r="N17" s="86" t="s">
        <v>74</v>
      </c>
      <c r="P17" s="80"/>
      <c r="Q17" s="81">
        <f t="shared" ref="Q17" si="13">P17*3</f>
        <v>0</v>
      </c>
      <c r="R17" s="90">
        <v>0</v>
      </c>
    </row>
    <row r="18" spans="1:18">
      <c r="A18" s="9">
        <v>9</v>
      </c>
      <c r="B18" s="10">
        <v>42194</v>
      </c>
      <c r="C18" s="105"/>
      <c r="D18" s="105">
        <f t="shared" ref="D18" si="14">C18*3</f>
        <v>0</v>
      </c>
      <c r="E18" s="105"/>
      <c r="F18" s="105">
        <f t="shared" ref="F18" si="15">E18*3</f>
        <v>0</v>
      </c>
      <c r="G18" s="105"/>
      <c r="H18" s="105">
        <f t="shared" ref="H18" si="16">G18*3</f>
        <v>0</v>
      </c>
      <c r="I18" s="105"/>
      <c r="J18" s="105">
        <f t="shared" ref="J18" si="17">I18*3</f>
        <v>0</v>
      </c>
      <c r="K18" s="105"/>
      <c r="L18" s="105">
        <f t="shared" ref="L18" si="18">K18*3</f>
        <v>0</v>
      </c>
      <c r="M18" s="105">
        <f t="shared" ref="M18" si="19">D18+F18+H18+J18+L18</f>
        <v>0</v>
      </c>
      <c r="N18" s="86" t="s">
        <v>74</v>
      </c>
      <c r="P18" s="80"/>
      <c r="Q18" s="81">
        <f t="shared" ref="Q18" si="20">P18*3</f>
        <v>0</v>
      </c>
      <c r="R18" s="90">
        <v>0</v>
      </c>
    </row>
    <row r="19" spans="1:18">
      <c r="A19" s="9">
        <v>10</v>
      </c>
      <c r="B19" s="10">
        <v>42195</v>
      </c>
      <c r="C19" s="105"/>
      <c r="D19" s="105">
        <f t="shared" ref="D19" si="21">C19*3</f>
        <v>0</v>
      </c>
      <c r="E19" s="105"/>
      <c r="F19" s="105">
        <f t="shared" ref="F19" si="22">E19*3</f>
        <v>0</v>
      </c>
      <c r="G19" s="105"/>
      <c r="H19" s="105">
        <f t="shared" ref="H19" si="23">G19*3</f>
        <v>0</v>
      </c>
      <c r="I19" s="105"/>
      <c r="J19" s="105">
        <f t="shared" ref="J19" si="24">I19*3</f>
        <v>0</v>
      </c>
      <c r="K19" s="105"/>
      <c r="L19" s="105">
        <f t="shared" ref="L19" si="25">K19*3</f>
        <v>0</v>
      </c>
      <c r="M19" s="105">
        <f t="shared" ref="M19" si="26">D19+F19+H19+J19+L19</f>
        <v>0</v>
      </c>
      <c r="N19" s="86" t="s">
        <v>74</v>
      </c>
      <c r="P19" s="80"/>
      <c r="Q19" s="81">
        <f t="shared" ref="Q19" si="27">P19*3</f>
        <v>0</v>
      </c>
      <c r="R19" s="90">
        <v>0</v>
      </c>
    </row>
    <row r="20" spans="1:18">
      <c r="A20" s="9">
        <v>11</v>
      </c>
      <c r="B20" s="10">
        <v>42196</v>
      </c>
      <c r="C20" s="14"/>
      <c r="D20" s="27">
        <f t="shared" si="0"/>
        <v>0</v>
      </c>
      <c r="E20" s="14"/>
      <c r="F20" s="27">
        <f t="shared" si="1"/>
        <v>0</v>
      </c>
      <c r="G20" s="14"/>
      <c r="H20" s="27">
        <f t="shared" si="2"/>
        <v>0</v>
      </c>
      <c r="I20" s="14">
        <v>79</v>
      </c>
      <c r="J20" s="27">
        <f t="shared" si="3"/>
        <v>237</v>
      </c>
      <c r="K20" s="14"/>
      <c r="L20" s="27">
        <f t="shared" si="4"/>
        <v>0</v>
      </c>
      <c r="M20" s="16">
        <f t="shared" si="5"/>
        <v>237</v>
      </c>
      <c r="N20" s="86"/>
      <c r="P20" s="14">
        <v>84</v>
      </c>
      <c r="Q20" s="27">
        <f t="shared" si="6"/>
        <v>252</v>
      </c>
      <c r="R20" s="97">
        <v>7.5</v>
      </c>
    </row>
    <row r="21" spans="1:18">
      <c r="A21" s="9">
        <v>12</v>
      </c>
      <c r="B21" s="10">
        <v>42197</v>
      </c>
      <c r="C21" s="14"/>
      <c r="D21" s="27">
        <f t="shared" si="0"/>
        <v>0</v>
      </c>
      <c r="E21" s="14"/>
      <c r="F21" s="27">
        <f t="shared" si="1"/>
        <v>0</v>
      </c>
      <c r="G21" s="14"/>
      <c r="H21" s="27">
        <f t="shared" si="2"/>
        <v>0</v>
      </c>
      <c r="I21" s="14">
        <v>21</v>
      </c>
      <c r="J21" s="27">
        <f t="shared" si="3"/>
        <v>63</v>
      </c>
      <c r="K21" s="14"/>
      <c r="L21" s="27">
        <f t="shared" si="4"/>
        <v>0</v>
      </c>
      <c r="M21" s="16">
        <f t="shared" si="5"/>
        <v>63</v>
      </c>
      <c r="N21" s="86"/>
      <c r="P21" s="14">
        <v>30</v>
      </c>
      <c r="Q21" s="27">
        <f t="shared" si="6"/>
        <v>90</v>
      </c>
      <c r="R21" s="97">
        <v>2.5</v>
      </c>
    </row>
    <row r="22" spans="1:18">
      <c r="A22" s="9">
        <v>13</v>
      </c>
      <c r="B22" s="10">
        <v>42198</v>
      </c>
      <c r="C22" s="105"/>
      <c r="D22" s="105">
        <f t="shared" si="0"/>
        <v>0</v>
      </c>
      <c r="E22" s="105"/>
      <c r="F22" s="105">
        <f t="shared" si="1"/>
        <v>0</v>
      </c>
      <c r="G22" s="105"/>
      <c r="H22" s="105">
        <f t="shared" si="2"/>
        <v>0</v>
      </c>
      <c r="I22" s="105"/>
      <c r="J22" s="105">
        <f t="shared" si="3"/>
        <v>0</v>
      </c>
      <c r="K22" s="105"/>
      <c r="L22" s="105">
        <f t="shared" si="4"/>
        <v>0</v>
      </c>
      <c r="M22" s="105">
        <f t="shared" si="5"/>
        <v>0</v>
      </c>
      <c r="N22" s="86" t="s">
        <v>74</v>
      </c>
      <c r="P22" s="80"/>
      <c r="Q22" s="81">
        <f t="shared" si="6"/>
        <v>0</v>
      </c>
      <c r="R22" s="90">
        <v>0</v>
      </c>
    </row>
    <row r="23" spans="1:18">
      <c r="A23" s="9">
        <v>14</v>
      </c>
      <c r="B23" s="10">
        <v>42199</v>
      </c>
      <c r="C23" s="105"/>
      <c r="D23" s="105">
        <f t="shared" ref="D23:D24" si="28">C23*3</f>
        <v>0</v>
      </c>
      <c r="E23" s="105"/>
      <c r="F23" s="105">
        <f t="shared" ref="F23:F24" si="29">E23*3</f>
        <v>0</v>
      </c>
      <c r="G23" s="105"/>
      <c r="H23" s="105">
        <f t="shared" ref="H23:H24" si="30">G23*3</f>
        <v>0</v>
      </c>
      <c r="I23" s="105"/>
      <c r="J23" s="105">
        <f t="shared" ref="J23:J24" si="31">I23*3</f>
        <v>0</v>
      </c>
      <c r="K23" s="105"/>
      <c r="L23" s="105">
        <f t="shared" ref="L23:L24" si="32">K23*3</f>
        <v>0</v>
      </c>
      <c r="M23" s="105">
        <f t="shared" ref="M23:M24" si="33">D23+F23+H23+J23+L23</f>
        <v>0</v>
      </c>
      <c r="N23" s="86" t="s">
        <v>74</v>
      </c>
      <c r="P23" s="80"/>
      <c r="Q23" s="81">
        <f t="shared" ref="Q23:Q24" si="34">P23*3</f>
        <v>0</v>
      </c>
      <c r="R23" s="90">
        <v>0</v>
      </c>
    </row>
    <row r="24" spans="1:18">
      <c r="A24" s="9">
        <v>15</v>
      </c>
      <c r="B24" s="10">
        <v>42200</v>
      </c>
      <c r="C24" s="110"/>
      <c r="D24" s="110">
        <f t="shared" si="28"/>
        <v>0</v>
      </c>
      <c r="E24" s="110"/>
      <c r="F24" s="110">
        <f t="shared" si="29"/>
        <v>0</v>
      </c>
      <c r="G24" s="110"/>
      <c r="H24" s="110">
        <f t="shared" si="30"/>
        <v>0</v>
      </c>
      <c r="I24" s="110"/>
      <c r="J24" s="110">
        <f t="shared" si="31"/>
        <v>0</v>
      </c>
      <c r="K24" s="110"/>
      <c r="L24" s="110">
        <f t="shared" si="32"/>
        <v>0</v>
      </c>
      <c r="M24" s="110">
        <f t="shared" si="33"/>
        <v>0</v>
      </c>
      <c r="N24" s="111" t="s">
        <v>77</v>
      </c>
      <c r="O24" s="112"/>
      <c r="P24" s="113"/>
      <c r="Q24" s="114">
        <f t="shared" si="34"/>
        <v>0</v>
      </c>
      <c r="R24" s="115">
        <v>0</v>
      </c>
    </row>
    <row r="25" spans="1:18">
      <c r="A25" s="9">
        <v>16</v>
      </c>
      <c r="B25" s="10">
        <v>42201</v>
      </c>
      <c r="C25" s="110"/>
      <c r="D25" s="110">
        <f t="shared" ref="D25:D37" si="35">C25*3</f>
        <v>0</v>
      </c>
      <c r="E25" s="110"/>
      <c r="F25" s="110">
        <f t="shared" ref="F25:F37" si="36">E25*3</f>
        <v>0</v>
      </c>
      <c r="G25" s="110"/>
      <c r="H25" s="110">
        <f t="shared" ref="H25:H37" si="37">G25*3</f>
        <v>0</v>
      </c>
      <c r="I25" s="110"/>
      <c r="J25" s="110">
        <f t="shared" ref="J25:J37" si="38">I25*3</f>
        <v>0</v>
      </c>
      <c r="K25" s="110"/>
      <c r="L25" s="110">
        <f t="shared" ref="L25:L37" si="39">K25*3</f>
        <v>0</v>
      </c>
      <c r="M25" s="110">
        <f t="shared" ref="M25:M37" si="40">D25+F25+H25+J25+L25</f>
        <v>0</v>
      </c>
      <c r="N25" s="111" t="s">
        <v>77</v>
      </c>
      <c r="O25" s="112"/>
      <c r="P25" s="113"/>
      <c r="Q25" s="114">
        <f t="shared" ref="Q25:Q37" si="41">P25*3</f>
        <v>0</v>
      </c>
      <c r="R25" s="115">
        <v>0</v>
      </c>
    </row>
    <row r="26" spans="1:18">
      <c r="A26" s="9">
        <v>17</v>
      </c>
      <c r="B26" s="10">
        <v>42202</v>
      </c>
      <c r="C26" s="110"/>
      <c r="D26" s="110">
        <f t="shared" si="35"/>
        <v>0</v>
      </c>
      <c r="E26" s="110"/>
      <c r="F26" s="110">
        <f t="shared" si="36"/>
        <v>0</v>
      </c>
      <c r="G26" s="110"/>
      <c r="H26" s="110">
        <f t="shared" si="37"/>
        <v>0</v>
      </c>
      <c r="I26" s="110"/>
      <c r="J26" s="110">
        <f t="shared" si="38"/>
        <v>0</v>
      </c>
      <c r="K26" s="110"/>
      <c r="L26" s="110">
        <f t="shared" si="39"/>
        <v>0</v>
      </c>
      <c r="M26" s="110">
        <f t="shared" si="40"/>
        <v>0</v>
      </c>
      <c r="N26" s="111" t="s">
        <v>77</v>
      </c>
      <c r="O26" s="112"/>
      <c r="P26" s="113"/>
      <c r="Q26" s="114">
        <f t="shared" si="41"/>
        <v>0</v>
      </c>
      <c r="R26" s="115">
        <v>0</v>
      </c>
    </row>
    <row r="27" spans="1:18">
      <c r="A27" s="9">
        <v>18</v>
      </c>
      <c r="B27" s="10">
        <v>42203</v>
      </c>
      <c r="C27" s="110"/>
      <c r="D27" s="110">
        <f t="shared" si="35"/>
        <v>0</v>
      </c>
      <c r="E27" s="110"/>
      <c r="F27" s="110">
        <f t="shared" si="36"/>
        <v>0</v>
      </c>
      <c r="G27" s="110"/>
      <c r="H27" s="110">
        <f t="shared" si="37"/>
        <v>0</v>
      </c>
      <c r="I27" s="110"/>
      <c r="J27" s="110">
        <f t="shared" si="38"/>
        <v>0</v>
      </c>
      <c r="K27" s="110"/>
      <c r="L27" s="110">
        <f t="shared" si="39"/>
        <v>0</v>
      </c>
      <c r="M27" s="110">
        <f t="shared" si="40"/>
        <v>0</v>
      </c>
      <c r="N27" s="111" t="s">
        <v>77</v>
      </c>
      <c r="O27" s="112"/>
      <c r="P27" s="113"/>
      <c r="Q27" s="114">
        <f t="shared" si="41"/>
        <v>0</v>
      </c>
      <c r="R27" s="115">
        <v>0</v>
      </c>
    </row>
    <row r="28" spans="1:18">
      <c r="A28" s="9">
        <v>19</v>
      </c>
      <c r="B28" s="10">
        <v>42204</v>
      </c>
      <c r="C28" s="110"/>
      <c r="D28" s="110">
        <f t="shared" si="35"/>
        <v>0</v>
      </c>
      <c r="E28" s="110"/>
      <c r="F28" s="110">
        <f t="shared" si="36"/>
        <v>0</v>
      </c>
      <c r="G28" s="110"/>
      <c r="H28" s="110">
        <f t="shared" si="37"/>
        <v>0</v>
      </c>
      <c r="I28" s="110"/>
      <c r="J28" s="110">
        <f t="shared" si="38"/>
        <v>0</v>
      </c>
      <c r="K28" s="110"/>
      <c r="L28" s="110">
        <f t="shared" si="39"/>
        <v>0</v>
      </c>
      <c r="M28" s="110">
        <f t="shared" si="40"/>
        <v>0</v>
      </c>
      <c r="N28" s="111" t="s">
        <v>77</v>
      </c>
      <c r="O28" s="112"/>
      <c r="P28" s="113"/>
      <c r="Q28" s="114">
        <f t="shared" si="41"/>
        <v>0</v>
      </c>
      <c r="R28" s="115">
        <v>0</v>
      </c>
    </row>
    <row r="29" spans="1:18">
      <c r="A29" s="9">
        <v>20</v>
      </c>
      <c r="B29" s="10">
        <v>42205</v>
      </c>
      <c r="C29" s="110"/>
      <c r="D29" s="110">
        <f t="shared" si="35"/>
        <v>0</v>
      </c>
      <c r="E29" s="110"/>
      <c r="F29" s="110">
        <f t="shared" si="36"/>
        <v>0</v>
      </c>
      <c r="G29" s="110"/>
      <c r="H29" s="110">
        <f t="shared" si="37"/>
        <v>0</v>
      </c>
      <c r="I29" s="110"/>
      <c r="J29" s="110">
        <f t="shared" si="38"/>
        <v>0</v>
      </c>
      <c r="K29" s="110"/>
      <c r="L29" s="110">
        <f t="shared" si="39"/>
        <v>0</v>
      </c>
      <c r="M29" s="110">
        <f t="shared" si="40"/>
        <v>0</v>
      </c>
      <c r="N29" s="111" t="s">
        <v>77</v>
      </c>
      <c r="O29" s="112"/>
      <c r="P29" s="113"/>
      <c r="Q29" s="114">
        <f t="shared" si="41"/>
        <v>0</v>
      </c>
      <c r="R29" s="115">
        <v>0</v>
      </c>
    </row>
    <row r="30" spans="1:18">
      <c r="A30" s="9">
        <v>21</v>
      </c>
      <c r="B30" s="10">
        <v>42206</v>
      </c>
      <c r="C30" s="110"/>
      <c r="D30" s="110">
        <f t="shared" si="35"/>
        <v>0</v>
      </c>
      <c r="E30" s="110"/>
      <c r="F30" s="110">
        <f t="shared" si="36"/>
        <v>0</v>
      </c>
      <c r="G30" s="110"/>
      <c r="H30" s="110">
        <f t="shared" si="37"/>
        <v>0</v>
      </c>
      <c r="I30" s="110"/>
      <c r="J30" s="110">
        <f t="shared" si="38"/>
        <v>0</v>
      </c>
      <c r="K30" s="110"/>
      <c r="L30" s="110">
        <f t="shared" si="39"/>
        <v>0</v>
      </c>
      <c r="M30" s="110">
        <f t="shared" si="40"/>
        <v>0</v>
      </c>
      <c r="N30" s="111" t="s">
        <v>77</v>
      </c>
      <c r="O30" s="112"/>
      <c r="P30" s="113"/>
      <c r="Q30" s="114">
        <f t="shared" si="41"/>
        <v>0</v>
      </c>
      <c r="R30" s="115">
        <v>0</v>
      </c>
    </row>
    <row r="31" spans="1:18">
      <c r="A31" s="9">
        <v>22</v>
      </c>
      <c r="B31" s="10">
        <v>42207</v>
      </c>
      <c r="C31" s="110"/>
      <c r="D31" s="110">
        <f t="shared" si="35"/>
        <v>0</v>
      </c>
      <c r="E31" s="110"/>
      <c r="F31" s="110">
        <f t="shared" si="36"/>
        <v>0</v>
      </c>
      <c r="G31" s="110"/>
      <c r="H31" s="110">
        <f t="shared" si="37"/>
        <v>0</v>
      </c>
      <c r="I31" s="110"/>
      <c r="J31" s="110">
        <f t="shared" si="38"/>
        <v>0</v>
      </c>
      <c r="K31" s="110"/>
      <c r="L31" s="110">
        <f t="shared" si="39"/>
        <v>0</v>
      </c>
      <c r="M31" s="110">
        <f t="shared" si="40"/>
        <v>0</v>
      </c>
      <c r="N31" s="111" t="s">
        <v>77</v>
      </c>
      <c r="O31" s="112"/>
      <c r="P31" s="113"/>
      <c r="Q31" s="114">
        <f t="shared" si="41"/>
        <v>0</v>
      </c>
      <c r="R31" s="115">
        <v>0</v>
      </c>
    </row>
    <row r="32" spans="1:18">
      <c r="A32" s="9">
        <v>23</v>
      </c>
      <c r="B32" s="10">
        <v>42208</v>
      </c>
      <c r="C32" s="105"/>
      <c r="D32" s="105">
        <f t="shared" si="35"/>
        <v>0</v>
      </c>
      <c r="E32" s="105"/>
      <c r="F32" s="105">
        <f t="shared" si="36"/>
        <v>0</v>
      </c>
      <c r="G32" s="105"/>
      <c r="H32" s="105">
        <f t="shared" si="37"/>
        <v>0</v>
      </c>
      <c r="I32" s="105"/>
      <c r="J32" s="105">
        <f t="shared" si="38"/>
        <v>0</v>
      </c>
      <c r="K32" s="105"/>
      <c r="L32" s="105">
        <f t="shared" si="39"/>
        <v>0</v>
      </c>
      <c r="M32" s="105">
        <f t="shared" si="40"/>
        <v>0</v>
      </c>
      <c r="N32" s="86" t="s">
        <v>74</v>
      </c>
      <c r="P32" s="80"/>
      <c r="Q32" s="81">
        <f t="shared" si="41"/>
        <v>0</v>
      </c>
      <c r="R32" s="90">
        <v>0</v>
      </c>
    </row>
    <row r="33" spans="1:18">
      <c r="A33" s="9">
        <v>24</v>
      </c>
      <c r="B33" s="10">
        <v>42209</v>
      </c>
      <c r="C33" s="105"/>
      <c r="D33" s="105">
        <f t="shared" si="35"/>
        <v>0</v>
      </c>
      <c r="E33" s="105"/>
      <c r="F33" s="105">
        <f t="shared" si="36"/>
        <v>0</v>
      </c>
      <c r="G33" s="105"/>
      <c r="H33" s="105">
        <f t="shared" si="37"/>
        <v>0</v>
      </c>
      <c r="I33" s="105"/>
      <c r="J33" s="105">
        <f t="shared" si="38"/>
        <v>0</v>
      </c>
      <c r="K33" s="105"/>
      <c r="L33" s="105">
        <f t="shared" si="39"/>
        <v>0</v>
      </c>
      <c r="M33" s="105">
        <f t="shared" si="40"/>
        <v>0</v>
      </c>
      <c r="N33" s="86" t="s">
        <v>74</v>
      </c>
      <c r="P33" s="80"/>
      <c r="Q33" s="81">
        <f t="shared" si="41"/>
        <v>0</v>
      </c>
      <c r="R33" s="90">
        <v>0</v>
      </c>
    </row>
    <row r="34" spans="1:18">
      <c r="A34" s="9">
        <v>25</v>
      </c>
      <c r="B34" s="10">
        <v>42210</v>
      </c>
      <c r="C34" s="105"/>
      <c r="D34" s="105">
        <f t="shared" si="35"/>
        <v>0</v>
      </c>
      <c r="E34" s="105"/>
      <c r="F34" s="105">
        <f t="shared" si="36"/>
        <v>0</v>
      </c>
      <c r="G34" s="105"/>
      <c r="H34" s="105">
        <f t="shared" si="37"/>
        <v>0</v>
      </c>
      <c r="I34" s="105"/>
      <c r="J34" s="105">
        <f t="shared" si="38"/>
        <v>0</v>
      </c>
      <c r="K34" s="105"/>
      <c r="L34" s="105">
        <f t="shared" si="39"/>
        <v>0</v>
      </c>
      <c r="M34" s="105">
        <f t="shared" si="40"/>
        <v>0</v>
      </c>
      <c r="N34" s="86" t="s">
        <v>74</v>
      </c>
      <c r="P34" s="80"/>
      <c r="Q34" s="81">
        <f t="shared" si="41"/>
        <v>0</v>
      </c>
      <c r="R34" s="90">
        <v>0</v>
      </c>
    </row>
    <row r="35" spans="1:18">
      <c r="A35" s="9">
        <v>26</v>
      </c>
      <c r="B35" s="10">
        <v>42211</v>
      </c>
      <c r="C35" s="105"/>
      <c r="D35" s="105">
        <f t="shared" si="35"/>
        <v>0</v>
      </c>
      <c r="E35" s="105"/>
      <c r="F35" s="105">
        <f t="shared" si="36"/>
        <v>0</v>
      </c>
      <c r="G35" s="105"/>
      <c r="H35" s="105">
        <f t="shared" si="37"/>
        <v>0</v>
      </c>
      <c r="I35" s="105"/>
      <c r="J35" s="105">
        <f t="shared" si="38"/>
        <v>0</v>
      </c>
      <c r="K35" s="105"/>
      <c r="L35" s="105">
        <f t="shared" si="39"/>
        <v>0</v>
      </c>
      <c r="M35" s="105">
        <f t="shared" si="40"/>
        <v>0</v>
      </c>
      <c r="N35" s="86" t="s">
        <v>74</v>
      </c>
      <c r="P35" s="80"/>
      <c r="Q35" s="81">
        <f t="shared" si="41"/>
        <v>0</v>
      </c>
      <c r="R35" s="90">
        <v>0</v>
      </c>
    </row>
    <row r="36" spans="1:18">
      <c r="A36" s="9">
        <v>27</v>
      </c>
      <c r="B36" s="10">
        <v>42212</v>
      </c>
      <c r="C36" s="105"/>
      <c r="D36" s="105">
        <f t="shared" si="35"/>
        <v>0</v>
      </c>
      <c r="E36" s="105"/>
      <c r="F36" s="105">
        <f t="shared" si="36"/>
        <v>0</v>
      </c>
      <c r="G36" s="105"/>
      <c r="H36" s="105">
        <f t="shared" si="37"/>
        <v>0</v>
      </c>
      <c r="I36" s="105"/>
      <c r="J36" s="105">
        <f t="shared" si="38"/>
        <v>0</v>
      </c>
      <c r="K36" s="105"/>
      <c r="L36" s="105">
        <f t="shared" si="39"/>
        <v>0</v>
      </c>
      <c r="M36" s="105">
        <f t="shared" si="40"/>
        <v>0</v>
      </c>
      <c r="N36" s="86" t="s">
        <v>74</v>
      </c>
      <c r="P36" s="80"/>
      <c r="Q36" s="81">
        <f t="shared" si="41"/>
        <v>0</v>
      </c>
      <c r="R36" s="90">
        <v>0</v>
      </c>
    </row>
    <row r="37" spans="1:18">
      <c r="A37" s="9">
        <v>28</v>
      </c>
      <c r="B37" s="10">
        <v>42213</v>
      </c>
      <c r="C37" s="105"/>
      <c r="D37" s="105">
        <f t="shared" si="35"/>
        <v>0</v>
      </c>
      <c r="E37" s="105"/>
      <c r="F37" s="105">
        <f t="shared" si="36"/>
        <v>0</v>
      </c>
      <c r="G37" s="105"/>
      <c r="H37" s="105">
        <f t="shared" si="37"/>
        <v>0</v>
      </c>
      <c r="I37" s="105"/>
      <c r="J37" s="105">
        <f t="shared" si="38"/>
        <v>0</v>
      </c>
      <c r="K37" s="105"/>
      <c r="L37" s="105">
        <f t="shared" si="39"/>
        <v>0</v>
      </c>
      <c r="M37" s="105">
        <f t="shared" si="40"/>
        <v>0</v>
      </c>
      <c r="N37" s="86" t="s">
        <v>74</v>
      </c>
      <c r="P37" s="80"/>
      <c r="Q37" s="81">
        <f t="shared" si="41"/>
        <v>0</v>
      </c>
      <c r="R37" s="90">
        <v>0</v>
      </c>
    </row>
    <row r="38" spans="1:18">
      <c r="A38" s="9">
        <v>29</v>
      </c>
      <c r="B38" s="10">
        <v>42214</v>
      </c>
      <c r="C38" s="14"/>
      <c r="D38" s="27">
        <f t="shared" si="0"/>
        <v>0</v>
      </c>
      <c r="E38" s="14"/>
      <c r="F38" s="27">
        <f t="shared" si="1"/>
        <v>0</v>
      </c>
      <c r="G38" s="14"/>
      <c r="H38" s="27">
        <f t="shared" si="2"/>
        <v>0</v>
      </c>
      <c r="I38" s="14">
        <v>164</v>
      </c>
      <c r="J38" s="27">
        <f t="shared" si="3"/>
        <v>492</v>
      </c>
      <c r="K38" s="14"/>
      <c r="L38" s="27">
        <f t="shared" si="4"/>
        <v>0</v>
      </c>
      <c r="M38" s="16">
        <f t="shared" si="5"/>
        <v>492</v>
      </c>
      <c r="N38" s="85"/>
      <c r="P38" s="14">
        <v>174</v>
      </c>
      <c r="Q38" s="27">
        <f t="shared" ref="Q38:Q40" si="42">P38*3</f>
        <v>522</v>
      </c>
      <c r="R38" s="97">
        <v>10.5</v>
      </c>
    </row>
    <row r="39" spans="1:18">
      <c r="A39" s="9">
        <v>30</v>
      </c>
      <c r="B39" s="10">
        <v>42215</v>
      </c>
      <c r="C39" s="14"/>
      <c r="D39" s="27">
        <f t="shared" si="0"/>
        <v>0</v>
      </c>
      <c r="E39" s="14"/>
      <c r="F39" s="27">
        <f t="shared" si="1"/>
        <v>0</v>
      </c>
      <c r="G39" s="14"/>
      <c r="H39" s="27">
        <f t="shared" si="2"/>
        <v>0</v>
      </c>
      <c r="I39" s="14">
        <v>156</v>
      </c>
      <c r="J39" s="27">
        <f t="shared" si="3"/>
        <v>468</v>
      </c>
      <c r="K39" s="14"/>
      <c r="L39" s="27">
        <f t="shared" si="4"/>
        <v>0</v>
      </c>
      <c r="M39" s="16">
        <f t="shared" si="5"/>
        <v>468</v>
      </c>
      <c r="N39" s="85"/>
      <c r="P39" s="14">
        <v>172</v>
      </c>
      <c r="Q39" s="27">
        <f t="shared" si="42"/>
        <v>516</v>
      </c>
      <c r="R39" s="106">
        <v>13.5</v>
      </c>
    </row>
    <row r="40" spans="1:18" ht="15.75" thickBot="1">
      <c r="A40" s="9">
        <v>31</v>
      </c>
      <c r="B40" s="10">
        <v>42216</v>
      </c>
      <c r="C40" s="19"/>
      <c r="D40" s="27">
        <f t="shared" si="0"/>
        <v>0</v>
      </c>
      <c r="E40" s="19"/>
      <c r="F40" s="27">
        <f t="shared" si="1"/>
        <v>0</v>
      </c>
      <c r="G40" s="19"/>
      <c r="H40" s="27">
        <f t="shared" si="2"/>
        <v>0</v>
      </c>
      <c r="I40" s="21">
        <v>8</v>
      </c>
      <c r="J40" s="27">
        <f t="shared" si="3"/>
        <v>24</v>
      </c>
      <c r="K40" s="19"/>
      <c r="L40" s="27">
        <f t="shared" si="4"/>
        <v>0</v>
      </c>
      <c r="M40" s="16">
        <f t="shared" si="5"/>
        <v>24</v>
      </c>
      <c r="N40" s="96"/>
      <c r="P40" s="29">
        <v>12</v>
      </c>
      <c r="Q40" s="27">
        <f t="shared" si="42"/>
        <v>36</v>
      </c>
      <c r="R40" s="107">
        <v>1</v>
      </c>
    </row>
    <row r="41" spans="1:18" ht="16.5" thickTop="1" thickBot="1">
      <c r="A41" s="260" t="s">
        <v>22</v>
      </c>
      <c r="B41" s="260"/>
      <c r="C41" s="22">
        <f t="shared" ref="C41:K41" si="43">SUM(C10:C40)</f>
        <v>73</v>
      </c>
      <c r="D41" s="22">
        <f>SUM(D10:D40)</f>
        <v>219</v>
      </c>
      <c r="E41" s="22">
        <f t="shared" si="43"/>
        <v>132</v>
      </c>
      <c r="F41" s="22">
        <f t="shared" si="43"/>
        <v>396</v>
      </c>
      <c r="G41" s="22">
        <f t="shared" si="43"/>
        <v>161</v>
      </c>
      <c r="H41" s="22">
        <f t="shared" si="43"/>
        <v>483</v>
      </c>
      <c r="I41" s="22">
        <f t="shared" si="43"/>
        <v>428</v>
      </c>
      <c r="J41" s="22">
        <f t="shared" si="43"/>
        <v>1284</v>
      </c>
      <c r="K41" s="22">
        <f t="shared" si="43"/>
        <v>0</v>
      </c>
      <c r="L41" s="22">
        <f>SUM(L10:L40)</f>
        <v>0</v>
      </c>
      <c r="M41" s="22">
        <f>SUM(M10:M40)</f>
        <v>2382</v>
      </c>
      <c r="N41" s="94"/>
      <c r="P41" s="22">
        <f t="shared" ref="P41:R41" si="44">SUM(P10:P40)</f>
        <v>852</v>
      </c>
      <c r="Q41" s="22">
        <f t="shared" si="44"/>
        <v>2556</v>
      </c>
      <c r="R41" s="22">
        <f t="shared" si="44"/>
        <v>80.5</v>
      </c>
    </row>
    <row r="43" spans="1:18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42876000</v>
      </c>
      <c r="M43" s="261"/>
      <c r="N43" s="108"/>
    </row>
    <row r="44" spans="1:18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  <c r="N44" s="23"/>
    </row>
    <row r="45" spans="1:18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  <c r="N45" s="23"/>
    </row>
    <row r="46" spans="1:18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  <c r="N46" s="24"/>
    </row>
    <row r="47" spans="1:18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  <c r="N47" s="24"/>
    </row>
    <row r="48" spans="1:18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  <c r="N48" s="23"/>
    </row>
    <row r="49" spans="2:14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  <c r="N49" s="24"/>
    </row>
  </sheetData>
  <mergeCells count="22">
    <mergeCell ref="R7:R9"/>
    <mergeCell ref="H49:J49"/>
    <mergeCell ref="G8:H8"/>
    <mergeCell ref="I8:J8"/>
    <mergeCell ref="A41:B41"/>
    <mergeCell ref="H43:J43"/>
    <mergeCell ref="L43:M43"/>
    <mergeCell ref="H44:J44"/>
    <mergeCell ref="H48:J48"/>
    <mergeCell ref="P7:Q7"/>
    <mergeCell ref="P8:Q8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49"/>
  <sheetViews>
    <sheetView workbookViewId="0">
      <pane xSplit="1" ySplit="9" topLeftCell="O22" activePane="bottomRight" state="frozen"/>
      <selection pane="topRight" activeCell="B1" sqref="B1"/>
      <selection pane="bottomLeft" activeCell="A10" sqref="A10"/>
      <selection pane="bottomRight" activeCell="X34" sqref="X34:AM34"/>
    </sheetView>
  </sheetViews>
  <sheetFormatPr defaultRowHeight="15"/>
  <cols>
    <col min="1" max="1" width="4.42578125" bestFit="1" customWidth="1"/>
    <col min="2" max="2" width="11.42578125" bestFit="1" customWidth="1"/>
    <col min="3" max="3" width="6" customWidth="1"/>
    <col min="4" max="4" width="4.85546875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7.85546875" customWidth="1"/>
    <col min="12" max="12" width="11.140625" customWidth="1"/>
    <col min="13" max="13" width="10.28515625" customWidth="1"/>
    <col min="14" max="14" width="26.42578125" customWidth="1"/>
    <col min="15" max="15" width="1.42578125" customWidth="1"/>
    <col min="16" max="16" width="8.85546875" customWidth="1"/>
    <col min="17" max="17" width="6.7109375" customWidth="1"/>
    <col min="18" max="18" width="10" customWidth="1"/>
    <col min="23" max="23" width="13.85546875" customWidth="1"/>
    <col min="35" max="35" width="24.85546875" customWidth="1"/>
    <col min="39" max="39" width="10.140625" customWidth="1"/>
  </cols>
  <sheetData>
    <row r="1" spans="1:39" ht="18.75">
      <c r="A1" s="262" t="s">
        <v>81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V1" s="243" t="s">
        <v>80</v>
      </c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</row>
    <row r="2" spans="1:39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V2" s="262" t="s">
        <v>14</v>
      </c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</row>
    <row r="3" spans="1:39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V3" s="262" t="s">
        <v>28</v>
      </c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</row>
    <row r="4" spans="1:39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9" ht="18.75">
      <c r="A5" s="263" t="s">
        <v>33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  <c r="V5" s="263" t="s">
        <v>33</v>
      </c>
      <c r="W5" s="263"/>
      <c r="X5" s="263"/>
      <c r="Y5" s="263"/>
      <c r="Z5" s="263"/>
      <c r="AA5" s="7"/>
      <c r="AB5" s="7"/>
      <c r="AC5" s="7"/>
      <c r="AD5" s="7"/>
      <c r="AE5" s="7"/>
      <c r="AF5" s="7"/>
      <c r="AG5" s="7"/>
      <c r="AH5" s="7"/>
    </row>
    <row r="6" spans="1:39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V6" s="133"/>
      <c r="W6" s="133"/>
      <c r="X6" s="133"/>
      <c r="Y6" s="133"/>
      <c r="Z6" s="133"/>
      <c r="AA6" s="7"/>
      <c r="AB6" s="7"/>
      <c r="AC6" s="7"/>
      <c r="AD6" s="7"/>
      <c r="AE6" s="7"/>
      <c r="AF6" s="7"/>
      <c r="AG6" s="7"/>
      <c r="AH6" s="7"/>
    </row>
    <row r="7" spans="1:39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N7" s="118"/>
      <c r="O7" s="126"/>
      <c r="P7" s="274" t="s">
        <v>61</v>
      </c>
      <c r="Q7" s="270"/>
      <c r="R7" s="271" t="s">
        <v>12</v>
      </c>
      <c r="V7" s="264" t="s">
        <v>16</v>
      </c>
      <c r="W7" s="264" t="s">
        <v>0</v>
      </c>
      <c r="X7" s="255" t="s">
        <v>1</v>
      </c>
      <c r="Y7" s="266"/>
      <c r="Z7" s="266"/>
      <c r="AA7" s="266"/>
      <c r="AB7" s="266"/>
      <c r="AC7" s="266"/>
      <c r="AD7" s="266"/>
      <c r="AE7" s="266"/>
      <c r="AF7" s="266"/>
      <c r="AG7" s="266"/>
      <c r="AH7" s="267" t="s">
        <v>17</v>
      </c>
      <c r="AI7" s="118"/>
      <c r="AJ7" s="126"/>
      <c r="AK7" s="274" t="s">
        <v>61</v>
      </c>
      <c r="AL7" s="270"/>
      <c r="AM7" s="271" t="s">
        <v>12</v>
      </c>
    </row>
    <row r="8" spans="1:39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N8" s="119" t="s">
        <v>10</v>
      </c>
      <c r="O8" s="127"/>
      <c r="P8" s="275" t="s">
        <v>6</v>
      </c>
      <c r="Q8" s="258"/>
      <c r="R8" s="272"/>
      <c r="V8" s="264"/>
      <c r="W8" s="264"/>
      <c r="X8" s="259" t="s">
        <v>2</v>
      </c>
      <c r="Y8" s="259"/>
      <c r="Z8" s="259" t="s">
        <v>3</v>
      </c>
      <c r="AA8" s="259"/>
      <c r="AB8" s="259" t="s">
        <v>4</v>
      </c>
      <c r="AC8" s="259"/>
      <c r="AD8" s="259" t="s">
        <v>18</v>
      </c>
      <c r="AE8" s="259"/>
      <c r="AF8" s="259" t="s">
        <v>19</v>
      </c>
      <c r="AG8" s="259"/>
      <c r="AH8" s="267"/>
      <c r="AI8" s="119" t="s">
        <v>10</v>
      </c>
      <c r="AJ8" s="127"/>
      <c r="AK8" s="275" t="s">
        <v>6</v>
      </c>
      <c r="AL8" s="258"/>
      <c r="AM8" s="272"/>
    </row>
    <row r="9" spans="1:39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N9" s="119"/>
      <c r="O9" s="127"/>
      <c r="P9" s="121" t="s">
        <v>20</v>
      </c>
      <c r="Q9" s="33" t="s">
        <v>21</v>
      </c>
      <c r="R9" s="272"/>
      <c r="V9" s="265"/>
      <c r="W9" s="265"/>
      <c r="X9" s="33" t="s">
        <v>20</v>
      </c>
      <c r="Y9" s="33" t="s">
        <v>21</v>
      </c>
      <c r="Z9" s="33" t="s">
        <v>20</v>
      </c>
      <c r="AA9" s="33" t="s">
        <v>21</v>
      </c>
      <c r="AB9" s="33" t="s">
        <v>20</v>
      </c>
      <c r="AC9" s="33" t="s">
        <v>21</v>
      </c>
      <c r="AD9" s="33" t="s">
        <v>20</v>
      </c>
      <c r="AE9" s="33" t="s">
        <v>21</v>
      </c>
      <c r="AF9" s="33" t="s">
        <v>20</v>
      </c>
      <c r="AG9" s="33" t="s">
        <v>21</v>
      </c>
      <c r="AH9" s="268"/>
      <c r="AI9" s="143"/>
      <c r="AJ9" s="127"/>
      <c r="AK9" s="121" t="s">
        <v>20</v>
      </c>
      <c r="AL9" s="33" t="s">
        <v>21</v>
      </c>
      <c r="AM9" s="272"/>
    </row>
    <row r="10" spans="1:39" ht="15.75" thickTop="1">
      <c r="A10" s="9">
        <v>1</v>
      </c>
      <c r="B10" s="10">
        <v>42217</v>
      </c>
      <c r="C10" s="105"/>
      <c r="D10" s="105">
        <f t="shared" ref="D10:D11" si="0">C10*3</f>
        <v>0</v>
      </c>
      <c r="E10" s="105"/>
      <c r="F10" s="105">
        <f t="shared" ref="F10:F11" si="1">E10*3</f>
        <v>0</v>
      </c>
      <c r="G10" s="105"/>
      <c r="H10" s="105">
        <f t="shared" ref="H10:H11" si="2">G10*3</f>
        <v>0</v>
      </c>
      <c r="I10" s="105"/>
      <c r="J10" s="105">
        <f t="shared" ref="J10:J11" si="3">I10*3</f>
        <v>0</v>
      </c>
      <c r="K10" s="105"/>
      <c r="L10" s="105">
        <f t="shared" ref="L10:L11" si="4">K10*3</f>
        <v>0</v>
      </c>
      <c r="M10" s="105">
        <f t="shared" ref="M10:M11" si="5">D10+F10+H10+J10+L10</f>
        <v>0</v>
      </c>
      <c r="N10" s="86" t="s">
        <v>74</v>
      </c>
      <c r="P10" s="80"/>
      <c r="Q10" s="81">
        <f t="shared" ref="Q10:Q11" si="6">P10*3</f>
        <v>0</v>
      </c>
      <c r="R10" s="90">
        <v>0</v>
      </c>
      <c r="V10" s="145">
        <v>1</v>
      </c>
      <c r="W10" s="146">
        <v>42217</v>
      </c>
      <c r="X10" s="147"/>
      <c r="Y10" s="147">
        <f t="shared" ref="Y10:Y40" si="7">X10*3</f>
        <v>0</v>
      </c>
      <c r="Z10" s="147"/>
      <c r="AA10" s="147">
        <f t="shared" ref="AA10:AA40" si="8">Z10*3</f>
        <v>0</v>
      </c>
      <c r="AB10" s="147"/>
      <c r="AC10" s="147">
        <f t="shared" ref="AC10:AC40" si="9">AB10*3</f>
        <v>0</v>
      </c>
      <c r="AD10" s="147"/>
      <c r="AE10" s="147">
        <f t="shared" ref="AE10:AE40" si="10">AD10*3</f>
        <v>0</v>
      </c>
      <c r="AF10" s="147"/>
      <c r="AG10" s="147">
        <f t="shared" ref="AG10:AG40" si="11">AF10*3</f>
        <v>0</v>
      </c>
      <c r="AH10" s="147">
        <f t="shared" ref="AH10:AH40" si="12">Y10+AA10+AC10+AE10+AG10</f>
        <v>0</v>
      </c>
      <c r="AI10" s="148"/>
      <c r="AK10" s="135"/>
      <c r="AL10" s="137">
        <f t="shared" ref="AL10:AL40" si="13">AK10*3</f>
        <v>0</v>
      </c>
      <c r="AM10" s="97"/>
    </row>
    <row r="11" spans="1:39">
      <c r="A11" s="9">
        <v>2</v>
      </c>
      <c r="B11" s="10">
        <v>42218</v>
      </c>
      <c r="C11" s="105"/>
      <c r="D11" s="105">
        <f t="shared" si="0"/>
        <v>0</v>
      </c>
      <c r="E11" s="105"/>
      <c r="F11" s="105">
        <f t="shared" si="1"/>
        <v>0</v>
      </c>
      <c r="G11" s="105"/>
      <c r="H11" s="105">
        <f t="shared" si="2"/>
        <v>0</v>
      </c>
      <c r="I11" s="105"/>
      <c r="J11" s="105">
        <f t="shared" si="3"/>
        <v>0</v>
      </c>
      <c r="K11" s="105"/>
      <c r="L11" s="105">
        <f t="shared" si="4"/>
        <v>0</v>
      </c>
      <c r="M11" s="105">
        <f t="shared" si="5"/>
        <v>0</v>
      </c>
      <c r="N11" s="86" t="s">
        <v>74</v>
      </c>
      <c r="P11" s="80"/>
      <c r="Q11" s="81">
        <f t="shared" si="6"/>
        <v>0</v>
      </c>
      <c r="R11" s="90">
        <v>0</v>
      </c>
      <c r="V11" s="149">
        <v>2</v>
      </c>
      <c r="W11" s="150">
        <v>42218</v>
      </c>
      <c r="X11" s="151"/>
      <c r="Y11" s="151">
        <f t="shared" si="7"/>
        <v>0</v>
      </c>
      <c r="Z11" s="151"/>
      <c r="AA11" s="151">
        <f t="shared" si="8"/>
        <v>0</v>
      </c>
      <c r="AB11" s="151"/>
      <c r="AC11" s="151">
        <f t="shared" si="9"/>
        <v>0</v>
      </c>
      <c r="AD11" s="151"/>
      <c r="AE11" s="151">
        <f t="shared" si="10"/>
        <v>0</v>
      </c>
      <c r="AF11" s="151"/>
      <c r="AG11" s="151">
        <f t="shared" si="11"/>
        <v>0</v>
      </c>
      <c r="AH11" s="151">
        <f t="shared" si="12"/>
        <v>0</v>
      </c>
      <c r="AI11" s="152"/>
      <c r="AK11" s="135"/>
      <c r="AL11" s="137">
        <f t="shared" si="13"/>
        <v>0</v>
      </c>
      <c r="AM11" s="97"/>
    </row>
    <row r="12" spans="1:39">
      <c r="A12" s="9">
        <v>3</v>
      </c>
      <c r="B12" s="10">
        <v>42219</v>
      </c>
      <c r="C12" s="105"/>
      <c r="D12" s="105">
        <f t="shared" ref="D12" si="14">C12*3</f>
        <v>0</v>
      </c>
      <c r="E12" s="105"/>
      <c r="F12" s="105">
        <f t="shared" ref="F12" si="15">E12*3</f>
        <v>0</v>
      </c>
      <c r="G12" s="105"/>
      <c r="H12" s="105">
        <f t="shared" ref="H12" si="16">G12*3</f>
        <v>0</v>
      </c>
      <c r="I12" s="105"/>
      <c r="J12" s="105">
        <f t="shared" ref="J12" si="17">I12*3</f>
        <v>0</v>
      </c>
      <c r="K12" s="105"/>
      <c r="L12" s="105">
        <f t="shared" ref="L12" si="18">K12*3</f>
        <v>0</v>
      </c>
      <c r="M12" s="105">
        <f t="shared" ref="M12" si="19">D12+F12+H12+J12+L12</f>
        <v>0</v>
      </c>
      <c r="N12" s="86" t="s">
        <v>74</v>
      </c>
      <c r="P12" s="80"/>
      <c r="Q12" s="81">
        <f t="shared" ref="Q12" si="20">P12*3</f>
        <v>0</v>
      </c>
      <c r="R12" s="90">
        <v>0</v>
      </c>
      <c r="V12" s="149">
        <v>3</v>
      </c>
      <c r="W12" s="150">
        <v>42219</v>
      </c>
      <c r="X12" s="151"/>
      <c r="Y12" s="151">
        <f t="shared" si="7"/>
        <v>0</v>
      </c>
      <c r="Z12" s="151"/>
      <c r="AA12" s="151">
        <f t="shared" si="8"/>
        <v>0</v>
      </c>
      <c r="AB12" s="151"/>
      <c r="AC12" s="151">
        <f t="shared" si="9"/>
        <v>0</v>
      </c>
      <c r="AD12" s="151"/>
      <c r="AE12" s="151">
        <f t="shared" si="10"/>
        <v>0</v>
      </c>
      <c r="AF12" s="151"/>
      <c r="AG12" s="151">
        <f t="shared" si="11"/>
        <v>0</v>
      </c>
      <c r="AH12" s="151">
        <f t="shared" si="12"/>
        <v>0</v>
      </c>
      <c r="AI12" s="152"/>
      <c r="AK12" s="135"/>
      <c r="AL12" s="137">
        <f t="shared" si="13"/>
        <v>0</v>
      </c>
      <c r="AM12" s="97"/>
    </row>
    <row r="13" spans="1:39">
      <c r="A13" s="9">
        <v>4</v>
      </c>
      <c r="B13" s="10">
        <v>42220</v>
      </c>
      <c r="C13" s="14"/>
      <c r="D13" s="27">
        <f t="shared" ref="D13:D40" si="21">C13*3</f>
        <v>0</v>
      </c>
      <c r="E13" s="14"/>
      <c r="F13" s="27">
        <f t="shared" ref="F13:F40" si="22">E13*3</f>
        <v>0</v>
      </c>
      <c r="G13" s="14"/>
      <c r="H13" s="27">
        <f t="shared" ref="H13:H40" si="23">G13*3</f>
        <v>0</v>
      </c>
      <c r="I13" s="14">
        <v>7</v>
      </c>
      <c r="J13" s="27">
        <f t="shared" ref="J13:J40" si="24">I13*3</f>
        <v>21</v>
      </c>
      <c r="K13" s="14"/>
      <c r="L13" s="27">
        <f t="shared" ref="L13:L40" si="25">K13*3</f>
        <v>0</v>
      </c>
      <c r="M13" s="16">
        <f t="shared" ref="M13:M40" si="26">D13+F13+H13+J13+L13</f>
        <v>21</v>
      </c>
      <c r="N13" s="117"/>
      <c r="O13" s="128"/>
      <c r="P13" s="122">
        <v>9</v>
      </c>
      <c r="Q13" s="27">
        <f t="shared" ref="Q13:Q40" si="27">P13*3</f>
        <v>27</v>
      </c>
      <c r="R13" s="97">
        <v>2.5</v>
      </c>
      <c r="V13" s="149">
        <v>4</v>
      </c>
      <c r="W13" s="150">
        <v>42220</v>
      </c>
      <c r="X13" s="151"/>
      <c r="Y13" s="151">
        <f t="shared" si="7"/>
        <v>0</v>
      </c>
      <c r="Z13" s="151"/>
      <c r="AA13" s="151">
        <f t="shared" si="8"/>
        <v>0</v>
      </c>
      <c r="AB13" s="151"/>
      <c r="AC13" s="151">
        <f t="shared" si="9"/>
        <v>0</v>
      </c>
      <c r="AD13" s="151"/>
      <c r="AE13" s="151">
        <f t="shared" si="10"/>
        <v>0</v>
      </c>
      <c r="AF13" s="151"/>
      <c r="AG13" s="151">
        <f t="shared" si="11"/>
        <v>0</v>
      </c>
      <c r="AH13" s="151">
        <f t="shared" si="12"/>
        <v>0</v>
      </c>
      <c r="AI13" s="153"/>
      <c r="AJ13" s="139"/>
      <c r="AK13" s="138"/>
      <c r="AL13" s="136">
        <f t="shared" si="13"/>
        <v>0</v>
      </c>
      <c r="AM13" s="97"/>
    </row>
    <row r="14" spans="1:39">
      <c r="A14" s="9">
        <v>5</v>
      </c>
      <c r="B14" s="10">
        <v>42221</v>
      </c>
      <c r="C14" s="14"/>
      <c r="D14" s="27">
        <f t="shared" si="21"/>
        <v>0</v>
      </c>
      <c r="E14" s="14"/>
      <c r="F14" s="27">
        <f t="shared" si="22"/>
        <v>0</v>
      </c>
      <c r="G14" s="14"/>
      <c r="H14" s="27">
        <f t="shared" si="23"/>
        <v>0</v>
      </c>
      <c r="I14" s="14">
        <v>45</v>
      </c>
      <c r="J14" s="27">
        <f t="shared" si="24"/>
        <v>135</v>
      </c>
      <c r="K14" s="14"/>
      <c r="L14" s="27">
        <f t="shared" si="25"/>
        <v>0</v>
      </c>
      <c r="M14" s="16">
        <f t="shared" si="26"/>
        <v>135</v>
      </c>
      <c r="N14" s="117"/>
      <c r="O14" s="128"/>
      <c r="P14" s="122">
        <v>48</v>
      </c>
      <c r="Q14" s="27">
        <f t="shared" si="27"/>
        <v>144</v>
      </c>
      <c r="R14" s="97">
        <v>12.5</v>
      </c>
      <c r="V14" s="149">
        <v>5</v>
      </c>
      <c r="W14" s="150">
        <v>42221</v>
      </c>
      <c r="X14" s="151"/>
      <c r="Y14" s="151">
        <f t="shared" si="7"/>
        <v>0</v>
      </c>
      <c r="Z14" s="151"/>
      <c r="AA14" s="151">
        <f t="shared" si="8"/>
        <v>0</v>
      </c>
      <c r="AB14" s="151"/>
      <c r="AC14" s="151">
        <f t="shared" si="9"/>
        <v>0</v>
      </c>
      <c r="AD14" s="151"/>
      <c r="AE14" s="151">
        <f t="shared" si="10"/>
        <v>0</v>
      </c>
      <c r="AF14" s="151"/>
      <c r="AG14" s="151">
        <f t="shared" si="11"/>
        <v>0</v>
      </c>
      <c r="AH14" s="151">
        <f t="shared" si="12"/>
        <v>0</v>
      </c>
      <c r="AI14" s="153"/>
      <c r="AJ14" s="139"/>
      <c r="AK14" s="138"/>
      <c r="AL14" s="136">
        <f t="shared" si="13"/>
        <v>0</v>
      </c>
      <c r="AM14" s="97"/>
    </row>
    <row r="15" spans="1:39">
      <c r="A15" s="9">
        <v>6</v>
      </c>
      <c r="B15" s="10">
        <v>42222</v>
      </c>
      <c r="C15" s="14"/>
      <c r="D15" s="27">
        <f t="shared" si="21"/>
        <v>0</v>
      </c>
      <c r="E15" s="14"/>
      <c r="F15" s="27">
        <f t="shared" si="22"/>
        <v>0</v>
      </c>
      <c r="G15" s="14"/>
      <c r="H15" s="27">
        <f t="shared" si="23"/>
        <v>0</v>
      </c>
      <c r="I15" s="14">
        <v>16</v>
      </c>
      <c r="J15" s="27">
        <f t="shared" si="24"/>
        <v>48</v>
      </c>
      <c r="K15" s="14"/>
      <c r="L15" s="27">
        <f t="shared" si="25"/>
        <v>0</v>
      </c>
      <c r="M15" s="16">
        <f t="shared" si="26"/>
        <v>48</v>
      </c>
      <c r="N15" s="131"/>
      <c r="O15" s="128"/>
      <c r="P15" s="122">
        <v>17</v>
      </c>
      <c r="Q15" s="27">
        <f t="shared" si="27"/>
        <v>51</v>
      </c>
      <c r="R15" s="97">
        <v>4.5</v>
      </c>
      <c r="V15" s="149">
        <v>6</v>
      </c>
      <c r="W15" s="150">
        <v>42222</v>
      </c>
      <c r="X15" s="151"/>
      <c r="Y15" s="151">
        <f t="shared" si="7"/>
        <v>0</v>
      </c>
      <c r="Z15" s="151"/>
      <c r="AA15" s="151">
        <f t="shared" si="8"/>
        <v>0</v>
      </c>
      <c r="AB15" s="151"/>
      <c r="AC15" s="151">
        <f t="shared" si="9"/>
        <v>0</v>
      </c>
      <c r="AD15" s="151"/>
      <c r="AE15" s="151">
        <f t="shared" si="10"/>
        <v>0</v>
      </c>
      <c r="AF15" s="151"/>
      <c r="AG15" s="151">
        <f t="shared" si="11"/>
        <v>0</v>
      </c>
      <c r="AH15" s="151">
        <f t="shared" si="12"/>
        <v>0</v>
      </c>
      <c r="AI15" s="154"/>
      <c r="AJ15" s="139"/>
      <c r="AK15" s="138"/>
      <c r="AL15" s="136">
        <f t="shared" si="13"/>
        <v>0</v>
      </c>
      <c r="AM15" s="97"/>
    </row>
    <row r="16" spans="1:39">
      <c r="A16" s="9">
        <v>7</v>
      </c>
      <c r="B16" s="10">
        <v>42223</v>
      </c>
      <c r="C16" s="14"/>
      <c r="D16" s="27">
        <f t="shared" si="21"/>
        <v>0</v>
      </c>
      <c r="E16" s="14"/>
      <c r="F16" s="27">
        <f t="shared" si="22"/>
        <v>0</v>
      </c>
      <c r="G16" s="14"/>
      <c r="H16" s="27">
        <f t="shared" si="23"/>
        <v>0</v>
      </c>
      <c r="I16" s="14">
        <v>17</v>
      </c>
      <c r="J16" s="27">
        <f t="shared" si="24"/>
        <v>51</v>
      </c>
      <c r="K16" s="14"/>
      <c r="L16" s="27">
        <f t="shared" si="25"/>
        <v>0</v>
      </c>
      <c r="M16" s="16">
        <f t="shared" si="26"/>
        <v>51</v>
      </c>
      <c r="N16" s="116"/>
      <c r="O16" s="124"/>
      <c r="P16" s="122">
        <v>19</v>
      </c>
      <c r="Q16" s="27">
        <f t="shared" si="27"/>
        <v>57</v>
      </c>
      <c r="R16" s="97">
        <v>7.5</v>
      </c>
      <c r="V16" s="149">
        <v>7</v>
      </c>
      <c r="W16" s="150">
        <v>42223</v>
      </c>
      <c r="X16" s="151"/>
      <c r="Y16" s="151">
        <f t="shared" si="7"/>
        <v>0</v>
      </c>
      <c r="Z16" s="151"/>
      <c r="AA16" s="151">
        <f t="shared" si="8"/>
        <v>0</v>
      </c>
      <c r="AB16" s="151"/>
      <c r="AC16" s="151">
        <f t="shared" si="9"/>
        <v>0</v>
      </c>
      <c r="AD16" s="151"/>
      <c r="AE16" s="151">
        <f t="shared" si="10"/>
        <v>0</v>
      </c>
      <c r="AF16" s="151"/>
      <c r="AG16" s="151">
        <f t="shared" si="11"/>
        <v>0</v>
      </c>
      <c r="AH16" s="151">
        <f t="shared" si="12"/>
        <v>0</v>
      </c>
      <c r="AI16" s="152"/>
      <c r="AJ16" s="140"/>
      <c r="AK16" s="138"/>
      <c r="AL16" s="136">
        <f t="shared" si="13"/>
        <v>0</v>
      </c>
      <c r="AM16" s="97"/>
    </row>
    <row r="17" spans="1:39">
      <c r="A17" s="9">
        <v>8</v>
      </c>
      <c r="B17" s="10">
        <v>42224</v>
      </c>
      <c r="C17" s="14"/>
      <c r="D17" s="27">
        <f t="shared" si="21"/>
        <v>0</v>
      </c>
      <c r="E17" s="14"/>
      <c r="F17" s="27">
        <f t="shared" si="22"/>
        <v>0</v>
      </c>
      <c r="G17" s="14"/>
      <c r="H17" s="27">
        <f t="shared" si="23"/>
        <v>0</v>
      </c>
      <c r="I17" s="14">
        <v>29</v>
      </c>
      <c r="J17" s="27">
        <f t="shared" si="24"/>
        <v>87</v>
      </c>
      <c r="K17" s="14"/>
      <c r="L17" s="27">
        <f t="shared" si="25"/>
        <v>0</v>
      </c>
      <c r="M17" s="16">
        <f t="shared" si="26"/>
        <v>87</v>
      </c>
      <c r="N17" s="116"/>
      <c r="O17" s="124"/>
      <c r="P17" s="122">
        <v>33</v>
      </c>
      <c r="Q17" s="27">
        <f t="shared" si="27"/>
        <v>99</v>
      </c>
      <c r="R17" s="97">
        <v>11</v>
      </c>
      <c r="V17" s="149">
        <v>8</v>
      </c>
      <c r="W17" s="150">
        <v>42224</v>
      </c>
      <c r="X17" s="151"/>
      <c r="Y17" s="151">
        <f t="shared" si="7"/>
        <v>0</v>
      </c>
      <c r="Z17" s="151"/>
      <c r="AA17" s="151">
        <f t="shared" si="8"/>
        <v>0</v>
      </c>
      <c r="AB17" s="151"/>
      <c r="AC17" s="151">
        <f t="shared" si="9"/>
        <v>0</v>
      </c>
      <c r="AD17" s="151"/>
      <c r="AE17" s="151">
        <f t="shared" si="10"/>
        <v>0</v>
      </c>
      <c r="AF17" s="151"/>
      <c r="AG17" s="151">
        <f t="shared" si="11"/>
        <v>0</v>
      </c>
      <c r="AH17" s="151">
        <f t="shared" si="12"/>
        <v>0</v>
      </c>
      <c r="AI17" s="152"/>
      <c r="AJ17" s="140"/>
      <c r="AK17" s="138"/>
      <c r="AL17" s="136">
        <f t="shared" si="13"/>
        <v>0</v>
      </c>
      <c r="AM17" s="97"/>
    </row>
    <row r="18" spans="1:39">
      <c r="A18" s="9">
        <v>9</v>
      </c>
      <c r="B18" s="10">
        <v>42225</v>
      </c>
      <c r="C18" s="14"/>
      <c r="D18" s="27">
        <f t="shared" si="21"/>
        <v>0</v>
      </c>
      <c r="E18" s="14"/>
      <c r="F18" s="27">
        <f t="shared" si="22"/>
        <v>0</v>
      </c>
      <c r="G18" s="14"/>
      <c r="H18" s="27">
        <f t="shared" si="23"/>
        <v>0</v>
      </c>
      <c r="I18" s="14">
        <v>19</v>
      </c>
      <c r="J18" s="27">
        <f t="shared" si="24"/>
        <v>57</v>
      </c>
      <c r="K18" s="14"/>
      <c r="L18" s="27">
        <f t="shared" si="25"/>
        <v>0</v>
      </c>
      <c r="M18" s="16">
        <f t="shared" si="26"/>
        <v>57</v>
      </c>
      <c r="N18" s="116"/>
      <c r="O18" s="124"/>
      <c r="P18" s="122">
        <v>21</v>
      </c>
      <c r="Q18" s="27">
        <f t="shared" si="27"/>
        <v>63</v>
      </c>
      <c r="R18" s="97">
        <v>5.5</v>
      </c>
      <c r="V18" s="149">
        <v>9</v>
      </c>
      <c r="W18" s="150">
        <v>42225</v>
      </c>
      <c r="X18" s="151"/>
      <c r="Y18" s="151">
        <f t="shared" si="7"/>
        <v>0</v>
      </c>
      <c r="Z18" s="151"/>
      <c r="AA18" s="151">
        <f t="shared" si="8"/>
        <v>0</v>
      </c>
      <c r="AB18" s="151"/>
      <c r="AC18" s="151">
        <f t="shared" si="9"/>
        <v>0</v>
      </c>
      <c r="AD18" s="151"/>
      <c r="AE18" s="151">
        <f t="shared" si="10"/>
        <v>0</v>
      </c>
      <c r="AF18" s="151"/>
      <c r="AG18" s="151">
        <f t="shared" si="11"/>
        <v>0</v>
      </c>
      <c r="AH18" s="151">
        <f t="shared" si="12"/>
        <v>0</v>
      </c>
      <c r="AI18" s="152"/>
      <c r="AJ18" s="140"/>
      <c r="AK18" s="138"/>
      <c r="AL18" s="136">
        <f t="shared" si="13"/>
        <v>0</v>
      </c>
      <c r="AM18" s="97"/>
    </row>
    <row r="19" spans="1:39">
      <c r="A19" s="9">
        <v>10</v>
      </c>
      <c r="B19" s="10">
        <v>42226</v>
      </c>
      <c r="C19" s="14"/>
      <c r="D19" s="27">
        <f t="shared" si="21"/>
        <v>0</v>
      </c>
      <c r="E19" s="14"/>
      <c r="F19" s="27">
        <f t="shared" si="22"/>
        <v>0</v>
      </c>
      <c r="G19" s="14"/>
      <c r="H19" s="27">
        <f t="shared" si="23"/>
        <v>0</v>
      </c>
      <c r="I19" s="14">
        <v>3</v>
      </c>
      <c r="J19" s="27">
        <f t="shared" si="24"/>
        <v>9</v>
      </c>
      <c r="K19" s="14"/>
      <c r="L19" s="27">
        <f t="shared" si="25"/>
        <v>0</v>
      </c>
      <c r="M19" s="16">
        <f t="shared" si="26"/>
        <v>9</v>
      </c>
      <c r="N19" s="116"/>
      <c r="O19" s="124"/>
      <c r="P19" s="122">
        <v>4</v>
      </c>
      <c r="Q19" s="27">
        <f t="shared" si="27"/>
        <v>12</v>
      </c>
      <c r="R19" s="97">
        <v>1</v>
      </c>
      <c r="V19" s="149">
        <v>10</v>
      </c>
      <c r="W19" s="150">
        <v>42226</v>
      </c>
      <c r="X19" s="151"/>
      <c r="Y19" s="151">
        <f t="shared" si="7"/>
        <v>0</v>
      </c>
      <c r="Z19" s="151"/>
      <c r="AA19" s="151">
        <f t="shared" si="8"/>
        <v>0</v>
      </c>
      <c r="AB19" s="151"/>
      <c r="AC19" s="151">
        <f t="shared" si="9"/>
        <v>0</v>
      </c>
      <c r="AD19" s="151"/>
      <c r="AE19" s="151">
        <f t="shared" si="10"/>
        <v>0</v>
      </c>
      <c r="AF19" s="151"/>
      <c r="AG19" s="151">
        <f t="shared" si="11"/>
        <v>0</v>
      </c>
      <c r="AH19" s="151">
        <f t="shared" si="12"/>
        <v>0</v>
      </c>
      <c r="AI19" s="152"/>
      <c r="AJ19" s="140"/>
      <c r="AK19" s="138"/>
      <c r="AL19" s="136">
        <f t="shared" si="13"/>
        <v>0</v>
      </c>
      <c r="AM19" s="97"/>
    </row>
    <row r="20" spans="1:39">
      <c r="A20" s="9">
        <v>11</v>
      </c>
      <c r="B20" s="10">
        <v>42227</v>
      </c>
      <c r="C20" s="14"/>
      <c r="D20" s="27">
        <f t="shared" si="21"/>
        <v>0</v>
      </c>
      <c r="E20" s="14"/>
      <c r="F20" s="27">
        <f t="shared" si="22"/>
        <v>0</v>
      </c>
      <c r="G20" s="14"/>
      <c r="H20" s="27">
        <f t="shared" si="23"/>
        <v>0</v>
      </c>
      <c r="I20" s="14">
        <v>35</v>
      </c>
      <c r="J20" s="27">
        <f t="shared" si="24"/>
        <v>105</v>
      </c>
      <c r="K20" s="14"/>
      <c r="L20" s="27">
        <f t="shared" si="25"/>
        <v>0</v>
      </c>
      <c r="M20" s="16">
        <f t="shared" si="26"/>
        <v>105</v>
      </c>
      <c r="N20" s="116"/>
      <c r="O20" s="124"/>
      <c r="P20" s="122">
        <v>38</v>
      </c>
      <c r="Q20" s="27">
        <f t="shared" si="27"/>
        <v>114</v>
      </c>
      <c r="R20" s="97">
        <v>7.5</v>
      </c>
      <c r="V20" s="149">
        <v>11</v>
      </c>
      <c r="W20" s="150">
        <v>42227</v>
      </c>
      <c r="X20" s="151"/>
      <c r="Y20" s="151">
        <f t="shared" si="7"/>
        <v>0</v>
      </c>
      <c r="Z20" s="151"/>
      <c r="AA20" s="151">
        <f t="shared" si="8"/>
        <v>0</v>
      </c>
      <c r="AB20" s="151"/>
      <c r="AC20" s="151">
        <f t="shared" si="9"/>
        <v>0</v>
      </c>
      <c r="AD20" s="151"/>
      <c r="AE20" s="151">
        <f t="shared" si="10"/>
        <v>0</v>
      </c>
      <c r="AF20" s="151"/>
      <c r="AG20" s="151">
        <f t="shared" si="11"/>
        <v>0</v>
      </c>
      <c r="AH20" s="151">
        <f t="shared" si="12"/>
        <v>0</v>
      </c>
      <c r="AI20" s="152"/>
      <c r="AJ20" s="140"/>
      <c r="AK20" s="138"/>
      <c r="AL20" s="136">
        <f t="shared" si="13"/>
        <v>0</v>
      </c>
      <c r="AM20" s="97"/>
    </row>
    <row r="21" spans="1:39">
      <c r="A21" s="9">
        <v>12</v>
      </c>
      <c r="B21" s="10">
        <v>42228</v>
      </c>
      <c r="C21" s="14"/>
      <c r="D21" s="27">
        <f t="shared" si="21"/>
        <v>0</v>
      </c>
      <c r="E21" s="14"/>
      <c r="F21" s="27">
        <f t="shared" si="22"/>
        <v>0</v>
      </c>
      <c r="G21" s="14"/>
      <c r="H21" s="27">
        <f t="shared" si="23"/>
        <v>0</v>
      </c>
      <c r="I21" s="14">
        <v>30</v>
      </c>
      <c r="J21" s="27">
        <f t="shared" si="24"/>
        <v>90</v>
      </c>
      <c r="K21" s="14"/>
      <c r="L21" s="27">
        <f t="shared" si="25"/>
        <v>0</v>
      </c>
      <c r="M21" s="16">
        <f t="shared" si="26"/>
        <v>90</v>
      </c>
      <c r="N21" s="116"/>
      <c r="O21" s="124"/>
      <c r="P21" s="122">
        <v>33</v>
      </c>
      <c r="Q21" s="27">
        <f t="shared" si="27"/>
        <v>99</v>
      </c>
      <c r="R21" s="97">
        <v>6.5</v>
      </c>
      <c r="V21" s="149">
        <v>12</v>
      </c>
      <c r="W21" s="150">
        <v>42228</v>
      </c>
      <c r="X21" s="151"/>
      <c r="Y21" s="151">
        <f t="shared" si="7"/>
        <v>0</v>
      </c>
      <c r="Z21" s="151"/>
      <c r="AA21" s="151">
        <f t="shared" si="8"/>
        <v>0</v>
      </c>
      <c r="AB21" s="151"/>
      <c r="AC21" s="151">
        <f t="shared" si="9"/>
        <v>0</v>
      </c>
      <c r="AD21" s="151"/>
      <c r="AE21" s="151">
        <f t="shared" si="10"/>
        <v>0</v>
      </c>
      <c r="AF21" s="151"/>
      <c r="AG21" s="151">
        <f t="shared" si="11"/>
        <v>0</v>
      </c>
      <c r="AH21" s="151">
        <f t="shared" si="12"/>
        <v>0</v>
      </c>
      <c r="AI21" s="152"/>
      <c r="AJ21" s="140"/>
      <c r="AK21" s="138"/>
      <c r="AL21" s="136">
        <f t="shared" si="13"/>
        <v>0</v>
      </c>
      <c r="AM21" s="97"/>
    </row>
    <row r="22" spans="1:39">
      <c r="A22" s="9">
        <v>13</v>
      </c>
      <c r="B22" s="10">
        <v>42229</v>
      </c>
      <c r="C22" s="105"/>
      <c r="D22" s="105">
        <f t="shared" si="21"/>
        <v>0</v>
      </c>
      <c r="E22" s="105"/>
      <c r="F22" s="105">
        <f t="shared" si="22"/>
        <v>0</v>
      </c>
      <c r="G22" s="105"/>
      <c r="H22" s="105">
        <f t="shared" si="23"/>
        <v>0</v>
      </c>
      <c r="I22" s="105"/>
      <c r="J22" s="105">
        <f t="shared" si="24"/>
        <v>0</v>
      </c>
      <c r="K22" s="105"/>
      <c r="L22" s="105">
        <f t="shared" si="25"/>
        <v>0</v>
      </c>
      <c r="M22" s="105">
        <f t="shared" si="26"/>
        <v>0</v>
      </c>
      <c r="N22" s="86" t="s">
        <v>78</v>
      </c>
      <c r="P22" s="80"/>
      <c r="Q22" s="81">
        <f t="shared" si="27"/>
        <v>0</v>
      </c>
      <c r="R22" s="90">
        <v>0</v>
      </c>
      <c r="V22" s="149">
        <v>13</v>
      </c>
      <c r="W22" s="150">
        <v>42229</v>
      </c>
      <c r="X22" s="105"/>
      <c r="Y22" s="105">
        <f t="shared" ref="Y22:Y28" si="28">X22*3</f>
        <v>0</v>
      </c>
      <c r="Z22" s="105"/>
      <c r="AA22" s="105">
        <f t="shared" ref="AA22:AA28" si="29">Z22*3</f>
        <v>0</v>
      </c>
      <c r="AB22" s="105"/>
      <c r="AC22" s="105">
        <f t="shared" ref="AC22:AC28" si="30">AB22*3</f>
        <v>0</v>
      </c>
      <c r="AD22" s="105"/>
      <c r="AE22" s="105">
        <f t="shared" ref="AE22:AE28" si="31">AD22*3</f>
        <v>0</v>
      </c>
      <c r="AF22" s="105"/>
      <c r="AG22" s="105">
        <f t="shared" ref="AG22:AG28" si="32">AF22*3</f>
        <v>0</v>
      </c>
      <c r="AH22" s="105">
        <f t="shared" ref="AH22:AH28" si="33">Y22+AA22+AC22+AE22+AG22</f>
        <v>0</v>
      </c>
      <c r="AI22" s="86" t="s">
        <v>89</v>
      </c>
      <c r="AK22" s="80"/>
      <c r="AL22" s="81">
        <f t="shared" ref="AL22:AL28" si="34">AK22*3</f>
        <v>0</v>
      </c>
      <c r="AM22" s="90">
        <v>0</v>
      </c>
    </row>
    <row r="23" spans="1:39">
      <c r="A23" s="9">
        <v>14</v>
      </c>
      <c r="B23" s="10">
        <v>42230</v>
      </c>
      <c r="C23" s="105"/>
      <c r="D23" s="105">
        <f t="shared" si="21"/>
        <v>0</v>
      </c>
      <c r="E23" s="105"/>
      <c r="F23" s="105">
        <f t="shared" si="22"/>
        <v>0</v>
      </c>
      <c r="G23" s="105"/>
      <c r="H23" s="105">
        <f t="shared" si="23"/>
        <v>0</v>
      </c>
      <c r="I23" s="105"/>
      <c r="J23" s="105">
        <f t="shared" si="24"/>
        <v>0</v>
      </c>
      <c r="K23" s="105"/>
      <c r="L23" s="105">
        <f t="shared" si="25"/>
        <v>0</v>
      </c>
      <c r="M23" s="105">
        <f t="shared" si="26"/>
        <v>0</v>
      </c>
      <c r="N23" s="86" t="s">
        <v>79</v>
      </c>
      <c r="P23" s="80"/>
      <c r="Q23" s="81">
        <f t="shared" si="27"/>
        <v>0</v>
      </c>
      <c r="R23" s="90">
        <v>0</v>
      </c>
      <c r="V23" s="149">
        <v>14</v>
      </c>
      <c r="W23" s="150">
        <v>42230</v>
      </c>
      <c r="X23" s="105"/>
      <c r="Y23" s="105">
        <f t="shared" si="28"/>
        <v>0</v>
      </c>
      <c r="Z23" s="105"/>
      <c r="AA23" s="105">
        <f t="shared" si="29"/>
        <v>0</v>
      </c>
      <c r="AB23" s="105"/>
      <c r="AC23" s="105">
        <f t="shared" si="30"/>
        <v>0</v>
      </c>
      <c r="AD23" s="105"/>
      <c r="AE23" s="105">
        <f t="shared" si="31"/>
        <v>0</v>
      </c>
      <c r="AF23" s="105"/>
      <c r="AG23" s="105">
        <f t="shared" si="32"/>
        <v>0</v>
      </c>
      <c r="AH23" s="105">
        <f t="shared" si="33"/>
        <v>0</v>
      </c>
      <c r="AI23" s="86" t="s">
        <v>89</v>
      </c>
      <c r="AK23" s="80"/>
      <c r="AL23" s="81">
        <f t="shared" si="34"/>
        <v>0</v>
      </c>
      <c r="AM23" s="90">
        <v>0</v>
      </c>
    </row>
    <row r="24" spans="1:39">
      <c r="A24" s="9">
        <v>15</v>
      </c>
      <c r="B24" s="10">
        <v>42231</v>
      </c>
      <c r="C24" s="14"/>
      <c r="D24" s="27">
        <f t="shared" si="21"/>
        <v>0</v>
      </c>
      <c r="E24" s="14"/>
      <c r="F24" s="27">
        <f t="shared" si="22"/>
        <v>0</v>
      </c>
      <c r="G24" s="14"/>
      <c r="H24" s="27">
        <f t="shared" si="23"/>
        <v>0</v>
      </c>
      <c r="I24" s="14">
        <v>18</v>
      </c>
      <c r="J24" s="27">
        <f t="shared" si="24"/>
        <v>54</v>
      </c>
      <c r="K24" s="14"/>
      <c r="L24" s="27">
        <f t="shared" si="25"/>
        <v>0</v>
      </c>
      <c r="M24" s="16">
        <f t="shared" si="26"/>
        <v>54</v>
      </c>
      <c r="N24" s="132"/>
      <c r="O24" s="129"/>
      <c r="P24" s="122">
        <v>20</v>
      </c>
      <c r="Q24" s="27">
        <f t="shared" si="27"/>
        <v>60</v>
      </c>
      <c r="R24" s="97">
        <v>3.5</v>
      </c>
      <c r="V24" s="149">
        <v>15</v>
      </c>
      <c r="W24" s="150">
        <v>42231</v>
      </c>
      <c r="X24" s="105"/>
      <c r="Y24" s="105">
        <f t="shared" si="28"/>
        <v>0</v>
      </c>
      <c r="Z24" s="105"/>
      <c r="AA24" s="105">
        <f t="shared" si="29"/>
        <v>0</v>
      </c>
      <c r="AB24" s="105"/>
      <c r="AC24" s="105">
        <f t="shared" si="30"/>
        <v>0</v>
      </c>
      <c r="AD24" s="105"/>
      <c r="AE24" s="105">
        <f t="shared" si="31"/>
        <v>0</v>
      </c>
      <c r="AF24" s="105"/>
      <c r="AG24" s="105">
        <f t="shared" si="32"/>
        <v>0</v>
      </c>
      <c r="AH24" s="105">
        <f t="shared" si="33"/>
        <v>0</v>
      </c>
      <c r="AI24" s="86" t="s">
        <v>89</v>
      </c>
      <c r="AK24" s="80"/>
      <c r="AL24" s="81">
        <f t="shared" si="34"/>
        <v>0</v>
      </c>
      <c r="AM24" s="90">
        <v>0</v>
      </c>
    </row>
    <row r="25" spans="1:39">
      <c r="A25" s="9">
        <v>16</v>
      </c>
      <c r="B25" s="10">
        <v>42232</v>
      </c>
      <c r="C25" s="105"/>
      <c r="D25" s="105">
        <f t="shared" si="21"/>
        <v>0</v>
      </c>
      <c r="E25" s="105"/>
      <c r="F25" s="105">
        <f t="shared" si="22"/>
        <v>0</v>
      </c>
      <c r="G25" s="105"/>
      <c r="H25" s="105">
        <f t="shared" si="23"/>
        <v>0</v>
      </c>
      <c r="I25" s="105"/>
      <c r="J25" s="105">
        <f t="shared" si="24"/>
        <v>0</v>
      </c>
      <c r="K25" s="105"/>
      <c r="L25" s="105">
        <f t="shared" si="25"/>
        <v>0</v>
      </c>
      <c r="M25" s="105">
        <f t="shared" si="26"/>
        <v>0</v>
      </c>
      <c r="N25" s="86" t="s">
        <v>74</v>
      </c>
      <c r="P25" s="80"/>
      <c r="Q25" s="81">
        <f t="shared" si="27"/>
        <v>0</v>
      </c>
      <c r="R25" s="90">
        <v>0</v>
      </c>
      <c r="V25" s="149">
        <v>16</v>
      </c>
      <c r="W25" s="150">
        <v>42232</v>
      </c>
      <c r="X25" s="105"/>
      <c r="Y25" s="105">
        <f t="shared" si="28"/>
        <v>0</v>
      </c>
      <c r="Z25" s="105"/>
      <c r="AA25" s="105">
        <f t="shared" si="29"/>
        <v>0</v>
      </c>
      <c r="AB25" s="105"/>
      <c r="AC25" s="105">
        <f t="shared" si="30"/>
        <v>0</v>
      </c>
      <c r="AD25" s="105"/>
      <c r="AE25" s="105">
        <f t="shared" si="31"/>
        <v>0</v>
      </c>
      <c r="AF25" s="105"/>
      <c r="AG25" s="105">
        <f t="shared" si="32"/>
        <v>0</v>
      </c>
      <c r="AH25" s="105">
        <f t="shared" si="33"/>
        <v>0</v>
      </c>
      <c r="AI25" s="86" t="s">
        <v>89</v>
      </c>
      <c r="AK25" s="80"/>
      <c r="AL25" s="81">
        <f t="shared" si="34"/>
        <v>0</v>
      </c>
      <c r="AM25" s="90">
        <v>0</v>
      </c>
    </row>
    <row r="26" spans="1:39">
      <c r="A26" s="9">
        <v>17</v>
      </c>
      <c r="B26" s="10">
        <v>42233</v>
      </c>
      <c r="C26" s="105"/>
      <c r="D26" s="105">
        <f t="shared" ref="D26" si="35">C26*3</f>
        <v>0</v>
      </c>
      <c r="E26" s="105"/>
      <c r="F26" s="105">
        <f t="shared" ref="F26" si="36">E26*3</f>
        <v>0</v>
      </c>
      <c r="G26" s="105"/>
      <c r="H26" s="105">
        <f t="shared" ref="H26" si="37">G26*3</f>
        <v>0</v>
      </c>
      <c r="I26" s="105"/>
      <c r="J26" s="105">
        <f t="shared" ref="J26" si="38">I26*3</f>
        <v>0</v>
      </c>
      <c r="K26" s="105"/>
      <c r="L26" s="105">
        <f t="shared" ref="L26" si="39">K26*3</f>
        <v>0</v>
      </c>
      <c r="M26" s="105">
        <f t="shared" ref="M26" si="40">D26+F26+H26+J26+L26</f>
        <v>0</v>
      </c>
      <c r="N26" s="86" t="s">
        <v>74</v>
      </c>
      <c r="P26" s="80"/>
      <c r="Q26" s="81">
        <f t="shared" ref="Q26" si="41">P26*3</f>
        <v>0</v>
      </c>
      <c r="R26" s="90">
        <v>0</v>
      </c>
      <c r="V26" s="149">
        <v>17</v>
      </c>
      <c r="W26" s="150">
        <v>42233</v>
      </c>
      <c r="X26" s="105"/>
      <c r="Y26" s="105">
        <f t="shared" si="28"/>
        <v>0</v>
      </c>
      <c r="Z26" s="105"/>
      <c r="AA26" s="105">
        <f t="shared" si="29"/>
        <v>0</v>
      </c>
      <c r="AB26" s="105"/>
      <c r="AC26" s="105">
        <f t="shared" si="30"/>
        <v>0</v>
      </c>
      <c r="AD26" s="105"/>
      <c r="AE26" s="105">
        <f t="shared" si="31"/>
        <v>0</v>
      </c>
      <c r="AF26" s="105"/>
      <c r="AG26" s="105">
        <f t="shared" si="32"/>
        <v>0</v>
      </c>
      <c r="AH26" s="105">
        <f t="shared" si="33"/>
        <v>0</v>
      </c>
      <c r="AI26" s="86" t="s">
        <v>89</v>
      </c>
      <c r="AK26" s="80"/>
      <c r="AL26" s="81">
        <f t="shared" si="34"/>
        <v>0</v>
      </c>
      <c r="AM26" s="90">
        <v>0</v>
      </c>
    </row>
    <row r="27" spans="1:39">
      <c r="A27" s="9">
        <v>18</v>
      </c>
      <c r="B27" s="10">
        <v>42234</v>
      </c>
      <c r="C27" s="105"/>
      <c r="D27" s="105">
        <f t="shared" ref="D27" si="42">C27*3</f>
        <v>0</v>
      </c>
      <c r="E27" s="105"/>
      <c r="F27" s="105">
        <f t="shared" ref="F27" si="43">E27*3</f>
        <v>0</v>
      </c>
      <c r="G27" s="105"/>
      <c r="H27" s="105">
        <f t="shared" ref="H27" si="44">G27*3</f>
        <v>0</v>
      </c>
      <c r="I27" s="105"/>
      <c r="J27" s="105">
        <f t="shared" ref="J27" si="45">I27*3</f>
        <v>0</v>
      </c>
      <c r="K27" s="105"/>
      <c r="L27" s="105">
        <f t="shared" ref="L27" si="46">K27*3</f>
        <v>0</v>
      </c>
      <c r="M27" s="105">
        <f t="shared" ref="M27" si="47">D27+F27+H27+J27+L27</f>
        <v>0</v>
      </c>
      <c r="N27" s="86" t="s">
        <v>74</v>
      </c>
      <c r="P27" s="80"/>
      <c r="Q27" s="81">
        <f t="shared" ref="Q27" si="48">P27*3</f>
        <v>0</v>
      </c>
      <c r="R27" s="90">
        <v>0</v>
      </c>
      <c r="V27" s="149">
        <v>18</v>
      </c>
      <c r="W27" s="150">
        <v>42234</v>
      </c>
      <c r="X27" s="105"/>
      <c r="Y27" s="105">
        <f t="shared" si="28"/>
        <v>0</v>
      </c>
      <c r="Z27" s="105"/>
      <c r="AA27" s="105">
        <f t="shared" si="29"/>
        <v>0</v>
      </c>
      <c r="AB27" s="105"/>
      <c r="AC27" s="105">
        <f t="shared" si="30"/>
        <v>0</v>
      </c>
      <c r="AD27" s="105"/>
      <c r="AE27" s="105">
        <f t="shared" si="31"/>
        <v>0</v>
      </c>
      <c r="AF27" s="105"/>
      <c r="AG27" s="105">
        <f t="shared" si="32"/>
        <v>0</v>
      </c>
      <c r="AH27" s="105">
        <f t="shared" si="33"/>
        <v>0</v>
      </c>
      <c r="AI27" s="86" t="s">
        <v>89</v>
      </c>
      <c r="AK27" s="80"/>
      <c r="AL27" s="81">
        <f t="shared" si="34"/>
        <v>0</v>
      </c>
      <c r="AM27" s="90">
        <v>0</v>
      </c>
    </row>
    <row r="28" spans="1:39">
      <c r="A28" s="9">
        <v>19</v>
      </c>
      <c r="B28" s="10">
        <v>42235</v>
      </c>
      <c r="C28" s="14"/>
      <c r="D28" s="27">
        <f t="shared" si="21"/>
        <v>0</v>
      </c>
      <c r="E28" s="14"/>
      <c r="F28" s="27">
        <f t="shared" si="22"/>
        <v>0</v>
      </c>
      <c r="G28" s="14"/>
      <c r="H28" s="27">
        <f t="shared" si="23"/>
        <v>0</v>
      </c>
      <c r="I28" s="14"/>
      <c r="J28" s="27">
        <f t="shared" si="24"/>
        <v>0</v>
      </c>
      <c r="K28" s="14">
        <v>47</v>
      </c>
      <c r="L28" s="27">
        <f t="shared" si="25"/>
        <v>141</v>
      </c>
      <c r="M28" s="16">
        <f t="shared" si="26"/>
        <v>141</v>
      </c>
      <c r="N28" s="132"/>
      <c r="O28" s="129"/>
      <c r="P28" s="122">
        <v>49</v>
      </c>
      <c r="Q28" s="27">
        <f t="shared" si="27"/>
        <v>147</v>
      </c>
      <c r="R28" s="97">
        <v>8</v>
      </c>
      <c r="V28" s="149">
        <v>19</v>
      </c>
      <c r="W28" s="150">
        <v>42235</v>
      </c>
      <c r="X28" s="105"/>
      <c r="Y28" s="105">
        <f t="shared" si="28"/>
        <v>0</v>
      </c>
      <c r="Z28" s="105"/>
      <c r="AA28" s="105">
        <f t="shared" si="29"/>
        <v>0</v>
      </c>
      <c r="AB28" s="105"/>
      <c r="AC28" s="105">
        <f t="shared" si="30"/>
        <v>0</v>
      </c>
      <c r="AD28" s="105"/>
      <c r="AE28" s="105">
        <f t="shared" si="31"/>
        <v>0</v>
      </c>
      <c r="AF28" s="105"/>
      <c r="AG28" s="105">
        <f t="shared" si="32"/>
        <v>0</v>
      </c>
      <c r="AH28" s="105">
        <f t="shared" si="33"/>
        <v>0</v>
      </c>
      <c r="AI28" s="86" t="s">
        <v>89</v>
      </c>
      <c r="AK28" s="80"/>
      <c r="AL28" s="81">
        <f t="shared" si="34"/>
        <v>0</v>
      </c>
      <c r="AM28" s="90">
        <v>0</v>
      </c>
    </row>
    <row r="29" spans="1:39">
      <c r="A29" s="9">
        <v>20</v>
      </c>
      <c r="B29" s="10">
        <v>42236</v>
      </c>
      <c r="C29" s="14"/>
      <c r="D29" s="27">
        <f t="shared" si="21"/>
        <v>0</v>
      </c>
      <c r="E29" s="14"/>
      <c r="F29" s="27">
        <f t="shared" si="22"/>
        <v>0</v>
      </c>
      <c r="G29" s="14"/>
      <c r="H29" s="27">
        <f t="shared" si="23"/>
        <v>0</v>
      </c>
      <c r="I29" s="14"/>
      <c r="J29" s="27">
        <f t="shared" si="24"/>
        <v>0</v>
      </c>
      <c r="K29" s="14">
        <v>60</v>
      </c>
      <c r="L29" s="27">
        <f t="shared" si="25"/>
        <v>180</v>
      </c>
      <c r="M29" s="16">
        <f t="shared" si="26"/>
        <v>180</v>
      </c>
      <c r="N29" s="132"/>
      <c r="O29" s="129"/>
      <c r="P29" s="122">
        <v>62</v>
      </c>
      <c r="Q29" s="27">
        <f t="shared" si="27"/>
        <v>186</v>
      </c>
      <c r="R29" s="97">
        <v>10.5</v>
      </c>
      <c r="V29" s="149">
        <v>20</v>
      </c>
      <c r="W29" s="150">
        <v>42236</v>
      </c>
      <c r="X29" s="156"/>
      <c r="Y29" s="156">
        <f t="shared" si="7"/>
        <v>0</v>
      </c>
      <c r="Z29" s="156">
        <v>3</v>
      </c>
      <c r="AA29" s="156">
        <f t="shared" si="8"/>
        <v>9</v>
      </c>
      <c r="AB29" s="156">
        <v>1</v>
      </c>
      <c r="AC29" s="156">
        <f t="shared" si="9"/>
        <v>3</v>
      </c>
      <c r="AD29" s="156"/>
      <c r="AE29" s="156">
        <f t="shared" si="10"/>
        <v>0</v>
      </c>
      <c r="AF29" s="156"/>
      <c r="AG29" s="156">
        <f t="shared" si="11"/>
        <v>0</v>
      </c>
      <c r="AH29" s="156">
        <f t="shared" si="12"/>
        <v>12</v>
      </c>
      <c r="AI29" s="155"/>
      <c r="AJ29" s="141"/>
      <c r="AK29" s="122">
        <v>17</v>
      </c>
      <c r="AL29" s="27">
        <f t="shared" si="13"/>
        <v>51</v>
      </c>
      <c r="AM29" s="97">
        <v>2.5</v>
      </c>
    </row>
    <row r="30" spans="1:39">
      <c r="A30" s="9">
        <v>21</v>
      </c>
      <c r="B30" s="10">
        <v>42237</v>
      </c>
      <c r="C30" s="14"/>
      <c r="D30" s="27">
        <f t="shared" si="21"/>
        <v>0</v>
      </c>
      <c r="E30" s="14"/>
      <c r="F30" s="27">
        <f t="shared" si="22"/>
        <v>0</v>
      </c>
      <c r="G30" s="14"/>
      <c r="H30" s="27">
        <f t="shared" si="23"/>
        <v>0</v>
      </c>
      <c r="I30" s="14"/>
      <c r="J30" s="27">
        <f t="shared" si="24"/>
        <v>0</v>
      </c>
      <c r="K30" s="14">
        <v>60</v>
      </c>
      <c r="L30" s="27">
        <f t="shared" si="25"/>
        <v>180</v>
      </c>
      <c r="M30" s="16">
        <f t="shared" si="26"/>
        <v>180</v>
      </c>
      <c r="N30" s="132"/>
      <c r="O30" s="129"/>
      <c r="P30" s="122">
        <v>62</v>
      </c>
      <c r="Q30" s="27">
        <f t="shared" si="27"/>
        <v>186</v>
      </c>
      <c r="R30" s="97">
        <v>11</v>
      </c>
      <c r="V30" s="149">
        <v>21</v>
      </c>
      <c r="W30" s="150">
        <v>42237</v>
      </c>
      <c r="X30" s="156">
        <v>3</v>
      </c>
      <c r="Y30" s="156">
        <f t="shared" si="7"/>
        <v>9</v>
      </c>
      <c r="Z30" s="156">
        <v>1</v>
      </c>
      <c r="AA30" s="156">
        <f t="shared" si="8"/>
        <v>3</v>
      </c>
      <c r="AB30" s="156"/>
      <c r="AC30" s="156">
        <f t="shared" si="9"/>
        <v>0</v>
      </c>
      <c r="AD30" s="156"/>
      <c r="AE30" s="156">
        <f t="shared" si="10"/>
        <v>0</v>
      </c>
      <c r="AF30" s="156"/>
      <c r="AG30" s="156">
        <f t="shared" si="11"/>
        <v>0</v>
      </c>
      <c r="AH30" s="156">
        <f t="shared" si="12"/>
        <v>12</v>
      </c>
      <c r="AI30" s="155"/>
      <c r="AJ30" s="141"/>
      <c r="AK30" s="122">
        <v>10</v>
      </c>
      <c r="AL30" s="27">
        <f t="shared" si="13"/>
        <v>30</v>
      </c>
      <c r="AM30" s="97">
        <v>1</v>
      </c>
    </row>
    <row r="31" spans="1:39">
      <c r="A31" s="9">
        <v>22</v>
      </c>
      <c r="B31" s="10">
        <v>42238</v>
      </c>
      <c r="C31" s="14"/>
      <c r="D31" s="27">
        <f t="shared" si="21"/>
        <v>0</v>
      </c>
      <c r="E31" s="14"/>
      <c r="F31" s="27">
        <f t="shared" si="22"/>
        <v>0</v>
      </c>
      <c r="G31" s="14"/>
      <c r="H31" s="27">
        <f t="shared" si="23"/>
        <v>0</v>
      </c>
      <c r="I31" s="14"/>
      <c r="J31" s="27">
        <f t="shared" si="24"/>
        <v>0</v>
      </c>
      <c r="K31" s="14">
        <v>70</v>
      </c>
      <c r="L31" s="27">
        <f t="shared" si="25"/>
        <v>210</v>
      </c>
      <c r="M31" s="16">
        <f t="shared" si="26"/>
        <v>210</v>
      </c>
      <c r="N31" s="132"/>
      <c r="O31" s="129"/>
      <c r="P31" s="122">
        <v>72</v>
      </c>
      <c r="Q31" s="27">
        <f t="shared" si="27"/>
        <v>216</v>
      </c>
      <c r="R31" s="97">
        <v>11.5</v>
      </c>
      <c r="V31" s="149">
        <v>22</v>
      </c>
      <c r="W31" s="150">
        <v>42238</v>
      </c>
      <c r="X31" s="156"/>
      <c r="Y31" s="156">
        <f t="shared" si="7"/>
        <v>0</v>
      </c>
      <c r="Z31" s="156">
        <v>6</v>
      </c>
      <c r="AA31" s="156">
        <f t="shared" si="8"/>
        <v>18</v>
      </c>
      <c r="AB31" s="156">
        <v>7</v>
      </c>
      <c r="AC31" s="156">
        <f t="shared" si="9"/>
        <v>21</v>
      </c>
      <c r="AD31" s="156"/>
      <c r="AE31" s="156">
        <f t="shared" si="10"/>
        <v>0</v>
      </c>
      <c r="AF31" s="156"/>
      <c r="AG31" s="156">
        <f t="shared" si="11"/>
        <v>0</v>
      </c>
      <c r="AH31" s="156">
        <f t="shared" si="12"/>
        <v>39</v>
      </c>
      <c r="AI31" s="155"/>
      <c r="AJ31" s="141"/>
      <c r="AK31" s="122">
        <v>42</v>
      </c>
      <c r="AL31" s="27">
        <f t="shared" si="13"/>
        <v>126</v>
      </c>
      <c r="AM31" s="97">
        <v>7.5</v>
      </c>
    </row>
    <row r="32" spans="1:39">
      <c r="A32" s="9">
        <v>23</v>
      </c>
      <c r="B32" s="10">
        <v>42239</v>
      </c>
      <c r="C32" s="14"/>
      <c r="D32" s="27">
        <f t="shared" si="21"/>
        <v>0</v>
      </c>
      <c r="E32" s="14"/>
      <c r="F32" s="27">
        <f t="shared" si="22"/>
        <v>0</v>
      </c>
      <c r="G32" s="14"/>
      <c r="H32" s="27">
        <f t="shared" si="23"/>
        <v>0</v>
      </c>
      <c r="I32" s="14"/>
      <c r="J32" s="27">
        <f t="shared" si="24"/>
        <v>0</v>
      </c>
      <c r="K32" s="14">
        <v>89</v>
      </c>
      <c r="L32" s="27">
        <f t="shared" si="25"/>
        <v>267</v>
      </c>
      <c r="M32" s="16">
        <f t="shared" si="26"/>
        <v>267</v>
      </c>
      <c r="N32" s="116"/>
      <c r="O32" s="124"/>
      <c r="P32" s="122">
        <v>91</v>
      </c>
      <c r="Q32" s="27">
        <f t="shared" si="27"/>
        <v>273</v>
      </c>
      <c r="R32" s="97">
        <v>11.5</v>
      </c>
      <c r="V32" s="149">
        <v>23</v>
      </c>
      <c r="W32" s="150">
        <v>42239</v>
      </c>
      <c r="X32" s="156">
        <v>12</v>
      </c>
      <c r="Y32" s="156">
        <f t="shared" si="7"/>
        <v>36</v>
      </c>
      <c r="Z32" s="156">
        <v>11</v>
      </c>
      <c r="AA32" s="156">
        <f t="shared" si="8"/>
        <v>33</v>
      </c>
      <c r="AB32" s="156">
        <v>5</v>
      </c>
      <c r="AC32" s="156">
        <f t="shared" si="9"/>
        <v>15</v>
      </c>
      <c r="AD32" s="156"/>
      <c r="AE32" s="156">
        <f t="shared" si="10"/>
        <v>0</v>
      </c>
      <c r="AF32" s="156"/>
      <c r="AG32" s="156">
        <f t="shared" si="11"/>
        <v>0</v>
      </c>
      <c r="AH32" s="156">
        <f t="shared" si="12"/>
        <v>84</v>
      </c>
      <c r="AI32" s="152"/>
      <c r="AJ32" s="140"/>
      <c r="AK32" s="122">
        <v>97</v>
      </c>
      <c r="AL32" s="27">
        <f t="shared" si="13"/>
        <v>291</v>
      </c>
      <c r="AM32" s="97">
        <v>8.5</v>
      </c>
    </row>
    <row r="33" spans="1:39">
      <c r="A33" s="9">
        <v>24</v>
      </c>
      <c r="B33" s="10">
        <v>42240</v>
      </c>
      <c r="C33" s="105"/>
      <c r="D33" s="105">
        <f t="shared" si="21"/>
        <v>0</v>
      </c>
      <c r="E33" s="105"/>
      <c r="F33" s="105">
        <f t="shared" si="22"/>
        <v>0</v>
      </c>
      <c r="G33" s="105"/>
      <c r="H33" s="105">
        <f t="shared" si="23"/>
        <v>0</v>
      </c>
      <c r="I33" s="105"/>
      <c r="J33" s="105">
        <f t="shared" si="24"/>
        <v>0</v>
      </c>
      <c r="K33" s="105"/>
      <c r="L33" s="105">
        <f t="shared" si="25"/>
        <v>0</v>
      </c>
      <c r="M33" s="105">
        <f t="shared" si="26"/>
        <v>0</v>
      </c>
      <c r="N33" s="86" t="s">
        <v>74</v>
      </c>
      <c r="P33" s="80"/>
      <c r="Q33" s="81">
        <f t="shared" si="27"/>
        <v>0</v>
      </c>
      <c r="R33" s="90">
        <v>0</v>
      </c>
      <c r="V33" s="149">
        <v>24</v>
      </c>
      <c r="W33" s="150">
        <v>42240</v>
      </c>
      <c r="X33" s="156">
        <v>3</v>
      </c>
      <c r="Y33" s="156">
        <f t="shared" si="7"/>
        <v>9</v>
      </c>
      <c r="Z33" s="156">
        <v>3</v>
      </c>
      <c r="AA33" s="156">
        <f t="shared" si="8"/>
        <v>9</v>
      </c>
      <c r="AB33" s="156">
        <v>5</v>
      </c>
      <c r="AC33" s="156">
        <f t="shared" si="9"/>
        <v>15</v>
      </c>
      <c r="AD33" s="156"/>
      <c r="AE33" s="156">
        <f t="shared" si="10"/>
        <v>0</v>
      </c>
      <c r="AF33" s="156"/>
      <c r="AG33" s="156">
        <f t="shared" si="11"/>
        <v>0</v>
      </c>
      <c r="AH33" s="156">
        <f t="shared" si="12"/>
        <v>33</v>
      </c>
      <c r="AI33" s="152"/>
      <c r="AJ33" s="140"/>
      <c r="AK33" s="122">
        <v>59</v>
      </c>
      <c r="AL33" s="27">
        <f t="shared" si="13"/>
        <v>177</v>
      </c>
      <c r="AM33" s="97">
        <v>7</v>
      </c>
    </row>
    <row r="34" spans="1:39">
      <c r="A34" s="9">
        <v>25</v>
      </c>
      <c r="B34" s="10">
        <v>42241</v>
      </c>
      <c r="C34" s="14"/>
      <c r="D34" s="27">
        <f t="shared" si="21"/>
        <v>0</v>
      </c>
      <c r="E34" s="14"/>
      <c r="F34" s="27">
        <f t="shared" si="22"/>
        <v>0</v>
      </c>
      <c r="G34" s="14"/>
      <c r="H34" s="27">
        <f t="shared" si="23"/>
        <v>0</v>
      </c>
      <c r="I34" s="14">
        <v>9</v>
      </c>
      <c r="J34" s="27">
        <f t="shared" si="24"/>
        <v>27</v>
      </c>
      <c r="K34" s="14"/>
      <c r="L34" s="27">
        <f t="shared" si="25"/>
        <v>0</v>
      </c>
      <c r="M34" s="16">
        <f t="shared" si="26"/>
        <v>27</v>
      </c>
      <c r="N34" s="116"/>
      <c r="O34" s="124"/>
      <c r="P34" s="122">
        <v>11</v>
      </c>
      <c r="Q34" s="27">
        <f t="shared" si="27"/>
        <v>33</v>
      </c>
      <c r="R34" s="97">
        <v>1.5</v>
      </c>
      <c r="V34" s="149">
        <v>25</v>
      </c>
      <c r="W34" s="150">
        <v>42241</v>
      </c>
      <c r="X34" s="105"/>
      <c r="Y34" s="105">
        <f t="shared" si="7"/>
        <v>0</v>
      </c>
      <c r="Z34" s="105"/>
      <c r="AA34" s="105">
        <f t="shared" si="8"/>
        <v>0</v>
      </c>
      <c r="AB34" s="105"/>
      <c r="AC34" s="105">
        <f t="shared" si="9"/>
        <v>0</v>
      </c>
      <c r="AD34" s="105"/>
      <c r="AE34" s="105">
        <f t="shared" si="10"/>
        <v>0</v>
      </c>
      <c r="AF34" s="105"/>
      <c r="AG34" s="105">
        <f t="shared" si="11"/>
        <v>0</v>
      </c>
      <c r="AH34" s="105">
        <f t="shared" si="12"/>
        <v>0</v>
      </c>
      <c r="AI34" s="86" t="s">
        <v>90</v>
      </c>
      <c r="AK34" s="80"/>
      <c r="AL34" s="81">
        <f t="shared" si="13"/>
        <v>0</v>
      </c>
      <c r="AM34" s="90">
        <v>0</v>
      </c>
    </row>
    <row r="35" spans="1:39">
      <c r="A35" s="9">
        <v>26</v>
      </c>
      <c r="B35" s="10">
        <v>42242</v>
      </c>
      <c r="C35" s="14"/>
      <c r="D35" s="27">
        <f t="shared" si="21"/>
        <v>0</v>
      </c>
      <c r="E35" s="14"/>
      <c r="F35" s="27">
        <f t="shared" si="22"/>
        <v>0</v>
      </c>
      <c r="G35" s="14"/>
      <c r="H35" s="27">
        <f t="shared" si="23"/>
        <v>0</v>
      </c>
      <c r="I35" s="14">
        <v>82</v>
      </c>
      <c r="J35" s="27">
        <f t="shared" si="24"/>
        <v>246</v>
      </c>
      <c r="K35" s="14"/>
      <c r="L35" s="27">
        <f t="shared" si="25"/>
        <v>0</v>
      </c>
      <c r="M35" s="16">
        <f t="shared" si="26"/>
        <v>246</v>
      </c>
      <c r="N35" s="116"/>
      <c r="O35" s="124"/>
      <c r="P35" s="122">
        <v>88</v>
      </c>
      <c r="Q35" s="27">
        <f t="shared" si="27"/>
        <v>264</v>
      </c>
      <c r="R35" s="97">
        <v>12</v>
      </c>
      <c r="V35" s="149">
        <v>26</v>
      </c>
      <c r="W35" s="150">
        <v>42242</v>
      </c>
      <c r="X35" s="156">
        <v>5</v>
      </c>
      <c r="Y35" s="156">
        <f t="shared" si="7"/>
        <v>15</v>
      </c>
      <c r="Z35" s="156">
        <v>5</v>
      </c>
      <c r="AA35" s="156">
        <f t="shared" si="8"/>
        <v>15</v>
      </c>
      <c r="AB35" s="156">
        <v>7</v>
      </c>
      <c r="AC35" s="156">
        <f t="shared" si="9"/>
        <v>21</v>
      </c>
      <c r="AD35" s="156"/>
      <c r="AE35" s="156">
        <f t="shared" si="10"/>
        <v>0</v>
      </c>
      <c r="AF35" s="156"/>
      <c r="AG35" s="156">
        <f t="shared" si="11"/>
        <v>0</v>
      </c>
      <c r="AH35" s="156">
        <f t="shared" si="12"/>
        <v>51</v>
      </c>
      <c r="AI35" s="152"/>
      <c r="AJ35" s="140"/>
      <c r="AK35" s="122">
        <v>59</v>
      </c>
      <c r="AL35" s="27">
        <f t="shared" si="13"/>
        <v>177</v>
      </c>
      <c r="AM35" s="97">
        <v>7.5</v>
      </c>
    </row>
    <row r="36" spans="1:39">
      <c r="A36" s="9">
        <v>27</v>
      </c>
      <c r="B36" s="10">
        <v>42243</v>
      </c>
      <c r="C36" s="14"/>
      <c r="D36" s="27">
        <f t="shared" si="21"/>
        <v>0</v>
      </c>
      <c r="E36" s="14"/>
      <c r="F36" s="27">
        <f t="shared" si="22"/>
        <v>0</v>
      </c>
      <c r="G36" s="14"/>
      <c r="H36" s="27">
        <f t="shared" si="23"/>
        <v>0</v>
      </c>
      <c r="I36" s="14">
        <v>90</v>
      </c>
      <c r="J36" s="27">
        <f t="shared" si="24"/>
        <v>270</v>
      </c>
      <c r="K36" s="14"/>
      <c r="L36" s="27">
        <f t="shared" si="25"/>
        <v>0</v>
      </c>
      <c r="M36" s="16">
        <f t="shared" si="26"/>
        <v>270</v>
      </c>
      <c r="N36" s="116"/>
      <c r="O36" s="124"/>
      <c r="P36" s="122">
        <v>101</v>
      </c>
      <c r="Q36" s="27">
        <f t="shared" si="27"/>
        <v>303</v>
      </c>
      <c r="R36" s="97">
        <v>12.5</v>
      </c>
      <c r="V36" s="149">
        <v>27</v>
      </c>
      <c r="W36" s="150">
        <v>42243</v>
      </c>
      <c r="X36" s="156">
        <v>8</v>
      </c>
      <c r="Y36" s="156">
        <f t="shared" si="7"/>
        <v>24</v>
      </c>
      <c r="Z36" s="156">
        <v>6</v>
      </c>
      <c r="AA36" s="156">
        <f t="shared" si="8"/>
        <v>18</v>
      </c>
      <c r="AB36" s="156">
        <v>10</v>
      </c>
      <c r="AC36" s="156">
        <f t="shared" si="9"/>
        <v>30</v>
      </c>
      <c r="AD36" s="156"/>
      <c r="AE36" s="156">
        <f t="shared" si="10"/>
        <v>0</v>
      </c>
      <c r="AF36" s="156"/>
      <c r="AG36" s="156">
        <f t="shared" si="11"/>
        <v>0</v>
      </c>
      <c r="AH36" s="156">
        <f t="shared" si="12"/>
        <v>72</v>
      </c>
      <c r="AI36" s="152"/>
      <c r="AJ36" s="140"/>
      <c r="AK36" s="122">
        <v>116</v>
      </c>
      <c r="AL36" s="27">
        <f t="shared" si="13"/>
        <v>348</v>
      </c>
      <c r="AM36" s="97">
        <v>13</v>
      </c>
    </row>
    <row r="37" spans="1:39">
      <c r="A37" s="9">
        <v>28</v>
      </c>
      <c r="B37" s="10">
        <v>42244</v>
      </c>
      <c r="C37" s="14"/>
      <c r="D37" s="27">
        <f t="shared" si="21"/>
        <v>0</v>
      </c>
      <c r="E37" s="14"/>
      <c r="F37" s="27">
        <f t="shared" si="22"/>
        <v>0</v>
      </c>
      <c r="G37" s="14"/>
      <c r="H37" s="27">
        <f t="shared" si="23"/>
        <v>0</v>
      </c>
      <c r="I37" s="14">
        <v>57</v>
      </c>
      <c r="J37" s="27">
        <f t="shared" si="24"/>
        <v>171</v>
      </c>
      <c r="K37" s="14"/>
      <c r="L37" s="27">
        <f t="shared" si="25"/>
        <v>0</v>
      </c>
      <c r="M37" s="16">
        <f t="shared" si="26"/>
        <v>171</v>
      </c>
      <c r="N37" s="116"/>
      <c r="O37" s="124"/>
      <c r="P37" s="122">
        <v>66</v>
      </c>
      <c r="Q37" s="27">
        <f t="shared" si="27"/>
        <v>198</v>
      </c>
      <c r="R37" s="97">
        <v>9.5</v>
      </c>
      <c r="V37" s="149">
        <v>28</v>
      </c>
      <c r="W37" s="150">
        <v>42244</v>
      </c>
      <c r="X37" s="156">
        <v>5</v>
      </c>
      <c r="Y37" s="156">
        <f t="shared" si="7"/>
        <v>15</v>
      </c>
      <c r="Z37" s="156">
        <v>6</v>
      </c>
      <c r="AA37" s="156">
        <f t="shared" si="8"/>
        <v>18</v>
      </c>
      <c r="AB37" s="156">
        <v>6</v>
      </c>
      <c r="AC37" s="156">
        <f t="shared" si="9"/>
        <v>18</v>
      </c>
      <c r="AD37" s="156"/>
      <c r="AE37" s="156">
        <f t="shared" si="10"/>
        <v>0</v>
      </c>
      <c r="AF37" s="156"/>
      <c r="AG37" s="156">
        <f t="shared" si="11"/>
        <v>0</v>
      </c>
      <c r="AH37" s="156">
        <f t="shared" si="12"/>
        <v>51</v>
      </c>
      <c r="AI37" s="152"/>
      <c r="AJ37" s="140"/>
      <c r="AK37" s="122">
        <v>69</v>
      </c>
      <c r="AL37" s="27">
        <f t="shared" si="13"/>
        <v>207</v>
      </c>
      <c r="AM37" s="97">
        <v>9.5</v>
      </c>
    </row>
    <row r="38" spans="1:39">
      <c r="A38" s="9">
        <v>29</v>
      </c>
      <c r="B38" s="10">
        <v>42245</v>
      </c>
      <c r="C38" s="14"/>
      <c r="D38" s="27">
        <f t="shared" si="21"/>
        <v>0</v>
      </c>
      <c r="E38" s="14"/>
      <c r="F38" s="27">
        <f t="shared" si="22"/>
        <v>0</v>
      </c>
      <c r="G38" s="14"/>
      <c r="H38" s="27">
        <f t="shared" si="23"/>
        <v>0</v>
      </c>
      <c r="I38" s="14">
        <v>60</v>
      </c>
      <c r="J38" s="27">
        <f t="shared" si="24"/>
        <v>180</v>
      </c>
      <c r="K38" s="14"/>
      <c r="L38" s="27">
        <f t="shared" si="25"/>
        <v>0</v>
      </c>
      <c r="M38" s="16">
        <f t="shared" si="26"/>
        <v>180</v>
      </c>
      <c r="N38" s="131"/>
      <c r="O38" s="128"/>
      <c r="P38" s="122">
        <v>69</v>
      </c>
      <c r="Q38" s="27">
        <f t="shared" si="27"/>
        <v>207</v>
      </c>
      <c r="R38" s="97">
        <v>9.5</v>
      </c>
      <c r="V38" s="149">
        <v>29</v>
      </c>
      <c r="W38" s="150">
        <v>42245</v>
      </c>
      <c r="X38" s="156">
        <v>15</v>
      </c>
      <c r="Y38" s="156">
        <f t="shared" si="7"/>
        <v>45</v>
      </c>
      <c r="Z38" s="156">
        <v>4</v>
      </c>
      <c r="AA38" s="156">
        <f t="shared" si="8"/>
        <v>12</v>
      </c>
      <c r="AB38" s="156">
        <v>10</v>
      </c>
      <c r="AC38" s="156">
        <f t="shared" si="9"/>
        <v>30</v>
      </c>
      <c r="AD38" s="156"/>
      <c r="AE38" s="156">
        <f t="shared" si="10"/>
        <v>0</v>
      </c>
      <c r="AF38" s="156"/>
      <c r="AG38" s="156">
        <f t="shared" si="11"/>
        <v>0</v>
      </c>
      <c r="AH38" s="156">
        <f t="shared" si="12"/>
        <v>87</v>
      </c>
      <c r="AI38" s="154"/>
      <c r="AJ38" s="139"/>
      <c r="AK38" s="122">
        <v>85</v>
      </c>
      <c r="AL38" s="27">
        <f t="shared" si="13"/>
        <v>255</v>
      </c>
      <c r="AM38" s="97">
        <v>9</v>
      </c>
    </row>
    <row r="39" spans="1:39">
      <c r="A39" s="9">
        <v>30</v>
      </c>
      <c r="B39" s="10">
        <v>42246</v>
      </c>
      <c r="C39" s="105"/>
      <c r="D39" s="105">
        <f t="shared" ref="D39" si="49">C39*3</f>
        <v>0</v>
      </c>
      <c r="E39" s="105"/>
      <c r="F39" s="105">
        <f t="shared" ref="F39" si="50">E39*3</f>
        <v>0</v>
      </c>
      <c r="G39" s="105"/>
      <c r="H39" s="105">
        <f t="shared" ref="H39" si="51">G39*3</f>
        <v>0</v>
      </c>
      <c r="I39" s="105"/>
      <c r="J39" s="105">
        <f t="shared" ref="J39" si="52">I39*3</f>
        <v>0</v>
      </c>
      <c r="K39" s="105"/>
      <c r="L39" s="105">
        <f t="shared" ref="L39" si="53">K39*3</f>
        <v>0</v>
      </c>
      <c r="M39" s="105">
        <f t="shared" ref="M39" si="54">D39+F39+H39+J39+L39</f>
        <v>0</v>
      </c>
      <c r="N39" s="86" t="s">
        <v>74</v>
      </c>
      <c r="P39" s="80"/>
      <c r="Q39" s="81">
        <f t="shared" ref="Q39" si="55">P39*3</f>
        <v>0</v>
      </c>
      <c r="R39" s="90">
        <v>0</v>
      </c>
      <c r="V39" s="149">
        <v>30</v>
      </c>
      <c r="W39" s="150">
        <v>42246</v>
      </c>
      <c r="X39" s="156">
        <v>7</v>
      </c>
      <c r="Y39" s="156">
        <f t="shared" si="7"/>
        <v>21</v>
      </c>
      <c r="Z39" s="156">
        <v>5</v>
      </c>
      <c r="AA39" s="156">
        <f t="shared" si="8"/>
        <v>15</v>
      </c>
      <c r="AB39" s="156">
        <v>5</v>
      </c>
      <c r="AC39" s="156">
        <f t="shared" si="9"/>
        <v>15</v>
      </c>
      <c r="AD39" s="156"/>
      <c r="AE39" s="156">
        <f t="shared" si="10"/>
        <v>0</v>
      </c>
      <c r="AF39" s="156"/>
      <c r="AG39" s="156">
        <f t="shared" si="11"/>
        <v>0</v>
      </c>
      <c r="AH39" s="156">
        <f t="shared" si="12"/>
        <v>51</v>
      </c>
      <c r="AI39" s="154"/>
      <c r="AJ39" s="139"/>
      <c r="AK39" s="122">
        <v>12</v>
      </c>
      <c r="AL39" s="27">
        <f t="shared" si="13"/>
        <v>36</v>
      </c>
      <c r="AM39" s="106">
        <v>3.5</v>
      </c>
    </row>
    <row r="40" spans="1:39" ht="15.75" thickBot="1">
      <c r="A40" s="9">
        <v>31</v>
      </c>
      <c r="B40" s="10">
        <v>42247</v>
      </c>
      <c r="C40" s="19"/>
      <c r="D40" s="27">
        <f t="shared" si="21"/>
        <v>0</v>
      </c>
      <c r="E40" s="19"/>
      <c r="F40" s="27">
        <f t="shared" si="22"/>
        <v>0</v>
      </c>
      <c r="G40" s="19"/>
      <c r="H40" s="27">
        <f t="shared" si="23"/>
        <v>0</v>
      </c>
      <c r="I40" s="21">
        <v>65</v>
      </c>
      <c r="J40" s="27">
        <f t="shared" si="24"/>
        <v>195</v>
      </c>
      <c r="K40" s="19"/>
      <c r="L40" s="27">
        <f t="shared" si="25"/>
        <v>0</v>
      </c>
      <c r="M40" s="16">
        <f t="shared" si="26"/>
        <v>195</v>
      </c>
      <c r="N40" s="120"/>
      <c r="O40" s="125"/>
      <c r="P40" s="123">
        <v>76</v>
      </c>
      <c r="Q40" s="27">
        <f t="shared" si="27"/>
        <v>228</v>
      </c>
      <c r="R40" s="107">
        <v>12</v>
      </c>
      <c r="V40" s="157">
        <v>31</v>
      </c>
      <c r="W40" s="158">
        <v>42247</v>
      </c>
      <c r="X40" s="159">
        <v>10</v>
      </c>
      <c r="Y40" s="159">
        <f t="shared" si="7"/>
        <v>30</v>
      </c>
      <c r="Z40" s="159"/>
      <c r="AA40" s="159">
        <f t="shared" si="8"/>
        <v>0</v>
      </c>
      <c r="AB40" s="159">
        <v>7</v>
      </c>
      <c r="AC40" s="159">
        <f t="shared" si="9"/>
        <v>21</v>
      </c>
      <c r="AD40" s="159"/>
      <c r="AE40" s="159">
        <f t="shared" si="10"/>
        <v>0</v>
      </c>
      <c r="AF40" s="159"/>
      <c r="AG40" s="159">
        <f t="shared" si="11"/>
        <v>0</v>
      </c>
      <c r="AH40" s="159">
        <f t="shared" si="12"/>
        <v>51</v>
      </c>
      <c r="AI40" s="160"/>
      <c r="AJ40" s="142"/>
      <c r="AK40" s="123">
        <v>80</v>
      </c>
      <c r="AL40" s="27">
        <f t="shared" si="13"/>
        <v>240</v>
      </c>
      <c r="AM40" s="107">
        <v>11</v>
      </c>
    </row>
    <row r="41" spans="1:39" ht="16.5" thickTop="1" thickBot="1">
      <c r="A41" s="260" t="s">
        <v>22</v>
      </c>
      <c r="B41" s="260"/>
      <c r="C41" s="22">
        <f t="shared" ref="C41:K41" si="56">SUM(C10:C40)</f>
        <v>0</v>
      </c>
      <c r="D41" s="22">
        <f t="shared" si="56"/>
        <v>0</v>
      </c>
      <c r="E41" s="22">
        <f t="shared" si="56"/>
        <v>0</v>
      </c>
      <c r="F41" s="22">
        <f t="shared" si="56"/>
        <v>0</v>
      </c>
      <c r="G41" s="22">
        <f t="shared" si="56"/>
        <v>0</v>
      </c>
      <c r="H41" s="22">
        <f t="shared" si="56"/>
        <v>0</v>
      </c>
      <c r="I41" s="22">
        <f t="shared" si="56"/>
        <v>582</v>
      </c>
      <c r="J41" s="22">
        <f t="shared" si="56"/>
        <v>1746</v>
      </c>
      <c r="K41" s="22">
        <f t="shared" si="56"/>
        <v>326</v>
      </c>
      <c r="L41" s="22">
        <f>SUM(L10:L40)</f>
        <v>978</v>
      </c>
      <c r="M41" s="22">
        <f>SUM(M10:M40)</f>
        <v>2724</v>
      </c>
      <c r="P41" s="22">
        <f t="shared" ref="P41:Q41" si="57">SUM(P10:P40)</f>
        <v>989</v>
      </c>
      <c r="Q41" s="22">
        <f t="shared" si="57"/>
        <v>2967</v>
      </c>
      <c r="R41" s="130"/>
      <c r="V41" s="273" t="s">
        <v>22</v>
      </c>
      <c r="W41" s="273"/>
      <c r="X41" s="144">
        <f t="shared" ref="X41:AF41" si="58">SUM(X10:X40)</f>
        <v>68</v>
      </c>
      <c r="Y41" s="144">
        <f t="shared" si="58"/>
        <v>204</v>
      </c>
      <c r="Z41" s="144">
        <f t="shared" si="58"/>
        <v>50</v>
      </c>
      <c r="AA41" s="144">
        <f t="shared" si="58"/>
        <v>150</v>
      </c>
      <c r="AB41" s="144">
        <f t="shared" si="58"/>
        <v>63</v>
      </c>
      <c r="AC41" s="144">
        <f t="shared" si="58"/>
        <v>189</v>
      </c>
      <c r="AD41" s="144">
        <f t="shared" si="58"/>
        <v>0</v>
      </c>
      <c r="AE41" s="144">
        <f t="shared" si="58"/>
        <v>0</v>
      </c>
      <c r="AF41" s="144">
        <f t="shared" si="58"/>
        <v>0</v>
      </c>
      <c r="AG41" s="144">
        <f>SUM(AG10:AG40)</f>
        <v>0</v>
      </c>
      <c r="AH41" s="144">
        <f>SUM(AH10:AH40)</f>
        <v>543</v>
      </c>
      <c r="AK41" s="22">
        <f t="shared" ref="AK41:AL41" si="59">SUM(AK10:AK40)</f>
        <v>646</v>
      </c>
      <c r="AL41" s="22">
        <f t="shared" si="59"/>
        <v>1938</v>
      </c>
      <c r="AM41" s="130"/>
    </row>
    <row r="43" spans="1:39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49032000</v>
      </c>
      <c r="M43" s="261"/>
      <c r="W43" s="23"/>
      <c r="X43" s="23"/>
      <c r="Y43" s="24"/>
      <c r="Z43" s="24"/>
      <c r="AA43" s="24"/>
      <c r="AC43" s="254" t="s">
        <v>23</v>
      </c>
      <c r="AD43" s="254"/>
      <c r="AE43" s="254"/>
      <c r="AF43" s="24"/>
      <c r="AG43" s="261">
        <f>AH41*18000</f>
        <v>9774000</v>
      </c>
      <c r="AH43" s="261"/>
    </row>
    <row r="44" spans="1:39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  <c r="W44" s="23"/>
      <c r="Y44" s="23"/>
      <c r="Z44" s="23"/>
      <c r="AA44" s="23"/>
      <c r="AB44" s="23"/>
      <c r="AC44" s="254" t="s">
        <v>24</v>
      </c>
      <c r="AD44" s="254"/>
      <c r="AE44" s="254"/>
      <c r="AF44" s="23"/>
      <c r="AG44" s="24"/>
      <c r="AH44" s="23"/>
    </row>
    <row r="45" spans="1:39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  <c r="W45" s="23"/>
      <c r="X45" s="23"/>
      <c r="Y45" s="23"/>
      <c r="Z45" s="24"/>
      <c r="AB45" s="23"/>
      <c r="AC45" s="23"/>
      <c r="AD45" s="23"/>
      <c r="AE45" s="23"/>
      <c r="AF45" s="23"/>
      <c r="AG45" s="24"/>
      <c r="AH45" s="23"/>
    </row>
    <row r="46" spans="1:39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  <c r="W46" s="24"/>
      <c r="X46" s="24"/>
      <c r="Y46" s="24"/>
      <c r="Z46" s="24"/>
      <c r="AB46" s="24"/>
      <c r="AC46" s="24"/>
      <c r="AD46" s="24"/>
      <c r="AE46" s="24"/>
      <c r="AF46" s="24"/>
      <c r="AG46" s="24"/>
      <c r="AH46" s="24"/>
    </row>
    <row r="47" spans="1:39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  <c r="W47" s="24"/>
      <c r="X47" s="24"/>
      <c r="Y47" s="24"/>
      <c r="Z47" s="24"/>
      <c r="AB47" s="24"/>
      <c r="AC47" s="24"/>
      <c r="AD47" s="24"/>
      <c r="AE47" s="24"/>
      <c r="AF47" s="24"/>
      <c r="AG47" s="24"/>
      <c r="AH47" s="24"/>
    </row>
    <row r="48" spans="1:39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  <c r="W48" s="25"/>
      <c r="Y48" s="25"/>
      <c r="Z48" s="25"/>
      <c r="AA48" s="25"/>
      <c r="AB48" s="25"/>
      <c r="AC48" s="253" t="s">
        <v>62</v>
      </c>
      <c r="AD48" s="253"/>
      <c r="AE48" s="253"/>
      <c r="AF48" s="24"/>
      <c r="AG48" s="24"/>
      <c r="AH48" s="23"/>
    </row>
    <row r="49" spans="2:13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</row>
  </sheetData>
  <mergeCells count="43">
    <mergeCell ref="H49:J49"/>
    <mergeCell ref="G8:H8"/>
    <mergeCell ref="I8:J8"/>
    <mergeCell ref="A41:B41"/>
    <mergeCell ref="H43:J43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  <mergeCell ref="R7:R9"/>
    <mergeCell ref="L43:M43"/>
    <mergeCell ref="H44:J44"/>
    <mergeCell ref="H48:J48"/>
    <mergeCell ref="P7:Q7"/>
    <mergeCell ref="P8:Q8"/>
    <mergeCell ref="V1:AH1"/>
    <mergeCell ref="V2:AH2"/>
    <mergeCell ref="V3:AH3"/>
    <mergeCell ref="V5:Z5"/>
    <mergeCell ref="V7:V9"/>
    <mergeCell ref="W7:W9"/>
    <mergeCell ref="X7:AG7"/>
    <mergeCell ref="AH7:AH9"/>
    <mergeCell ref="AK7:AL7"/>
    <mergeCell ref="AM7:AM9"/>
    <mergeCell ref="X8:Y8"/>
    <mergeCell ref="Z8:AA8"/>
    <mergeCell ref="AB8:AC8"/>
    <mergeCell ref="AD8:AE8"/>
    <mergeCell ref="AF8:AG8"/>
    <mergeCell ref="AK8:AL8"/>
    <mergeCell ref="V41:W41"/>
    <mergeCell ref="AC43:AE43"/>
    <mergeCell ref="AG43:AH43"/>
    <mergeCell ref="AC44:AE44"/>
    <mergeCell ref="AC48:AE4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48"/>
  <sheetViews>
    <sheetView workbookViewId="0">
      <pane xSplit="1" ySplit="9" topLeftCell="C17" activePane="bottomRight" state="frozen"/>
      <selection pane="topRight" activeCell="B1" sqref="B1"/>
      <selection pane="bottomLeft" activeCell="A10" sqref="A10"/>
      <selection pane="bottomRight" activeCell="AK29" sqref="AK29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4" max="14" width="29" customWidth="1"/>
    <col min="15" max="15" width="9.7109375" customWidth="1"/>
    <col min="16" max="16" width="12.7109375" bestFit="1" customWidth="1"/>
    <col min="18" max="19" width="13.5703125" customWidth="1"/>
    <col min="22" max="22" width="15.28515625" customWidth="1"/>
    <col min="34" max="34" width="28.5703125" customWidth="1"/>
  </cols>
  <sheetData>
    <row r="1" spans="1:38" ht="18.75">
      <c r="A1" s="262" t="s">
        <v>91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U1" s="243" t="s">
        <v>81</v>
      </c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</row>
    <row r="2" spans="1:38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U2" s="262" t="s">
        <v>14</v>
      </c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</row>
    <row r="3" spans="1:38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U3" s="262" t="s">
        <v>28</v>
      </c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</row>
    <row r="4" spans="1:38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8" ht="18.75">
      <c r="A5" s="263" t="s">
        <v>34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  <c r="U5" s="263" t="s">
        <v>34</v>
      </c>
      <c r="V5" s="263"/>
      <c r="W5" s="263"/>
      <c r="X5" s="263"/>
      <c r="Y5" s="263"/>
      <c r="Z5" s="7"/>
      <c r="AA5" s="7"/>
      <c r="AB5" s="7"/>
      <c r="AC5" s="7"/>
      <c r="AD5" s="7"/>
      <c r="AE5" s="7"/>
      <c r="AF5" s="7"/>
      <c r="AG5" s="7"/>
    </row>
    <row r="6" spans="1:38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U6" s="167"/>
      <c r="V6" s="167"/>
      <c r="W6" s="167"/>
      <c r="X6" s="167"/>
      <c r="Y6" s="167"/>
      <c r="Z6" s="7"/>
      <c r="AA6" s="7"/>
      <c r="AB6" s="7"/>
      <c r="AC6" s="7"/>
      <c r="AD6" s="7"/>
      <c r="AE6" s="7"/>
      <c r="AF6" s="7"/>
      <c r="AG6" s="7"/>
    </row>
    <row r="7" spans="1:38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N7" s="118"/>
      <c r="O7" s="178"/>
      <c r="P7" s="274" t="s">
        <v>61</v>
      </c>
      <c r="Q7" s="270"/>
      <c r="R7" s="271" t="s">
        <v>12</v>
      </c>
      <c r="S7" s="181"/>
      <c r="U7" s="264" t="s">
        <v>16</v>
      </c>
      <c r="V7" s="264" t="s">
        <v>0</v>
      </c>
      <c r="W7" s="255" t="s">
        <v>1</v>
      </c>
      <c r="X7" s="266"/>
      <c r="Y7" s="266"/>
      <c r="Z7" s="266"/>
      <c r="AA7" s="266"/>
      <c r="AB7" s="266"/>
      <c r="AC7" s="266"/>
      <c r="AD7" s="266"/>
      <c r="AE7" s="266"/>
      <c r="AF7" s="266"/>
      <c r="AG7" s="267" t="s">
        <v>17</v>
      </c>
      <c r="AH7" s="118"/>
      <c r="AI7" s="126"/>
      <c r="AJ7" s="274" t="s">
        <v>61</v>
      </c>
      <c r="AK7" s="270"/>
      <c r="AL7" s="271" t="s">
        <v>12</v>
      </c>
    </row>
    <row r="8" spans="1:38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N8" s="119" t="s">
        <v>10</v>
      </c>
      <c r="O8" s="178"/>
      <c r="P8" s="275" t="s">
        <v>6</v>
      </c>
      <c r="Q8" s="258"/>
      <c r="R8" s="272"/>
      <c r="S8" s="181"/>
      <c r="U8" s="264"/>
      <c r="V8" s="264"/>
      <c r="W8" s="259" t="s">
        <v>2</v>
      </c>
      <c r="X8" s="259"/>
      <c r="Y8" s="259" t="s">
        <v>3</v>
      </c>
      <c r="Z8" s="259"/>
      <c r="AA8" s="259" t="s">
        <v>4</v>
      </c>
      <c r="AB8" s="259"/>
      <c r="AC8" s="259" t="s">
        <v>18</v>
      </c>
      <c r="AD8" s="259"/>
      <c r="AE8" s="259" t="s">
        <v>19</v>
      </c>
      <c r="AF8" s="259"/>
      <c r="AG8" s="267"/>
      <c r="AH8" s="119" t="s">
        <v>10</v>
      </c>
      <c r="AI8" s="127"/>
      <c r="AJ8" s="275" t="s">
        <v>6</v>
      </c>
      <c r="AK8" s="258"/>
      <c r="AL8" s="272"/>
    </row>
    <row r="9" spans="1:38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N9" s="119"/>
      <c r="O9" s="178"/>
      <c r="P9" s="121" t="s">
        <v>20</v>
      </c>
      <c r="Q9" s="33" t="s">
        <v>21</v>
      </c>
      <c r="R9" s="272"/>
      <c r="S9" s="181"/>
      <c r="U9" s="265"/>
      <c r="V9" s="265"/>
      <c r="W9" s="33" t="s">
        <v>20</v>
      </c>
      <c r="X9" s="33" t="s">
        <v>21</v>
      </c>
      <c r="Y9" s="33" t="s">
        <v>20</v>
      </c>
      <c r="Z9" s="33" t="s">
        <v>21</v>
      </c>
      <c r="AA9" s="33" t="s">
        <v>20</v>
      </c>
      <c r="AB9" s="33" t="s">
        <v>21</v>
      </c>
      <c r="AC9" s="33" t="s">
        <v>20</v>
      </c>
      <c r="AD9" s="33" t="s">
        <v>21</v>
      </c>
      <c r="AE9" s="33" t="s">
        <v>20</v>
      </c>
      <c r="AF9" s="33" t="s">
        <v>21</v>
      </c>
      <c r="AG9" s="268"/>
      <c r="AH9" s="143"/>
      <c r="AI9" s="127"/>
      <c r="AJ9" s="121" t="s">
        <v>20</v>
      </c>
      <c r="AK9" s="33" t="s">
        <v>21</v>
      </c>
      <c r="AL9" s="272"/>
    </row>
    <row r="10" spans="1:38" ht="15.75" thickTop="1">
      <c r="A10" s="9">
        <v>1</v>
      </c>
      <c r="B10" s="10">
        <v>42248</v>
      </c>
      <c r="C10" s="11"/>
      <c r="D10" s="26">
        <f>C10*3</f>
        <v>0</v>
      </c>
      <c r="E10" s="11"/>
      <c r="F10" s="26">
        <f>E10*3</f>
        <v>0</v>
      </c>
      <c r="G10" s="11"/>
      <c r="H10" s="26">
        <f>G10*3</f>
        <v>0</v>
      </c>
      <c r="I10" s="11">
        <v>50</v>
      </c>
      <c r="J10" s="26">
        <f>I10*3</f>
        <v>150</v>
      </c>
      <c r="K10" s="11"/>
      <c r="L10" s="26">
        <f>K10*3</f>
        <v>0</v>
      </c>
      <c r="M10" s="13">
        <f>D10+F10+H10+J10+L10</f>
        <v>150</v>
      </c>
      <c r="N10" s="116"/>
      <c r="O10" s="174"/>
      <c r="P10" s="172">
        <v>56</v>
      </c>
      <c r="Q10" s="26">
        <f>P10*3</f>
        <v>168</v>
      </c>
      <c r="R10" s="97">
        <v>6.5</v>
      </c>
      <c r="S10" s="179"/>
      <c r="U10" s="145">
        <v>1</v>
      </c>
      <c r="V10" s="10">
        <v>42248</v>
      </c>
      <c r="W10" s="147">
        <v>7</v>
      </c>
      <c r="X10" s="147">
        <f t="shared" ref="X10:X39" si="0">W10*3</f>
        <v>21</v>
      </c>
      <c r="Y10" s="147">
        <v>2</v>
      </c>
      <c r="Z10" s="147">
        <f t="shared" ref="Z10:Z39" si="1">Y10*3</f>
        <v>6</v>
      </c>
      <c r="AA10" s="147">
        <v>14</v>
      </c>
      <c r="AB10" s="147">
        <f t="shared" ref="AB10:AB39" si="2">AA10*3</f>
        <v>42</v>
      </c>
      <c r="AC10" s="147"/>
      <c r="AD10" s="147">
        <f t="shared" ref="AD10:AD39" si="3">AC10*3</f>
        <v>0</v>
      </c>
      <c r="AE10" s="147"/>
      <c r="AF10" s="147">
        <f t="shared" ref="AF10:AF39" si="4">AE10*3</f>
        <v>0</v>
      </c>
      <c r="AG10" s="147">
        <f t="shared" ref="AG10:AG39" si="5">X10+Z10+AB10+AD10+AF10</f>
        <v>69</v>
      </c>
      <c r="AH10" s="148"/>
      <c r="AJ10" s="135">
        <v>72</v>
      </c>
      <c r="AK10" s="137">
        <f t="shared" ref="AK10:AK39" si="6">AJ10*3</f>
        <v>216</v>
      </c>
      <c r="AL10" s="97">
        <v>11</v>
      </c>
    </row>
    <row r="11" spans="1:38">
      <c r="A11" s="9">
        <v>2</v>
      </c>
      <c r="B11" s="10">
        <v>42249</v>
      </c>
      <c r="C11" s="14"/>
      <c r="D11" s="27">
        <f>C11*3</f>
        <v>0</v>
      </c>
      <c r="E11" s="14"/>
      <c r="F11" s="27">
        <f>E11*3</f>
        <v>0</v>
      </c>
      <c r="G11" s="14"/>
      <c r="H11" s="27">
        <f>G11*3</f>
        <v>0</v>
      </c>
      <c r="I11" s="14">
        <v>46</v>
      </c>
      <c r="J11" s="27">
        <f>I11*3</f>
        <v>138</v>
      </c>
      <c r="K11" s="14"/>
      <c r="L11" s="27">
        <f>K11*3</f>
        <v>0</v>
      </c>
      <c r="M11" s="16">
        <f>D11+F11+H11+J11+L11</f>
        <v>138</v>
      </c>
      <c r="N11" s="116"/>
      <c r="O11" s="174"/>
      <c r="P11" s="122">
        <v>53</v>
      </c>
      <c r="Q11" s="27">
        <f>P11*3</f>
        <v>159</v>
      </c>
      <c r="R11" s="97">
        <v>8.5</v>
      </c>
      <c r="S11" s="179"/>
      <c r="U11" s="149">
        <v>2</v>
      </c>
      <c r="V11" s="10">
        <v>42249</v>
      </c>
      <c r="W11" s="151">
        <v>9</v>
      </c>
      <c r="X11" s="151">
        <f t="shared" si="0"/>
        <v>27</v>
      </c>
      <c r="Y11" s="151">
        <v>2</v>
      </c>
      <c r="Z11" s="151">
        <f t="shared" si="1"/>
        <v>6</v>
      </c>
      <c r="AA11" s="151">
        <v>6</v>
      </c>
      <c r="AB11" s="151">
        <f t="shared" si="2"/>
        <v>18</v>
      </c>
      <c r="AC11" s="151"/>
      <c r="AD11" s="151">
        <f t="shared" si="3"/>
        <v>0</v>
      </c>
      <c r="AE11" s="151"/>
      <c r="AF11" s="151">
        <f t="shared" si="4"/>
        <v>0</v>
      </c>
      <c r="AG11" s="151">
        <f t="shared" si="5"/>
        <v>51</v>
      </c>
      <c r="AH11" s="152"/>
      <c r="AJ11" s="135">
        <v>34</v>
      </c>
      <c r="AK11" s="137">
        <f t="shared" si="6"/>
        <v>102</v>
      </c>
      <c r="AL11" s="97">
        <v>4</v>
      </c>
    </row>
    <row r="12" spans="1:38">
      <c r="A12" s="9">
        <v>3</v>
      </c>
      <c r="B12" s="10">
        <v>42250</v>
      </c>
      <c r="C12" s="14"/>
      <c r="D12" s="27">
        <f t="shared" ref="D12:D39" si="7">C12*3</f>
        <v>0</v>
      </c>
      <c r="E12" s="14"/>
      <c r="F12" s="27">
        <f t="shared" ref="F12:F39" si="8">E12*3</f>
        <v>0</v>
      </c>
      <c r="G12" s="14"/>
      <c r="H12" s="27">
        <f t="shared" ref="H12:H39" si="9">G12*3</f>
        <v>0</v>
      </c>
      <c r="I12" s="14">
        <v>2</v>
      </c>
      <c r="J12" s="27">
        <f t="shared" ref="J12:J39" si="10">I12*3</f>
        <v>6</v>
      </c>
      <c r="K12" s="14"/>
      <c r="L12" s="27">
        <f t="shared" ref="L12:L39" si="11">K12*3</f>
        <v>0</v>
      </c>
      <c r="M12" s="16">
        <f t="shared" ref="M12:M39" si="12">D12+F12+H12+J12+L12</f>
        <v>6</v>
      </c>
      <c r="N12" s="116"/>
      <c r="O12" s="174"/>
      <c r="P12" s="122">
        <v>5</v>
      </c>
      <c r="Q12" s="27">
        <f t="shared" ref="Q12:Q39" si="13">P12*3</f>
        <v>15</v>
      </c>
      <c r="R12" s="97">
        <v>1</v>
      </c>
      <c r="S12" s="179"/>
      <c r="U12" s="149">
        <v>3</v>
      </c>
      <c r="V12" s="10">
        <v>42250</v>
      </c>
      <c r="W12" s="105"/>
      <c r="X12" s="105">
        <f t="shared" si="0"/>
        <v>0</v>
      </c>
      <c r="Y12" s="105"/>
      <c r="Z12" s="105">
        <f t="shared" si="1"/>
        <v>0</v>
      </c>
      <c r="AA12" s="105"/>
      <c r="AB12" s="105">
        <f t="shared" si="2"/>
        <v>0</v>
      </c>
      <c r="AC12" s="105"/>
      <c r="AD12" s="105">
        <f t="shared" si="3"/>
        <v>0</v>
      </c>
      <c r="AE12" s="105"/>
      <c r="AF12" s="105">
        <f t="shared" si="4"/>
        <v>0</v>
      </c>
      <c r="AG12" s="105">
        <f t="shared" si="5"/>
        <v>0</v>
      </c>
      <c r="AH12" s="86" t="s">
        <v>90</v>
      </c>
      <c r="AJ12" s="80"/>
      <c r="AK12" s="81">
        <f t="shared" si="6"/>
        <v>0</v>
      </c>
      <c r="AL12" s="90">
        <v>0</v>
      </c>
    </row>
    <row r="13" spans="1:38">
      <c r="A13" s="9">
        <v>4</v>
      </c>
      <c r="B13" s="10">
        <v>42251</v>
      </c>
      <c r="C13" s="14"/>
      <c r="D13" s="27">
        <f t="shared" si="7"/>
        <v>0</v>
      </c>
      <c r="E13" s="14"/>
      <c r="F13" s="27">
        <f t="shared" si="8"/>
        <v>0</v>
      </c>
      <c r="G13" s="14"/>
      <c r="H13" s="27">
        <f t="shared" si="9"/>
        <v>0</v>
      </c>
      <c r="I13" s="14">
        <v>66</v>
      </c>
      <c r="J13" s="27">
        <f t="shared" si="10"/>
        <v>198</v>
      </c>
      <c r="K13" s="14"/>
      <c r="L13" s="27">
        <f t="shared" si="11"/>
        <v>0</v>
      </c>
      <c r="M13" s="16">
        <f t="shared" si="12"/>
        <v>198</v>
      </c>
      <c r="N13" s="117"/>
      <c r="O13" s="175"/>
      <c r="P13" s="122">
        <v>79</v>
      </c>
      <c r="Q13" s="27">
        <f t="shared" si="13"/>
        <v>237</v>
      </c>
      <c r="R13" s="97">
        <v>11.5</v>
      </c>
      <c r="S13" s="179"/>
      <c r="U13" s="149">
        <v>4</v>
      </c>
      <c r="V13" s="10">
        <v>42251</v>
      </c>
      <c r="W13" s="105"/>
      <c r="X13" s="105">
        <f t="shared" si="0"/>
        <v>0</v>
      </c>
      <c r="Y13" s="105"/>
      <c r="Z13" s="105">
        <f t="shared" si="1"/>
        <v>0</v>
      </c>
      <c r="AA13" s="105"/>
      <c r="AB13" s="105">
        <f t="shared" si="2"/>
        <v>0</v>
      </c>
      <c r="AC13" s="105"/>
      <c r="AD13" s="105">
        <f t="shared" si="3"/>
        <v>0</v>
      </c>
      <c r="AE13" s="105"/>
      <c r="AF13" s="105">
        <f t="shared" si="4"/>
        <v>0</v>
      </c>
      <c r="AG13" s="105">
        <f t="shared" si="5"/>
        <v>0</v>
      </c>
      <c r="AH13" s="86" t="s">
        <v>90</v>
      </c>
      <c r="AJ13" s="80"/>
      <c r="AK13" s="81">
        <f t="shared" si="6"/>
        <v>0</v>
      </c>
      <c r="AL13" s="90">
        <v>0</v>
      </c>
    </row>
    <row r="14" spans="1:38">
      <c r="A14" s="9">
        <v>5</v>
      </c>
      <c r="B14" s="10">
        <v>42252</v>
      </c>
      <c r="C14" s="14"/>
      <c r="D14" s="27">
        <f t="shared" si="7"/>
        <v>0</v>
      </c>
      <c r="E14" s="14"/>
      <c r="F14" s="27">
        <f t="shared" si="8"/>
        <v>0</v>
      </c>
      <c r="G14" s="14"/>
      <c r="H14" s="27">
        <f t="shared" si="9"/>
        <v>0</v>
      </c>
      <c r="I14" s="14">
        <v>81</v>
      </c>
      <c r="J14" s="27">
        <f t="shared" si="10"/>
        <v>243</v>
      </c>
      <c r="K14" s="14"/>
      <c r="L14" s="27">
        <f t="shared" si="11"/>
        <v>0</v>
      </c>
      <c r="M14" s="16">
        <f t="shared" si="12"/>
        <v>243</v>
      </c>
      <c r="N14" s="117"/>
      <c r="O14" s="175"/>
      <c r="P14" s="122">
        <v>88</v>
      </c>
      <c r="Q14" s="27">
        <f t="shared" si="13"/>
        <v>264</v>
      </c>
      <c r="R14" s="97">
        <v>10.5</v>
      </c>
      <c r="S14" s="179"/>
      <c r="U14" s="149">
        <v>5</v>
      </c>
      <c r="V14" s="10">
        <v>42252</v>
      </c>
      <c r="W14" s="151">
        <v>12</v>
      </c>
      <c r="X14" s="151">
        <f t="shared" si="0"/>
        <v>36</v>
      </c>
      <c r="Y14" s="151">
        <v>10</v>
      </c>
      <c r="Z14" s="151">
        <f t="shared" si="1"/>
        <v>30</v>
      </c>
      <c r="AA14" s="151">
        <v>8</v>
      </c>
      <c r="AB14" s="151">
        <f t="shared" si="2"/>
        <v>24</v>
      </c>
      <c r="AC14" s="151"/>
      <c r="AD14" s="151">
        <f t="shared" si="3"/>
        <v>0</v>
      </c>
      <c r="AE14" s="151"/>
      <c r="AF14" s="151">
        <f t="shared" si="4"/>
        <v>0</v>
      </c>
      <c r="AG14" s="151">
        <f t="shared" si="5"/>
        <v>90</v>
      </c>
      <c r="AH14" s="153"/>
      <c r="AI14" s="139"/>
      <c r="AJ14" s="138">
        <v>50</v>
      </c>
      <c r="AK14" s="136">
        <f t="shared" si="6"/>
        <v>150</v>
      </c>
      <c r="AL14" s="97">
        <v>5.5</v>
      </c>
    </row>
    <row r="15" spans="1:38">
      <c r="A15" s="9">
        <v>6</v>
      </c>
      <c r="B15" s="169">
        <v>42253</v>
      </c>
      <c r="C15" s="14"/>
      <c r="D15" s="27">
        <f t="shared" si="7"/>
        <v>0</v>
      </c>
      <c r="E15" s="14"/>
      <c r="F15" s="27">
        <f t="shared" si="8"/>
        <v>0</v>
      </c>
      <c r="G15" s="14"/>
      <c r="H15" s="27">
        <f t="shared" si="9"/>
        <v>0</v>
      </c>
      <c r="I15" s="14">
        <v>57</v>
      </c>
      <c r="J15" s="27">
        <f t="shared" si="10"/>
        <v>171</v>
      </c>
      <c r="K15" s="14"/>
      <c r="L15" s="27">
        <f t="shared" si="11"/>
        <v>0</v>
      </c>
      <c r="M15" s="16">
        <f t="shared" si="12"/>
        <v>171</v>
      </c>
      <c r="N15" s="131"/>
      <c r="O15" s="176"/>
      <c r="P15" s="122">
        <v>66</v>
      </c>
      <c r="Q15" s="27">
        <f t="shared" si="13"/>
        <v>198</v>
      </c>
      <c r="R15" s="97">
        <v>8</v>
      </c>
      <c r="S15" s="179"/>
      <c r="U15" s="149">
        <v>6</v>
      </c>
      <c r="V15" s="169">
        <v>42253</v>
      </c>
      <c r="W15" s="151">
        <v>6</v>
      </c>
      <c r="X15" s="151">
        <f t="shared" si="0"/>
        <v>18</v>
      </c>
      <c r="Y15" s="151">
        <v>8</v>
      </c>
      <c r="Z15" s="151">
        <f t="shared" si="1"/>
        <v>24</v>
      </c>
      <c r="AA15" s="151">
        <v>7</v>
      </c>
      <c r="AB15" s="151">
        <f t="shared" si="2"/>
        <v>21</v>
      </c>
      <c r="AC15" s="151"/>
      <c r="AD15" s="151">
        <f t="shared" si="3"/>
        <v>0</v>
      </c>
      <c r="AE15" s="151"/>
      <c r="AF15" s="151">
        <f t="shared" si="4"/>
        <v>0</v>
      </c>
      <c r="AG15" s="151">
        <f t="shared" si="5"/>
        <v>63</v>
      </c>
      <c r="AH15" s="154"/>
      <c r="AI15" s="139"/>
      <c r="AJ15" s="138">
        <v>55</v>
      </c>
      <c r="AK15" s="136">
        <f t="shared" si="6"/>
        <v>165</v>
      </c>
      <c r="AL15" s="97">
        <v>5</v>
      </c>
    </row>
    <row r="16" spans="1:38">
      <c r="A16" s="9">
        <v>7</v>
      </c>
      <c r="B16" s="10">
        <v>42254</v>
      </c>
      <c r="C16" s="14"/>
      <c r="D16" s="27">
        <f t="shared" si="7"/>
        <v>0</v>
      </c>
      <c r="E16" s="14"/>
      <c r="F16" s="27">
        <f t="shared" si="8"/>
        <v>0</v>
      </c>
      <c r="G16" s="14"/>
      <c r="H16" s="27">
        <f t="shared" si="9"/>
        <v>0</v>
      </c>
      <c r="I16" s="14">
        <v>24</v>
      </c>
      <c r="J16" s="27">
        <f t="shared" si="10"/>
        <v>72</v>
      </c>
      <c r="K16" s="14">
        <v>21</v>
      </c>
      <c r="L16" s="27">
        <f t="shared" si="11"/>
        <v>63</v>
      </c>
      <c r="M16" s="16">
        <f t="shared" si="12"/>
        <v>135</v>
      </c>
      <c r="N16" s="116"/>
      <c r="O16" s="174"/>
      <c r="P16" s="122">
        <v>51</v>
      </c>
      <c r="Q16" s="27">
        <f t="shared" si="13"/>
        <v>153</v>
      </c>
      <c r="R16" s="97">
        <v>6</v>
      </c>
      <c r="S16" s="179"/>
      <c r="U16" s="149">
        <v>7</v>
      </c>
      <c r="V16" s="10">
        <v>42254</v>
      </c>
      <c r="W16" s="151">
        <v>9</v>
      </c>
      <c r="X16" s="151">
        <f t="shared" si="0"/>
        <v>27</v>
      </c>
      <c r="Y16" s="151">
        <v>4</v>
      </c>
      <c r="Z16" s="151">
        <f t="shared" si="1"/>
        <v>12</v>
      </c>
      <c r="AA16" s="151">
        <v>6</v>
      </c>
      <c r="AB16" s="151">
        <f t="shared" si="2"/>
        <v>18</v>
      </c>
      <c r="AC16" s="151"/>
      <c r="AD16" s="151">
        <f t="shared" si="3"/>
        <v>0</v>
      </c>
      <c r="AE16" s="151"/>
      <c r="AF16" s="151">
        <f t="shared" si="4"/>
        <v>0</v>
      </c>
      <c r="AG16" s="151">
        <f t="shared" si="5"/>
        <v>57</v>
      </c>
      <c r="AH16" s="152"/>
      <c r="AI16" s="140"/>
      <c r="AJ16" s="138">
        <v>43</v>
      </c>
      <c r="AK16" s="136">
        <f t="shared" si="6"/>
        <v>129</v>
      </c>
      <c r="AL16" s="97">
        <v>4</v>
      </c>
    </row>
    <row r="17" spans="1:38">
      <c r="A17" s="9">
        <v>8</v>
      </c>
      <c r="B17" s="10">
        <v>42255</v>
      </c>
      <c r="C17" s="14"/>
      <c r="D17" s="27">
        <f t="shared" si="7"/>
        <v>0</v>
      </c>
      <c r="E17" s="14"/>
      <c r="F17" s="27">
        <f t="shared" si="8"/>
        <v>0</v>
      </c>
      <c r="G17" s="14"/>
      <c r="H17" s="27">
        <f t="shared" si="9"/>
        <v>0</v>
      </c>
      <c r="I17" s="14"/>
      <c r="J17" s="27">
        <f t="shared" si="10"/>
        <v>0</v>
      </c>
      <c r="K17" s="14">
        <v>48</v>
      </c>
      <c r="L17" s="27">
        <f t="shared" si="11"/>
        <v>144</v>
      </c>
      <c r="M17" s="16">
        <f t="shared" si="12"/>
        <v>144</v>
      </c>
      <c r="N17" s="116"/>
      <c r="O17" s="174"/>
      <c r="P17" s="122">
        <v>50</v>
      </c>
      <c r="Q17" s="27">
        <f t="shared" si="13"/>
        <v>150</v>
      </c>
      <c r="R17" s="97">
        <v>7</v>
      </c>
      <c r="S17" s="179"/>
      <c r="U17" s="149">
        <v>8</v>
      </c>
      <c r="V17" s="10">
        <v>42255</v>
      </c>
      <c r="W17" s="151">
        <v>2</v>
      </c>
      <c r="X17" s="151">
        <f t="shared" si="0"/>
        <v>6</v>
      </c>
      <c r="Y17" s="151">
        <v>3</v>
      </c>
      <c r="Z17" s="151">
        <f t="shared" si="1"/>
        <v>9</v>
      </c>
      <c r="AA17" s="151">
        <v>6</v>
      </c>
      <c r="AB17" s="151">
        <f t="shared" si="2"/>
        <v>18</v>
      </c>
      <c r="AC17" s="151"/>
      <c r="AD17" s="151">
        <f t="shared" si="3"/>
        <v>0</v>
      </c>
      <c r="AE17" s="151"/>
      <c r="AF17" s="151">
        <f t="shared" si="4"/>
        <v>0</v>
      </c>
      <c r="AG17" s="151">
        <f t="shared" si="5"/>
        <v>33</v>
      </c>
      <c r="AH17" s="152"/>
      <c r="AI17" s="140"/>
      <c r="AJ17" s="138">
        <v>22</v>
      </c>
      <c r="AK17" s="136">
        <f t="shared" si="6"/>
        <v>66</v>
      </c>
      <c r="AL17" s="97">
        <v>3</v>
      </c>
    </row>
    <row r="18" spans="1:38">
      <c r="A18" s="9">
        <v>9</v>
      </c>
      <c r="B18" s="10">
        <v>42256</v>
      </c>
      <c r="C18" s="14"/>
      <c r="D18" s="27">
        <f t="shared" si="7"/>
        <v>0</v>
      </c>
      <c r="E18" s="14"/>
      <c r="F18" s="27">
        <f t="shared" si="8"/>
        <v>0</v>
      </c>
      <c r="G18" s="14"/>
      <c r="H18" s="27">
        <f t="shared" si="9"/>
        <v>0</v>
      </c>
      <c r="I18" s="14"/>
      <c r="J18" s="27">
        <f t="shared" si="10"/>
        <v>0</v>
      </c>
      <c r="K18" s="14">
        <v>47</v>
      </c>
      <c r="L18" s="27">
        <f t="shared" si="11"/>
        <v>141</v>
      </c>
      <c r="M18" s="16">
        <f t="shared" si="12"/>
        <v>141</v>
      </c>
      <c r="N18" s="116"/>
      <c r="O18" s="174"/>
      <c r="P18" s="122">
        <v>51</v>
      </c>
      <c r="Q18" s="27">
        <f t="shared" si="13"/>
        <v>153</v>
      </c>
      <c r="R18" s="97">
        <v>7</v>
      </c>
      <c r="S18" s="179"/>
      <c r="U18" s="149">
        <v>9</v>
      </c>
      <c r="V18" s="10">
        <v>42256</v>
      </c>
      <c r="W18" s="151">
        <v>3</v>
      </c>
      <c r="X18" s="151">
        <f t="shared" si="0"/>
        <v>9</v>
      </c>
      <c r="Y18" s="151">
        <v>2</v>
      </c>
      <c r="Z18" s="151">
        <f t="shared" si="1"/>
        <v>6</v>
      </c>
      <c r="AA18" s="151">
        <v>4</v>
      </c>
      <c r="AB18" s="151">
        <f t="shared" si="2"/>
        <v>12</v>
      </c>
      <c r="AC18" s="151"/>
      <c r="AD18" s="151">
        <f t="shared" si="3"/>
        <v>0</v>
      </c>
      <c r="AE18" s="151"/>
      <c r="AF18" s="151">
        <f t="shared" si="4"/>
        <v>0</v>
      </c>
      <c r="AG18" s="151">
        <f t="shared" si="5"/>
        <v>27</v>
      </c>
      <c r="AH18" s="152"/>
      <c r="AI18" s="140"/>
      <c r="AJ18" s="138">
        <v>28</v>
      </c>
      <c r="AK18" s="136">
        <f t="shared" si="6"/>
        <v>84</v>
      </c>
      <c r="AL18" s="97">
        <v>5.5</v>
      </c>
    </row>
    <row r="19" spans="1:38">
      <c r="A19" s="9">
        <v>10</v>
      </c>
      <c r="B19" s="10">
        <v>42257</v>
      </c>
      <c r="C19" s="14"/>
      <c r="D19" s="27">
        <f t="shared" si="7"/>
        <v>0</v>
      </c>
      <c r="E19" s="14"/>
      <c r="F19" s="27">
        <f t="shared" si="8"/>
        <v>0</v>
      </c>
      <c r="G19" s="14"/>
      <c r="H19" s="27">
        <f t="shared" si="9"/>
        <v>0</v>
      </c>
      <c r="I19" s="14"/>
      <c r="J19" s="27">
        <f t="shared" si="10"/>
        <v>0</v>
      </c>
      <c r="K19" s="14">
        <v>25</v>
      </c>
      <c r="L19" s="27">
        <f t="shared" si="11"/>
        <v>75</v>
      </c>
      <c r="M19" s="16">
        <f t="shared" si="12"/>
        <v>75</v>
      </c>
      <c r="N19" s="116"/>
      <c r="O19" s="174"/>
      <c r="P19" s="122">
        <v>28</v>
      </c>
      <c r="Q19" s="27">
        <f t="shared" si="13"/>
        <v>84</v>
      </c>
      <c r="R19" s="97">
        <v>5</v>
      </c>
      <c r="S19" s="179"/>
      <c r="U19" s="149">
        <v>10</v>
      </c>
      <c r="V19" s="10">
        <v>42257</v>
      </c>
      <c r="W19" s="151">
        <v>1</v>
      </c>
      <c r="X19" s="151">
        <f t="shared" si="0"/>
        <v>3</v>
      </c>
      <c r="Y19" s="151">
        <v>1</v>
      </c>
      <c r="Z19" s="151">
        <f t="shared" si="1"/>
        <v>3</v>
      </c>
      <c r="AA19" s="151">
        <v>3</v>
      </c>
      <c r="AB19" s="151">
        <f t="shared" si="2"/>
        <v>9</v>
      </c>
      <c r="AC19" s="151"/>
      <c r="AD19" s="151">
        <f t="shared" si="3"/>
        <v>0</v>
      </c>
      <c r="AE19" s="151"/>
      <c r="AF19" s="151">
        <f t="shared" si="4"/>
        <v>0</v>
      </c>
      <c r="AG19" s="151">
        <f t="shared" si="5"/>
        <v>15</v>
      </c>
      <c r="AH19" s="152"/>
      <c r="AI19" s="140"/>
      <c r="AJ19" s="138">
        <v>7</v>
      </c>
      <c r="AK19" s="136">
        <f t="shared" si="6"/>
        <v>21</v>
      </c>
      <c r="AL19" s="171"/>
    </row>
    <row r="20" spans="1:38">
      <c r="A20" s="9">
        <v>11</v>
      </c>
      <c r="B20" s="10">
        <v>42258</v>
      </c>
      <c r="C20" s="14"/>
      <c r="D20" s="27">
        <f t="shared" si="7"/>
        <v>0</v>
      </c>
      <c r="E20" s="14"/>
      <c r="F20" s="27">
        <f t="shared" si="8"/>
        <v>0</v>
      </c>
      <c r="G20" s="14"/>
      <c r="H20" s="27">
        <f t="shared" si="9"/>
        <v>0</v>
      </c>
      <c r="I20" s="14"/>
      <c r="J20" s="27">
        <f t="shared" si="10"/>
        <v>0</v>
      </c>
      <c r="K20" s="14">
        <v>52</v>
      </c>
      <c r="L20" s="27">
        <f t="shared" si="11"/>
        <v>156</v>
      </c>
      <c r="M20" s="16">
        <f t="shared" si="12"/>
        <v>156</v>
      </c>
      <c r="N20" s="116"/>
      <c r="O20" s="174"/>
      <c r="P20" s="122">
        <v>58</v>
      </c>
      <c r="Q20" s="27">
        <f t="shared" si="13"/>
        <v>174</v>
      </c>
      <c r="R20" s="97">
        <v>9</v>
      </c>
      <c r="S20" s="179"/>
      <c r="U20" s="149">
        <v>11</v>
      </c>
      <c r="V20" s="10">
        <v>42258</v>
      </c>
      <c r="W20" s="105"/>
      <c r="X20" s="105">
        <f t="shared" si="0"/>
        <v>0</v>
      </c>
      <c r="Y20" s="105"/>
      <c r="Z20" s="105">
        <f t="shared" si="1"/>
        <v>0</v>
      </c>
      <c r="AA20" s="105"/>
      <c r="AB20" s="105">
        <f t="shared" si="2"/>
        <v>0</v>
      </c>
      <c r="AC20" s="105"/>
      <c r="AD20" s="105">
        <f t="shared" si="3"/>
        <v>0</v>
      </c>
      <c r="AE20" s="105"/>
      <c r="AF20" s="105">
        <f t="shared" si="4"/>
        <v>0</v>
      </c>
      <c r="AG20" s="105">
        <f t="shared" si="5"/>
        <v>0</v>
      </c>
      <c r="AH20" s="86" t="s">
        <v>90</v>
      </c>
      <c r="AJ20" s="80"/>
      <c r="AK20" s="81">
        <f t="shared" si="6"/>
        <v>0</v>
      </c>
      <c r="AL20" s="90">
        <v>0</v>
      </c>
    </row>
    <row r="21" spans="1:38">
      <c r="A21" s="9">
        <v>12</v>
      </c>
      <c r="B21" s="10">
        <v>42259</v>
      </c>
      <c r="C21" s="14">
        <v>12</v>
      </c>
      <c r="D21" s="27">
        <f t="shared" si="7"/>
        <v>36</v>
      </c>
      <c r="E21" s="14">
        <v>9</v>
      </c>
      <c r="F21" s="27">
        <f t="shared" si="8"/>
        <v>27</v>
      </c>
      <c r="G21" s="14">
        <v>8</v>
      </c>
      <c r="H21" s="27">
        <f t="shared" si="9"/>
        <v>24</v>
      </c>
      <c r="I21" s="14"/>
      <c r="J21" s="27">
        <f t="shared" si="10"/>
        <v>0</v>
      </c>
      <c r="K21" s="14">
        <v>30</v>
      </c>
      <c r="L21" s="27">
        <f t="shared" si="11"/>
        <v>90</v>
      </c>
      <c r="M21" s="16">
        <f t="shared" si="12"/>
        <v>177</v>
      </c>
      <c r="N21" s="116"/>
      <c r="O21" s="174"/>
      <c r="P21" s="122">
        <v>62</v>
      </c>
      <c r="Q21" s="27">
        <f t="shared" si="13"/>
        <v>186</v>
      </c>
      <c r="R21" s="97">
        <v>9</v>
      </c>
      <c r="S21" s="179"/>
      <c r="U21" s="149">
        <v>12</v>
      </c>
      <c r="V21" s="10">
        <v>42259</v>
      </c>
      <c r="W21" s="105"/>
      <c r="X21" s="105">
        <f t="shared" ref="X21" si="14">W21*3</f>
        <v>0</v>
      </c>
      <c r="Y21" s="105"/>
      <c r="Z21" s="105">
        <f t="shared" ref="Z21" si="15">Y21*3</f>
        <v>0</v>
      </c>
      <c r="AA21" s="105"/>
      <c r="AB21" s="105">
        <f t="shared" ref="AB21" si="16">AA21*3</f>
        <v>0</v>
      </c>
      <c r="AC21" s="105"/>
      <c r="AD21" s="105">
        <f t="shared" ref="AD21" si="17">AC21*3</f>
        <v>0</v>
      </c>
      <c r="AE21" s="105"/>
      <c r="AF21" s="105">
        <f t="shared" ref="AF21" si="18">AE21*3</f>
        <v>0</v>
      </c>
      <c r="AG21" s="105">
        <f t="shared" ref="AG21" si="19">X21+Z21+AB21+AD21+AF21</f>
        <v>0</v>
      </c>
      <c r="AH21" s="86" t="s">
        <v>90</v>
      </c>
      <c r="AJ21" s="80"/>
      <c r="AK21" s="81">
        <f t="shared" ref="AK21" si="20">AJ21*3</f>
        <v>0</v>
      </c>
      <c r="AL21" s="90">
        <v>0</v>
      </c>
    </row>
    <row r="22" spans="1:38">
      <c r="A22" s="9">
        <v>13</v>
      </c>
      <c r="B22" s="169">
        <v>42260</v>
      </c>
      <c r="C22" s="14"/>
      <c r="D22" s="27">
        <f t="shared" si="7"/>
        <v>0</v>
      </c>
      <c r="E22" s="14"/>
      <c r="F22" s="27">
        <f t="shared" si="8"/>
        <v>0</v>
      </c>
      <c r="G22" s="14"/>
      <c r="H22" s="27">
        <f t="shared" si="9"/>
        <v>0</v>
      </c>
      <c r="I22" s="14"/>
      <c r="J22" s="27">
        <f t="shared" si="10"/>
        <v>0</v>
      </c>
      <c r="K22" s="14">
        <v>50</v>
      </c>
      <c r="L22" s="27">
        <f t="shared" si="11"/>
        <v>150</v>
      </c>
      <c r="M22" s="16">
        <f t="shared" si="12"/>
        <v>150</v>
      </c>
      <c r="N22" s="116"/>
      <c r="O22" s="174"/>
      <c r="P22" s="122">
        <v>54</v>
      </c>
      <c r="Q22" s="27">
        <f t="shared" si="13"/>
        <v>162</v>
      </c>
      <c r="R22" s="97">
        <v>11</v>
      </c>
      <c r="S22" s="179"/>
      <c r="U22" s="149">
        <v>13</v>
      </c>
      <c r="V22" s="169">
        <v>42260</v>
      </c>
      <c r="W22" s="151">
        <v>12</v>
      </c>
      <c r="X22" s="151">
        <f t="shared" si="0"/>
        <v>36</v>
      </c>
      <c r="Y22" s="151">
        <v>14</v>
      </c>
      <c r="Z22" s="151">
        <f t="shared" si="1"/>
        <v>42</v>
      </c>
      <c r="AA22" s="151">
        <v>18</v>
      </c>
      <c r="AB22" s="151">
        <f t="shared" si="2"/>
        <v>54</v>
      </c>
      <c r="AC22" s="151"/>
      <c r="AD22" s="151">
        <f t="shared" si="3"/>
        <v>0</v>
      </c>
      <c r="AE22" s="151"/>
      <c r="AF22" s="151">
        <f t="shared" si="4"/>
        <v>0</v>
      </c>
      <c r="AG22" s="151">
        <f t="shared" si="5"/>
        <v>132</v>
      </c>
      <c r="AH22" s="152"/>
      <c r="AJ22" s="135">
        <v>45</v>
      </c>
      <c r="AK22" s="137">
        <f t="shared" si="6"/>
        <v>135</v>
      </c>
      <c r="AL22" s="97">
        <v>7.5</v>
      </c>
    </row>
    <row r="23" spans="1:38">
      <c r="A23" s="9">
        <v>14</v>
      </c>
      <c r="B23" s="10">
        <v>42261</v>
      </c>
      <c r="C23" s="14"/>
      <c r="D23" s="27">
        <f t="shared" si="7"/>
        <v>0</v>
      </c>
      <c r="E23" s="14"/>
      <c r="F23" s="27">
        <f t="shared" si="8"/>
        <v>0</v>
      </c>
      <c r="G23" s="14"/>
      <c r="H23" s="27">
        <f t="shared" si="9"/>
        <v>0</v>
      </c>
      <c r="I23" s="14">
        <v>40</v>
      </c>
      <c r="J23" s="27">
        <f t="shared" si="10"/>
        <v>120</v>
      </c>
      <c r="K23" s="14"/>
      <c r="L23" s="27">
        <f t="shared" si="11"/>
        <v>0</v>
      </c>
      <c r="M23" s="16">
        <f t="shared" si="12"/>
        <v>120</v>
      </c>
      <c r="N23" s="116"/>
      <c r="O23" s="174"/>
      <c r="P23" s="122">
        <v>45</v>
      </c>
      <c r="Q23" s="27">
        <f t="shared" si="13"/>
        <v>135</v>
      </c>
      <c r="R23" s="97">
        <v>8.5</v>
      </c>
      <c r="S23" s="179"/>
      <c r="U23" s="149">
        <v>14</v>
      </c>
      <c r="V23" s="10">
        <v>42261</v>
      </c>
      <c r="W23" s="151">
        <v>5</v>
      </c>
      <c r="X23" s="151">
        <f t="shared" si="0"/>
        <v>15</v>
      </c>
      <c r="Y23" s="151">
        <v>5</v>
      </c>
      <c r="Z23" s="151">
        <f t="shared" si="1"/>
        <v>15</v>
      </c>
      <c r="AA23" s="151">
        <v>9</v>
      </c>
      <c r="AB23" s="151">
        <f t="shared" si="2"/>
        <v>27</v>
      </c>
      <c r="AC23" s="151"/>
      <c r="AD23" s="151">
        <f t="shared" si="3"/>
        <v>0</v>
      </c>
      <c r="AE23" s="151"/>
      <c r="AF23" s="151">
        <f t="shared" si="4"/>
        <v>0</v>
      </c>
      <c r="AG23" s="151">
        <f t="shared" si="5"/>
        <v>57</v>
      </c>
      <c r="AH23" s="152"/>
      <c r="AJ23" s="135">
        <v>26</v>
      </c>
      <c r="AK23" s="137">
        <f t="shared" si="6"/>
        <v>78</v>
      </c>
      <c r="AL23" s="97">
        <v>5</v>
      </c>
    </row>
    <row r="24" spans="1:38">
      <c r="A24" s="9">
        <v>15</v>
      </c>
      <c r="B24" s="10">
        <v>42262</v>
      </c>
      <c r="C24" s="14"/>
      <c r="D24" s="27">
        <f t="shared" si="7"/>
        <v>0</v>
      </c>
      <c r="E24" s="14"/>
      <c r="F24" s="27">
        <f t="shared" si="8"/>
        <v>0</v>
      </c>
      <c r="G24" s="14"/>
      <c r="H24" s="27">
        <f t="shared" si="9"/>
        <v>0</v>
      </c>
      <c r="I24" s="14">
        <v>8</v>
      </c>
      <c r="J24" s="27">
        <f t="shared" si="10"/>
        <v>24</v>
      </c>
      <c r="K24" s="14"/>
      <c r="L24" s="27">
        <f t="shared" si="11"/>
        <v>0</v>
      </c>
      <c r="M24" s="16">
        <f t="shared" si="12"/>
        <v>24</v>
      </c>
      <c r="N24" s="132"/>
      <c r="O24" s="177"/>
      <c r="P24" s="122">
        <v>10</v>
      </c>
      <c r="Q24" s="27">
        <f t="shared" si="13"/>
        <v>30</v>
      </c>
      <c r="R24" s="97">
        <v>1</v>
      </c>
      <c r="S24" s="179"/>
      <c r="U24" s="149">
        <v>15</v>
      </c>
      <c r="V24" s="10">
        <v>42262</v>
      </c>
      <c r="W24" s="151"/>
      <c r="X24" s="151">
        <f t="shared" si="0"/>
        <v>0</v>
      </c>
      <c r="Y24" s="151"/>
      <c r="Z24" s="151">
        <f t="shared" si="1"/>
        <v>0</v>
      </c>
      <c r="AA24" s="151"/>
      <c r="AB24" s="151">
        <f t="shared" si="2"/>
        <v>0</v>
      </c>
      <c r="AC24" s="151">
        <v>71</v>
      </c>
      <c r="AD24" s="151">
        <f t="shared" si="3"/>
        <v>213</v>
      </c>
      <c r="AE24" s="151"/>
      <c r="AF24" s="151">
        <f t="shared" si="4"/>
        <v>0</v>
      </c>
      <c r="AG24" s="151">
        <f t="shared" si="5"/>
        <v>213</v>
      </c>
      <c r="AH24" s="155"/>
      <c r="AI24" s="141"/>
      <c r="AJ24" s="138">
        <v>85</v>
      </c>
      <c r="AK24" s="136">
        <f t="shared" si="6"/>
        <v>255</v>
      </c>
      <c r="AL24" s="97">
        <v>12.5</v>
      </c>
    </row>
    <row r="25" spans="1:38">
      <c r="A25" s="9">
        <v>16</v>
      </c>
      <c r="B25" s="10">
        <v>42263</v>
      </c>
      <c r="C25" s="14"/>
      <c r="D25" s="27">
        <f t="shared" si="7"/>
        <v>0</v>
      </c>
      <c r="E25" s="14"/>
      <c r="F25" s="27">
        <f t="shared" si="8"/>
        <v>0</v>
      </c>
      <c r="G25" s="14"/>
      <c r="H25" s="27">
        <f t="shared" si="9"/>
        <v>0</v>
      </c>
      <c r="I25" s="14"/>
      <c r="J25" s="27">
        <f t="shared" si="10"/>
        <v>0</v>
      </c>
      <c r="K25" s="14">
        <v>9</v>
      </c>
      <c r="L25" s="27">
        <f t="shared" si="11"/>
        <v>27</v>
      </c>
      <c r="M25" s="16">
        <f t="shared" si="12"/>
        <v>27</v>
      </c>
      <c r="N25" s="116"/>
      <c r="O25" s="174"/>
      <c r="P25" s="122">
        <v>11</v>
      </c>
      <c r="Q25" s="27">
        <f t="shared" si="13"/>
        <v>33</v>
      </c>
      <c r="R25" s="97">
        <v>3</v>
      </c>
      <c r="S25" s="179"/>
      <c r="U25" s="149">
        <v>16</v>
      </c>
      <c r="V25" s="10">
        <v>42263</v>
      </c>
      <c r="W25" s="151"/>
      <c r="X25" s="151">
        <f t="shared" si="0"/>
        <v>0</v>
      </c>
      <c r="Y25" s="151"/>
      <c r="Z25" s="151">
        <f t="shared" si="1"/>
        <v>0</v>
      </c>
      <c r="AA25" s="151"/>
      <c r="AB25" s="151">
        <f t="shared" si="2"/>
        <v>0</v>
      </c>
      <c r="AC25" s="151">
        <v>72</v>
      </c>
      <c r="AD25" s="151">
        <f t="shared" si="3"/>
        <v>216</v>
      </c>
      <c r="AE25" s="151"/>
      <c r="AF25" s="151">
        <f t="shared" si="4"/>
        <v>0</v>
      </c>
      <c r="AG25" s="151">
        <f t="shared" si="5"/>
        <v>216</v>
      </c>
      <c r="AH25" s="152"/>
      <c r="AJ25" s="135">
        <v>84</v>
      </c>
      <c r="AK25" s="137">
        <f t="shared" si="6"/>
        <v>252</v>
      </c>
      <c r="AL25" s="97">
        <v>9</v>
      </c>
    </row>
    <row r="26" spans="1:38">
      <c r="A26" s="9">
        <v>17</v>
      </c>
      <c r="B26" s="10">
        <v>42264</v>
      </c>
      <c r="C26" s="14"/>
      <c r="D26" s="27">
        <f t="shared" si="7"/>
        <v>0</v>
      </c>
      <c r="E26" s="14"/>
      <c r="F26" s="27">
        <f t="shared" si="8"/>
        <v>0</v>
      </c>
      <c r="G26" s="14"/>
      <c r="H26" s="27">
        <f t="shared" si="9"/>
        <v>0</v>
      </c>
      <c r="I26" s="14"/>
      <c r="J26" s="27">
        <f t="shared" si="10"/>
        <v>0</v>
      </c>
      <c r="K26" s="14">
        <v>66</v>
      </c>
      <c r="L26" s="27">
        <f t="shared" si="11"/>
        <v>198</v>
      </c>
      <c r="M26" s="16">
        <f t="shared" si="12"/>
        <v>198</v>
      </c>
      <c r="N26" s="116"/>
      <c r="O26" s="174"/>
      <c r="P26" s="122">
        <v>78</v>
      </c>
      <c r="Q26" s="27">
        <f t="shared" si="13"/>
        <v>234</v>
      </c>
      <c r="R26" s="97">
        <v>10</v>
      </c>
      <c r="S26" s="179"/>
      <c r="U26" s="149">
        <v>17</v>
      </c>
      <c r="V26" s="10">
        <v>42264</v>
      </c>
      <c r="W26" s="151"/>
      <c r="X26" s="151">
        <f t="shared" si="0"/>
        <v>0</v>
      </c>
      <c r="Y26" s="151"/>
      <c r="Z26" s="151">
        <f t="shared" si="1"/>
        <v>0</v>
      </c>
      <c r="AA26" s="151"/>
      <c r="AB26" s="151">
        <f t="shared" si="2"/>
        <v>0</v>
      </c>
      <c r="AC26" s="151">
        <v>42</v>
      </c>
      <c r="AD26" s="151">
        <f t="shared" si="3"/>
        <v>126</v>
      </c>
      <c r="AE26" s="151"/>
      <c r="AF26" s="151">
        <f t="shared" si="4"/>
        <v>0</v>
      </c>
      <c r="AG26" s="151">
        <f t="shared" si="5"/>
        <v>126</v>
      </c>
      <c r="AH26" s="152"/>
      <c r="AJ26" s="135">
        <v>56</v>
      </c>
      <c r="AK26" s="137">
        <f t="shared" si="6"/>
        <v>168</v>
      </c>
      <c r="AL26" s="97">
        <v>9</v>
      </c>
    </row>
    <row r="27" spans="1:38">
      <c r="A27" s="9">
        <v>18</v>
      </c>
      <c r="B27" s="10">
        <v>42265</v>
      </c>
      <c r="C27" s="14"/>
      <c r="D27" s="27">
        <f t="shared" si="7"/>
        <v>0</v>
      </c>
      <c r="E27" s="14"/>
      <c r="F27" s="27">
        <f t="shared" si="8"/>
        <v>0</v>
      </c>
      <c r="G27" s="14"/>
      <c r="H27" s="27">
        <f t="shared" si="9"/>
        <v>0</v>
      </c>
      <c r="I27" s="14"/>
      <c r="J27" s="27">
        <f t="shared" si="10"/>
        <v>0</v>
      </c>
      <c r="K27" s="14">
        <v>77</v>
      </c>
      <c r="L27" s="27">
        <f t="shared" si="11"/>
        <v>231</v>
      </c>
      <c r="M27" s="16">
        <f t="shared" si="12"/>
        <v>231</v>
      </c>
      <c r="N27" s="116"/>
      <c r="O27" s="174"/>
      <c r="P27" s="122">
        <v>80</v>
      </c>
      <c r="Q27" s="27">
        <f t="shared" si="13"/>
        <v>240</v>
      </c>
      <c r="R27" s="97">
        <v>11</v>
      </c>
      <c r="S27" s="179"/>
      <c r="U27" s="149">
        <v>18</v>
      </c>
      <c r="V27" s="10">
        <v>42265</v>
      </c>
      <c r="W27" s="156"/>
      <c r="X27" s="151">
        <f t="shared" si="0"/>
        <v>0</v>
      </c>
      <c r="Y27" s="156"/>
      <c r="Z27" s="151">
        <f t="shared" si="1"/>
        <v>0</v>
      </c>
      <c r="AA27" s="156"/>
      <c r="AB27" s="151">
        <f t="shared" si="2"/>
        <v>0</v>
      </c>
      <c r="AC27" s="156">
        <v>43</v>
      </c>
      <c r="AD27" s="151">
        <f t="shared" si="3"/>
        <v>129</v>
      </c>
      <c r="AE27" s="156"/>
      <c r="AF27" s="151">
        <f t="shared" si="4"/>
        <v>0</v>
      </c>
      <c r="AG27" s="151">
        <f t="shared" si="5"/>
        <v>129</v>
      </c>
      <c r="AH27" s="155"/>
      <c r="AI27" s="141"/>
      <c r="AJ27" s="122">
        <v>48</v>
      </c>
      <c r="AK27" s="137">
        <f t="shared" si="6"/>
        <v>144</v>
      </c>
      <c r="AL27" s="97">
        <v>6</v>
      </c>
    </row>
    <row r="28" spans="1:38">
      <c r="A28" s="9">
        <v>19</v>
      </c>
      <c r="B28" s="10">
        <v>42266</v>
      </c>
      <c r="C28" s="14"/>
      <c r="D28" s="27">
        <f t="shared" si="7"/>
        <v>0</v>
      </c>
      <c r="E28" s="14"/>
      <c r="F28" s="27">
        <f t="shared" si="8"/>
        <v>0</v>
      </c>
      <c r="G28" s="14"/>
      <c r="H28" s="27">
        <f t="shared" si="9"/>
        <v>0</v>
      </c>
      <c r="I28" s="14"/>
      <c r="J28" s="27">
        <f t="shared" si="10"/>
        <v>0</v>
      </c>
      <c r="K28" s="14">
        <v>61</v>
      </c>
      <c r="L28" s="27">
        <f t="shared" si="11"/>
        <v>183</v>
      </c>
      <c r="M28" s="16">
        <f t="shared" si="12"/>
        <v>183</v>
      </c>
      <c r="N28" s="132"/>
      <c r="O28" s="177"/>
      <c r="P28" s="122">
        <v>65</v>
      </c>
      <c r="Q28" s="27">
        <f t="shared" si="13"/>
        <v>195</v>
      </c>
      <c r="R28" s="97">
        <v>11</v>
      </c>
      <c r="S28" s="179"/>
      <c r="U28" s="149">
        <v>19</v>
      </c>
      <c r="V28" s="10">
        <v>42266</v>
      </c>
      <c r="W28" s="156">
        <v>10</v>
      </c>
      <c r="X28" s="151">
        <f t="shared" si="0"/>
        <v>30</v>
      </c>
      <c r="Y28" s="156">
        <v>12</v>
      </c>
      <c r="Z28" s="151">
        <f t="shared" si="1"/>
        <v>36</v>
      </c>
      <c r="AA28" s="156">
        <v>21</v>
      </c>
      <c r="AB28" s="151">
        <f t="shared" si="2"/>
        <v>63</v>
      </c>
      <c r="AC28" s="156"/>
      <c r="AD28" s="151">
        <f t="shared" si="3"/>
        <v>0</v>
      </c>
      <c r="AE28" s="156"/>
      <c r="AF28" s="151">
        <f t="shared" si="4"/>
        <v>0</v>
      </c>
      <c r="AG28" s="151">
        <f t="shared" si="5"/>
        <v>129</v>
      </c>
      <c r="AH28" s="155"/>
      <c r="AI28" s="141"/>
      <c r="AJ28" s="122">
        <v>49</v>
      </c>
      <c r="AK28" s="137">
        <f t="shared" si="6"/>
        <v>147</v>
      </c>
      <c r="AL28" s="97">
        <v>9</v>
      </c>
    </row>
    <row r="29" spans="1:38">
      <c r="A29" s="9">
        <v>20</v>
      </c>
      <c r="B29" s="169">
        <v>42267</v>
      </c>
      <c r="C29" s="14"/>
      <c r="D29" s="27">
        <f t="shared" si="7"/>
        <v>0</v>
      </c>
      <c r="E29" s="14"/>
      <c r="F29" s="27">
        <f t="shared" si="8"/>
        <v>0</v>
      </c>
      <c r="G29" s="14"/>
      <c r="H29" s="27">
        <f t="shared" si="9"/>
        <v>0</v>
      </c>
      <c r="I29" s="14"/>
      <c r="J29" s="27">
        <f t="shared" si="10"/>
        <v>0</v>
      </c>
      <c r="K29" s="14">
        <v>81</v>
      </c>
      <c r="L29" s="27">
        <f t="shared" si="11"/>
        <v>243</v>
      </c>
      <c r="M29" s="16">
        <f t="shared" si="12"/>
        <v>243</v>
      </c>
      <c r="N29" s="132"/>
      <c r="O29" s="177"/>
      <c r="P29" s="122">
        <v>85</v>
      </c>
      <c r="Q29" s="27">
        <f t="shared" si="13"/>
        <v>255</v>
      </c>
      <c r="R29" s="97">
        <v>10.5</v>
      </c>
      <c r="S29" s="179"/>
      <c r="U29" s="149">
        <v>20</v>
      </c>
      <c r="V29" s="169">
        <v>42267</v>
      </c>
      <c r="W29" s="156">
        <v>5</v>
      </c>
      <c r="X29" s="151">
        <f t="shared" si="0"/>
        <v>15</v>
      </c>
      <c r="Y29" s="156">
        <v>5</v>
      </c>
      <c r="Z29" s="151">
        <f t="shared" si="1"/>
        <v>15</v>
      </c>
      <c r="AA29" s="156">
        <v>7</v>
      </c>
      <c r="AB29" s="151">
        <f t="shared" si="2"/>
        <v>21</v>
      </c>
      <c r="AC29" s="156"/>
      <c r="AD29" s="151">
        <f t="shared" si="3"/>
        <v>0</v>
      </c>
      <c r="AE29" s="156"/>
      <c r="AF29" s="151">
        <f t="shared" si="4"/>
        <v>0</v>
      </c>
      <c r="AG29" s="151">
        <f t="shared" si="5"/>
        <v>51</v>
      </c>
      <c r="AH29" s="155"/>
      <c r="AI29" s="141"/>
      <c r="AJ29" s="122">
        <v>47</v>
      </c>
      <c r="AK29" s="137">
        <f t="shared" si="6"/>
        <v>141</v>
      </c>
      <c r="AL29" s="97">
        <v>8.5</v>
      </c>
    </row>
    <row r="30" spans="1:38">
      <c r="A30" s="9">
        <v>21</v>
      </c>
      <c r="B30" s="10">
        <v>42268</v>
      </c>
      <c r="C30" s="14"/>
      <c r="D30" s="27">
        <f t="shared" si="7"/>
        <v>0</v>
      </c>
      <c r="E30" s="14"/>
      <c r="F30" s="27">
        <f t="shared" si="8"/>
        <v>0</v>
      </c>
      <c r="G30" s="14"/>
      <c r="H30" s="27">
        <f t="shared" si="9"/>
        <v>0</v>
      </c>
      <c r="I30" s="14"/>
      <c r="J30" s="27">
        <f t="shared" si="10"/>
        <v>0</v>
      </c>
      <c r="K30" s="14">
        <v>25</v>
      </c>
      <c r="L30" s="27">
        <f t="shared" si="11"/>
        <v>75</v>
      </c>
      <c r="M30" s="16">
        <f t="shared" si="12"/>
        <v>75</v>
      </c>
      <c r="N30" s="132"/>
      <c r="O30" s="177"/>
      <c r="P30" s="122">
        <v>27</v>
      </c>
      <c r="Q30" s="27">
        <f t="shared" si="13"/>
        <v>81</v>
      </c>
      <c r="R30" s="97">
        <v>3.5</v>
      </c>
      <c r="S30" s="179"/>
      <c r="U30" s="149">
        <v>21</v>
      </c>
      <c r="V30" s="10">
        <v>42268</v>
      </c>
      <c r="W30" s="156">
        <v>5</v>
      </c>
      <c r="X30" s="151">
        <f t="shared" si="0"/>
        <v>15</v>
      </c>
      <c r="Y30" s="156">
        <v>6</v>
      </c>
      <c r="Z30" s="151">
        <f t="shared" si="1"/>
        <v>18</v>
      </c>
      <c r="AA30" s="156">
        <v>8</v>
      </c>
      <c r="AB30" s="151">
        <f t="shared" si="2"/>
        <v>24</v>
      </c>
      <c r="AC30" s="156"/>
      <c r="AD30" s="151">
        <f t="shared" si="3"/>
        <v>0</v>
      </c>
      <c r="AE30" s="156"/>
      <c r="AF30" s="151">
        <f t="shared" si="4"/>
        <v>0</v>
      </c>
      <c r="AG30" s="151">
        <f t="shared" si="5"/>
        <v>57</v>
      </c>
      <c r="AH30" s="155"/>
      <c r="AI30" s="141"/>
      <c r="AJ30" s="122">
        <v>21</v>
      </c>
      <c r="AK30" s="137">
        <f t="shared" si="6"/>
        <v>63</v>
      </c>
      <c r="AL30" s="97">
        <v>7</v>
      </c>
    </row>
    <row r="31" spans="1:38">
      <c r="A31" s="9">
        <v>22</v>
      </c>
      <c r="B31" s="10">
        <v>42269</v>
      </c>
      <c r="C31" s="14"/>
      <c r="D31" s="27">
        <f t="shared" si="7"/>
        <v>0</v>
      </c>
      <c r="E31" s="14"/>
      <c r="F31" s="27">
        <f t="shared" si="8"/>
        <v>0</v>
      </c>
      <c r="G31" s="14"/>
      <c r="H31" s="27">
        <f t="shared" si="9"/>
        <v>0</v>
      </c>
      <c r="I31" s="14"/>
      <c r="J31" s="27">
        <f t="shared" si="10"/>
        <v>0</v>
      </c>
      <c r="K31" s="14">
        <v>30</v>
      </c>
      <c r="L31" s="27">
        <f t="shared" si="11"/>
        <v>90</v>
      </c>
      <c r="M31" s="16">
        <f t="shared" si="12"/>
        <v>90</v>
      </c>
      <c r="N31" s="132"/>
      <c r="O31" s="177"/>
      <c r="P31" s="122">
        <v>32</v>
      </c>
      <c r="Q31" s="27">
        <f t="shared" si="13"/>
        <v>96</v>
      </c>
      <c r="R31" s="97">
        <v>4.5</v>
      </c>
      <c r="S31" s="179"/>
      <c r="U31" s="149">
        <v>22</v>
      </c>
      <c r="V31" s="10">
        <v>42269</v>
      </c>
      <c r="W31" s="105"/>
      <c r="X31" s="105">
        <f t="shared" si="0"/>
        <v>0</v>
      </c>
      <c r="Y31" s="105"/>
      <c r="Z31" s="105">
        <f t="shared" si="1"/>
        <v>0</v>
      </c>
      <c r="AA31" s="105"/>
      <c r="AB31" s="105">
        <f t="shared" si="2"/>
        <v>0</v>
      </c>
      <c r="AC31" s="105"/>
      <c r="AD31" s="105">
        <f t="shared" si="3"/>
        <v>0</v>
      </c>
      <c r="AE31" s="105"/>
      <c r="AF31" s="105">
        <f t="shared" si="4"/>
        <v>0</v>
      </c>
      <c r="AG31" s="105">
        <f t="shared" si="5"/>
        <v>0</v>
      </c>
      <c r="AH31" s="86" t="s">
        <v>90</v>
      </c>
      <c r="AJ31" s="80"/>
      <c r="AK31" s="81">
        <f t="shared" si="6"/>
        <v>0</v>
      </c>
      <c r="AL31" s="90">
        <v>0</v>
      </c>
    </row>
    <row r="32" spans="1:38">
      <c r="A32" s="9">
        <v>23</v>
      </c>
      <c r="B32" s="10">
        <v>42270</v>
      </c>
      <c r="C32" s="14"/>
      <c r="D32" s="27">
        <f t="shared" si="7"/>
        <v>0</v>
      </c>
      <c r="E32" s="14"/>
      <c r="F32" s="27">
        <f t="shared" si="8"/>
        <v>0</v>
      </c>
      <c r="G32" s="14"/>
      <c r="H32" s="27">
        <f t="shared" si="9"/>
        <v>0</v>
      </c>
      <c r="I32" s="14"/>
      <c r="J32" s="27">
        <f t="shared" si="10"/>
        <v>0</v>
      </c>
      <c r="K32" s="14">
        <v>33</v>
      </c>
      <c r="L32" s="27">
        <f t="shared" si="11"/>
        <v>99</v>
      </c>
      <c r="M32" s="16">
        <f t="shared" si="12"/>
        <v>99</v>
      </c>
      <c r="N32" s="116"/>
      <c r="O32" s="174"/>
      <c r="P32" s="122">
        <v>35</v>
      </c>
      <c r="Q32" s="27">
        <f t="shared" si="13"/>
        <v>105</v>
      </c>
      <c r="R32" s="97">
        <v>4.5</v>
      </c>
      <c r="S32" s="179"/>
      <c r="U32" s="149">
        <v>23</v>
      </c>
      <c r="V32" s="10">
        <v>42270</v>
      </c>
      <c r="W32" s="156"/>
      <c r="X32" s="151">
        <f t="shared" si="0"/>
        <v>0</v>
      </c>
      <c r="Y32" s="156"/>
      <c r="Z32" s="151">
        <f t="shared" si="1"/>
        <v>0</v>
      </c>
      <c r="AA32" s="156"/>
      <c r="AB32" s="151">
        <f t="shared" si="2"/>
        <v>0</v>
      </c>
      <c r="AC32" s="156">
        <v>10</v>
      </c>
      <c r="AD32" s="151">
        <f t="shared" si="3"/>
        <v>30</v>
      </c>
      <c r="AE32" s="156"/>
      <c r="AF32" s="151">
        <f t="shared" si="4"/>
        <v>0</v>
      </c>
      <c r="AG32" s="151">
        <f t="shared" si="5"/>
        <v>30</v>
      </c>
      <c r="AH32" s="152"/>
      <c r="AI32" s="140"/>
      <c r="AJ32" s="122">
        <v>11</v>
      </c>
      <c r="AK32" s="137">
        <f t="shared" si="6"/>
        <v>33</v>
      </c>
      <c r="AL32" s="97">
        <v>2</v>
      </c>
    </row>
    <row r="33" spans="1:38">
      <c r="A33" s="9">
        <v>24</v>
      </c>
      <c r="B33" s="170">
        <v>42271</v>
      </c>
      <c r="C33" s="105"/>
      <c r="D33" s="105">
        <f t="shared" si="7"/>
        <v>0</v>
      </c>
      <c r="E33" s="105"/>
      <c r="F33" s="105">
        <f t="shared" si="8"/>
        <v>0</v>
      </c>
      <c r="G33" s="105"/>
      <c r="H33" s="105">
        <f t="shared" si="9"/>
        <v>0</v>
      </c>
      <c r="I33" s="105"/>
      <c r="J33" s="105">
        <f t="shared" si="10"/>
        <v>0</v>
      </c>
      <c r="K33" s="105"/>
      <c r="L33" s="105">
        <f t="shared" si="11"/>
        <v>0</v>
      </c>
      <c r="M33" s="105">
        <f t="shared" si="12"/>
        <v>0</v>
      </c>
      <c r="N33" s="116" t="s">
        <v>92</v>
      </c>
      <c r="O33" s="174"/>
      <c r="P33" s="80"/>
      <c r="Q33" s="81">
        <f t="shared" si="13"/>
        <v>0</v>
      </c>
      <c r="R33" s="90">
        <v>0</v>
      </c>
      <c r="S33" s="179"/>
      <c r="U33" s="149">
        <v>24</v>
      </c>
      <c r="V33" s="170">
        <v>42271</v>
      </c>
      <c r="W33" s="105"/>
      <c r="X33" s="105">
        <f t="shared" ref="X33:X34" si="21">W33*3</f>
        <v>0</v>
      </c>
      <c r="Y33" s="105"/>
      <c r="Z33" s="105">
        <f t="shared" ref="Z33:Z34" si="22">Y33*3</f>
        <v>0</v>
      </c>
      <c r="AA33" s="105"/>
      <c r="AB33" s="105">
        <f t="shared" ref="AB33:AB34" si="23">AA33*3</f>
        <v>0</v>
      </c>
      <c r="AC33" s="105"/>
      <c r="AD33" s="105">
        <f t="shared" ref="AD33:AD34" si="24">AC33*3</f>
        <v>0</v>
      </c>
      <c r="AE33" s="105"/>
      <c r="AF33" s="105">
        <f t="shared" ref="AF33:AF34" si="25">AE33*3</f>
        <v>0</v>
      </c>
      <c r="AG33" s="105">
        <f t="shared" ref="AG33:AG34" si="26">X33+Z33+AB33+AD33+AF33</f>
        <v>0</v>
      </c>
      <c r="AH33" s="86" t="s">
        <v>92</v>
      </c>
      <c r="AJ33" s="80"/>
      <c r="AK33" s="81">
        <f t="shared" ref="AK33:AK34" si="27">AJ33*3</f>
        <v>0</v>
      </c>
      <c r="AL33" s="90">
        <v>0</v>
      </c>
    </row>
    <row r="34" spans="1:38">
      <c r="A34" s="9">
        <v>25</v>
      </c>
      <c r="B34" s="10">
        <v>42272</v>
      </c>
      <c r="C34" s="105"/>
      <c r="D34" s="105">
        <f t="shared" si="7"/>
        <v>0</v>
      </c>
      <c r="E34" s="105"/>
      <c r="F34" s="105">
        <f t="shared" si="8"/>
        <v>0</v>
      </c>
      <c r="G34" s="105"/>
      <c r="H34" s="105">
        <f t="shared" si="9"/>
        <v>0</v>
      </c>
      <c r="I34" s="105"/>
      <c r="J34" s="105">
        <f t="shared" si="10"/>
        <v>0</v>
      </c>
      <c r="K34" s="105"/>
      <c r="L34" s="105">
        <f t="shared" si="11"/>
        <v>0</v>
      </c>
      <c r="M34" s="105">
        <f t="shared" si="12"/>
        <v>0</v>
      </c>
      <c r="N34" s="116" t="s">
        <v>92</v>
      </c>
      <c r="O34" s="174"/>
      <c r="P34" s="80"/>
      <c r="Q34" s="81">
        <f t="shared" si="13"/>
        <v>0</v>
      </c>
      <c r="R34" s="90">
        <v>0</v>
      </c>
      <c r="S34" s="179"/>
      <c r="U34" s="149">
        <v>25</v>
      </c>
      <c r="V34" s="10">
        <v>42272</v>
      </c>
      <c r="W34" s="105"/>
      <c r="X34" s="105">
        <f t="shared" si="21"/>
        <v>0</v>
      </c>
      <c r="Y34" s="105"/>
      <c r="Z34" s="105">
        <f t="shared" si="22"/>
        <v>0</v>
      </c>
      <c r="AA34" s="105"/>
      <c r="AB34" s="105">
        <f t="shared" si="23"/>
        <v>0</v>
      </c>
      <c r="AC34" s="105"/>
      <c r="AD34" s="105">
        <f t="shared" si="24"/>
        <v>0</v>
      </c>
      <c r="AE34" s="105"/>
      <c r="AF34" s="105">
        <f t="shared" si="25"/>
        <v>0</v>
      </c>
      <c r="AG34" s="105">
        <f t="shared" si="26"/>
        <v>0</v>
      </c>
      <c r="AH34" s="86" t="s">
        <v>92</v>
      </c>
      <c r="AJ34" s="80"/>
      <c r="AK34" s="81">
        <f t="shared" si="27"/>
        <v>0</v>
      </c>
      <c r="AL34" s="90">
        <v>0</v>
      </c>
    </row>
    <row r="35" spans="1:38">
      <c r="A35" s="9">
        <v>26</v>
      </c>
      <c r="B35" s="10">
        <v>42273</v>
      </c>
      <c r="C35" s="14"/>
      <c r="D35" s="27">
        <f t="shared" si="7"/>
        <v>0</v>
      </c>
      <c r="E35" s="14"/>
      <c r="F35" s="27">
        <f t="shared" si="8"/>
        <v>0</v>
      </c>
      <c r="G35" s="14"/>
      <c r="H35" s="27">
        <f t="shared" si="9"/>
        <v>0</v>
      </c>
      <c r="I35" s="14"/>
      <c r="J35" s="27">
        <f t="shared" si="10"/>
        <v>0</v>
      </c>
      <c r="K35" s="14">
        <v>38</v>
      </c>
      <c r="L35" s="27">
        <f t="shared" si="11"/>
        <v>114</v>
      </c>
      <c r="M35" s="16">
        <f t="shared" si="12"/>
        <v>114</v>
      </c>
      <c r="N35" s="116"/>
      <c r="O35" s="174"/>
      <c r="P35" s="122">
        <v>40</v>
      </c>
      <c r="Q35" s="27">
        <f t="shared" si="13"/>
        <v>120</v>
      </c>
      <c r="R35" s="97">
        <v>6</v>
      </c>
      <c r="S35" s="179"/>
      <c r="U35" s="149">
        <v>26</v>
      </c>
      <c r="V35" s="10">
        <v>42273</v>
      </c>
      <c r="W35" s="156"/>
      <c r="X35" s="151">
        <f t="shared" si="0"/>
        <v>0</v>
      </c>
      <c r="Y35" s="156"/>
      <c r="Z35" s="151">
        <f t="shared" si="1"/>
        <v>0</v>
      </c>
      <c r="AA35" s="156"/>
      <c r="AB35" s="151">
        <f t="shared" si="2"/>
        <v>0</v>
      </c>
      <c r="AC35" s="156">
        <v>14</v>
      </c>
      <c r="AD35" s="151">
        <f t="shared" si="3"/>
        <v>42</v>
      </c>
      <c r="AE35" s="156"/>
      <c r="AF35" s="151">
        <f t="shared" si="4"/>
        <v>0</v>
      </c>
      <c r="AG35" s="151">
        <f t="shared" si="5"/>
        <v>42</v>
      </c>
      <c r="AH35" s="152"/>
      <c r="AI35" s="140"/>
      <c r="AJ35" s="122">
        <v>15</v>
      </c>
      <c r="AK35" s="137">
        <f t="shared" si="6"/>
        <v>45</v>
      </c>
      <c r="AL35" s="97">
        <v>2.5</v>
      </c>
    </row>
    <row r="36" spans="1:38">
      <c r="A36" s="9">
        <v>27</v>
      </c>
      <c r="B36" s="169">
        <v>42274</v>
      </c>
      <c r="C36" s="14"/>
      <c r="D36" s="27">
        <f t="shared" si="7"/>
        <v>0</v>
      </c>
      <c r="E36" s="14"/>
      <c r="F36" s="27">
        <f t="shared" si="8"/>
        <v>0</v>
      </c>
      <c r="G36" s="14"/>
      <c r="H36" s="27">
        <f t="shared" si="9"/>
        <v>0</v>
      </c>
      <c r="I36" s="14"/>
      <c r="J36" s="27">
        <f t="shared" si="10"/>
        <v>0</v>
      </c>
      <c r="K36" s="14">
        <v>39</v>
      </c>
      <c r="L36" s="27">
        <f t="shared" si="11"/>
        <v>117</v>
      </c>
      <c r="M36" s="16">
        <f t="shared" si="12"/>
        <v>117</v>
      </c>
      <c r="N36" s="116"/>
      <c r="O36" s="174"/>
      <c r="P36" s="122">
        <v>41</v>
      </c>
      <c r="Q36" s="27">
        <f t="shared" si="13"/>
        <v>123</v>
      </c>
      <c r="R36" s="97">
        <v>6</v>
      </c>
      <c r="S36" s="179"/>
      <c r="U36" s="149">
        <v>27</v>
      </c>
      <c r="V36" s="169">
        <v>42274</v>
      </c>
      <c r="W36" s="105"/>
      <c r="X36" s="105">
        <f t="shared" ref="X36" si="28">W36*3</f>
        <v>0</v>
      </c>
      <c r="Y36" s="105"/>
      <c r="Z36" s="105">
        <f t="shared" ref="Z36" si="29">Y36*3</f>
        <v>0</v>
      </c>
      <c r="AA36" s="105"/>
      <c r="AB36" s="105">
        <f t="shared" ref="AB36" si="30">AA36*3</f>
        <v>0</v>
      </c>
      <c r="AC36" s="105"/>
      <c r="AD36" s="105">
        <f t="shared" ref="AD36" si="31">AC36*3</f>
        <v>0</v>
      </c>
      <c r="AE36" s="105"/>
      <c r="AF36" s="105">
        <f t="shared" ref="AF36" si="32">AE36*3</f>
        <v>0</v>
      </c>
      <c r="AG36" s="105">
        <f t="shared" ref="AG36" si="33">X36+Z36+AB36+AD36+AF36</f>
        <v>0</v>
      </c>
      <c r="AH36" s="86" t="s">
        <v>90</v>
      </c>
      <c r="AJ36" s="80"/>
      <c r="AK36" s="81">
        <f t="shared" ref="AK36" si="34">AJ36*3</f>
        <v>0</v>
      </c>
      <c r="AL36" s="90">
        <v>0</v>
      </c>
    </row>
    <row r="37" spans="1:38">
      <c r="A37" s="9">
        <v>28</v>
      </c>
      <c r="B37" s="10">
        <v>42275</v>
      </c>
      <c r="C37" s="14"/>
      <c r="D37" s="27">
        <f t="shared" si="7"/>
        <v>0</v>
      </c>
      <c r="E37" s="14"/>
      <c r="F37" s="27">
        <f t="shared" si="8"/>
        <v>0</v>
      </c>
      <c r="G37" s="14"/>
      <c r="H37" s="27">
        <f t="shared" si="9"/>
        <v>0</v>
      </c>
      <c r="I37" s="14"/>
      <c r="J37" s="27">
        <f t="shared" si="10"/>
        <v>0</v>
      </c>
      <c r="K37" s="14">
        <v>28</v>
      </c>
      <c r="L37" s="27">
        <f t="shared" si="11"/>
        <v>84</v>
      </c>
      <c r="M37" s="16">
        <f t="shared" si="12"/>
        <v>84</v>
      </c>
      <c r="N37" s="116"/>
      <c r="O37" s="174"/>
      <c r="P37" s="122">
        <v>31</v>
      </c>
      <c r="Q37" s="27">
        <f t="shared" si="13"/>
        <v>93</v>
      </c>
      <c r="R37" s="97">
        <v>5.5</v>
      </c>
      <c r="S37" s="179"/>
      <c r="U37" s="149">
        <v>28</v>
      </c>
      <c r="V37" s="10">
        <v>42275</v>
      </c>
      <c r="W37" s="156"/>
      <c r="X37" s="151">
        <f t="shared" si="0"/>
        <v>0</v>
      </c>
      <c r="Y37" s="156"/>
      <c r="Z37" s="151">
        <f t="shared" si="1"/>
        <v>0</v>
      </c>
      <c r="AA37" s="156"/>
      <c r="AB37" s="151">
        <f t="shared" si="2"/>
        <v>0</v>
      </c>
      <c r="AC37" s="156">
        <v>22</v>
      </c>
      <c r="AD37" s="151">
        <f t="shared" si="3"/>
        <v>66</v>
      </c>
      <c r="AE37" s="156"/>
      <c r="AF37" s="151">
        <f t="shared" si="4"/>
        <v>0</v>
      </c>
      <c r="AG37" s="151">
        <f t="shared" si="5"/>
        <v>66</v>
      </c>
      <c r="AH37" s="152"/>
      <c r="AI37" s="140"/>
      <c r="AJ37" s="122">
        <v>25</v>
      </c>
      <c r="AK37" s="137">
        <f t="shared" si="6"/>
        <v>75</v>
      </c>
      <c r="AL37" s="97">
        <v>6.5</v>
      </c>
    </row>
    <row r="38" spans="1:38">
      <c r="A38" s="9">
        <v>29</v>
      </c>
      <c r="B38" s="10">
        <v>42276</v>
      </c>
      <c r="C38" s="14"/>
      <c r="D38" s="27">
        <f t="shared" si="7"/>
        <v>0</v>
      </c>
      <c r="E38" s="14"/>
      <c r="F38" s="27">
        <f t="shared" si="8"/>
        <v>0</v>
      </c>
      <c r="G38" s="14"/>
      <c r="H38" s="27">
        <f t="shared" si="9"/>
        <v>0</v>
      </c>
      <c r="I38" s="14"/>
      <c r="J38" s="27">
        <f t="shared" si="10"/>
        <v>0</v>
      </c>
      <c r="K38" s="14">
        <v>35</v>
      </c>
      <c r="L38" s="27">
        <f t="shared" si="11"/>
        <v>105</v>
      </c>
      <c r="M38" s="16">
        <f t="shared" si="12"/>
        <v>105</v>
      </c>
      <c r="N38" s="131"/>
      <c r="O38" s="176"/>
      <c r="P38" s="122">
        <v>38</v>
      </c>
      <c r="Q38" s="27">
        <f t="shared" si="13"/>
        <v>114</v>
      </c>
      <c r="R38" s="97">
        <v>5</v>
      </c>
      <c r="S38" s="179"/>
      <c r="U38" s="149">
        <v>29</v>
      </c>
      <c r="V38" s="10">
        <v>42276</v>
      </c>
      <c r="W38" s="156"/>
      <c r="X38" s="151">
        <f t="shared" si="0"/>
        <v>0</v>
      </c>
      <c r="Y38" s="156"/>
      <c r="Z38" s="151">
        <f t="shared" si="1"/>
        <v>0</v>
      </c>
      <c r="AA38" s="156"/>
      <c r="AB38" s="151">
        <f t="shared" si="2"/>
        <v>0</v>
      </c>
      <c r="AC38" s="156">
        <v>37</v>
      </c>
      <c r="AD38" s="151">
        <f t="shared" si="3"/>
        <v>111</v>
      </c>
      <c r="AE38" s="156"/>
      <c r="AF38" s="151">
        <f t="shared" si="4"/>
        <v>0</v>
      </c>
      <c r="AG38" s="151">
        <f t="shared" si="5"/>
        <v>111</v>
      </c>
      <c r="AH38" s="154"/>
      <c r="AI38" s="139"/>
      <c r="AJ38" s="122">
        <v>40</v>
      </c>
      <c r="AK38" s="137">
        <f t="shared" si="6"/>
        <v>120</v>
      </c>
      <c r="AL38" s="97">
        <v>11.5</v>
      </c>
    </row>
    <row r="39" spans="1:38" ht="15.75" thickBot="1">
      <c r="A39" s="9">
        <v>30</v>
      </c>
      <c r="B39" s="10">
        <v>42277</v>
      </c>
      <c r="C39" s="19"/>
      <c r="D39" s="27">
        <f t="shared" si="7"/>
        <v>0</v>
      </c>
      <c r="E39" s="19"/>
      <c r="F39" s="27">
        <f t="shared" si="8"/>
        <v>0</v>
      </c>
      <c r="G39" s="19"/>
      <c r="H39" s="27">
        <f t="shared" si="9"/>
        <v>0</v>
      </c>
      <c r="I39" s="21"/>
      <c r="J39" s="27">
        <f t="shared" si="10"/>
        <v>0</v>
      </c>
      <c r="K39" s="19">
        <v>85</v>
      </c>
      <c r="L39" s="27">
        <f t="shared" si="11"/>
        <v>255</v>
      </c>
      <c r="M39" s="16">
        <f t="shared" si="12"/>
        <v>255</v>
      </c>
      <c r="N39" s="116"/>
      <c r="O39" s="174"/>
      <c r="P39" s="123">
        <v>91</v>
      </c>
      <c r="Q39" s="27">
        <f t="shared" si="13"/>
        <v>273</v>
      </c>
      <c r="R39" s="97">
        <v>12.5</v>
      </c>
      <c r="S39" s="179"/>
      <c r="U39" s="149">
        <v>30</v>
      </c>
      <c r="V39" s="10">
        <v>42277</v>
      </c>
      <c r="W39" s="156"/>
      <c r="X39" s="151">
        <f t="shared" si="0"/>
        <v>0</v>
      </c>
      <c r="Y39" s="156"/>
      <c r="Z39" s="151">
        <f t="shared" si="1"/>
        <v>0</v>
      </c>
      <c r="AA39" s="156"/>
      <c r="AB39" s="151">
        <f t="shared" si="2"/>
        <v>0</v>
      </c>
      <c r="AC39" s="156">
        <v>52</v>
      </c>
      <c r="AD39" s="151">
        <f t="shared" si="3"/>
        <v>156</v>
      </c>
      <c r="AE39" s="156"/>
      <c r="AF39" s="151">
        <f t="shared" si="4"/>
        <v>0</v>
      </c>
      <c r="AG39" s="151">
        <f t="shared" si="5"/>
        <v>156</v>
      </c>
      <c r="AH39" s="154"/>
      <c r="AI39" s="139"/>
      <c r="AJ39" s="122">
        <v>57</v>
      </c>
      <c r="AK39" s="137">
        <f t="shared" si="6"/>
        <v>171</v>
      </c>
      <c r="AL39" s="106">
        <v>10.5</v>
      </c>
    </row>
    <row r="40" spans="1:38" ht="15.75" thickBot="1">
      <c r="A40" s="260" t="s">
        <v>22</v>
      </c>
      <c r="B40" s="260"/>
      <c r="C40" s="22">
        <f t="shared" ref="C40:M40" si="35">SUM(C10:C39)</f>
        <v>12</v>
      </c>
      <c r="D40" s="22">
        <f t="shared" si="35"/>
        <v>36</v>
      </c>
      <c r="E40" s="22">
        <f t="shared" si="35"/>
        <v>9</v>
      </c>
      <c r="F40" s="22">
        <f t="shared" si="35"/>
        <v>27</v>
      </c>
      <c r="G40" s="22">
        <f t="shared" si="35"/>
        <v>8</v>
      </c>
      <c r="H40" s="22">
        <f t="shared" si="35"/>
        <v>24</v>
      </c>
      <c r="I40" s="22">
        <f t="shared" si="35"/>
        <v>374</v>
      </c>
      <c r="J40" s="22">
        <f t="shared" si="35"/>
        <v>1122</v>
      </c>
      <c r="K40" s="22">
        <f t="shared" si="35"/>
        <v>880</v>
      </c>
      <c r="L40" s="22">
        <f t="shared" si="35"/>
        <v>2640</v>
      </c>
      <c r="M40" s="22">
        <f t="shared" si="35"/>
        <v>3849</v>
      </c>
      <c r="N40" s="120"/>
      <c r="O40" s="174"/>
      <c r="P40" s="173">
        <f>SUM(P10:P39)</f>
        <v>1410</v>
      </c>
      <c r="Q40" s="22">
        <f>SUM(Q10:Q39)</f>
        <v>4230</v>
      </c>
      <c r="R40" s="107">
        <v>12</v>
      </c>
      <c r="S40" s="180"/>
      <c r="U40" s="273" t="s">
        <v>22</v>
      </c>
      <c r="V40" s="273"/>
      <c r="W40" s="144">
        <f t="shared" ref="W40:AG40" si="36">SUM(W10:W39)</f>
        <v>86</v>
      </c>
      <c r="X40" s="144">
        <f t="shared" si="36"/>
        <v>258</v>
      </c>
      <c r="Y40" s="144">
        <f t="shared" si="36"/>
        <v>74</v>
      </c>
      <c r="Z40" s="144">
        <f t="shared" si="36"/>
        <v>222</v>
      </c>
      <c r="AA40" s="144">
        <f t="shared" si="36"/>
        <v>117</v>
      </c>
      <c r="AB40" s="144">
        <f t="shared" si="36"/>
        <v>351</v>
      </c>
      <c r="AC40" s="144">
        <f t="shared" si="36"/>
        <v>363</v>
      </c>
      <c r="AD40" s="144">
        <f t="shared" si="36"/>
        <v>1089</v>
      </c>
      <c r="AE40" s="144">
        <f t="shared" si="36"/>
        <v>0</v>
      </c>
      <c r="AF40" s="144">
        <f t="shared" si="36"/>
        <v>0</v>
      </c>
      <c r="AG40" s="144">
        <f t="shared" si="36"/>
        <v>1920</v>
      </c>
      <c r="AJ40" s="22">
        <f>SUM(AJ10:AJ39)</f>
        <v>920</v>
      </c>
      <c r="AK40" s="22">
        <f>SUM(AK10:AK39)</f>
        <v>2760</v>
      </c>
      <c r="AL40" s="130"/>
    </row>
    <row r="41" spans="1:38" ht="15.75" thickBot="1">
      <c r="R41" s="130"/>
      <c r="S41" s="180"/>
    </row>
    <row r="42" spans="1:38" ht="15.75">
      <c r="B42" s="23"/>
      <c r="C42" s="23"/>
      <c r="D42" s="24"/>
      <c r="E42" s="24"/>
      <c r="F42" s="24"/>
      <c r="H42" s="254" t="s">
        <v>23</v>
      </c>
      <c r="I42" s="254"/>
      <c r="J42" s="254"/>
      <c r="K42" s="24"/>
      <c r="L42" s="261">
        <f>M40*18000</f>
        <v>69282000</v>
      </c>
      <c r="M42" s="261"/>
      <c r="V42" s="23"/>
      <c r="W42" s="23"/>
      <c r="X42" s="24"/>
      <c r="Y42" s="24"/>
      <c r="Z42" s="24"/>
      <c r="AB42" s="254" t="s">
        <v>23</v>
      </c>
      <c r="AC42" s="254"/>
      <c r="AD42" s="254"/>
      <c r="AE42" s="24"/>
      <c r="AF42" s="261">
        <f>AG40*18000</f>
        <v>34560000</v>
      </c>
      <c r="AG42" s="261"/>
    </row>
    <row r="43" spans="1:38" ht="15.75">
      <c r="B43" s="23"/>
      <c r="D43" s="23"/>
      <c r="E43" s="23"/>
      <c r="F43" s="23"/>
      <c r="G43" s="23"/>
      <c r="H43" s="254" t="s">
        <v>24</v>
      </c>
      <c r="I43" s="254"/>
      <c r="J43" s="254"/>
      <c r="K43" s="23"/>
      <c r="L43" s="24"/>
      <c r="M43" s="23"/>
      <c r="V43" s="23"/>
      <c r="X43" s="23"/>
      <c r="Y43" s="23"/>
      <c r="Z43" s="23"/>
      <c r="AA43" s="23"/>
      <c r="AB43" s="254" t="s">
        <v>24</v>
      </c>
      <c r="AC43" s="254"/>
      <c r="AD43" s="254"/>
      <c r="AE43" s="23"/>
      <c r="AF43" s="24"/>
      <c r="AG43" s="23"/>
    </row>
    <row r="44" spans="1:38" ht="15.75">
      <c r="B44" s="23"/>
      <c r="C44" s="23"/>
      <c r="D44" s="23"/>
      <c r="E44" s="24"/>
      <c r="G44" s="23"/>
      <c r="H44" s="23"/>
      <c r="I44" s="23"/>
      <c r="J44" s="23"/>
      <c r="K44" s="23"/>
      <c r="L44" s="24"/>
      <c r="M44" s="23"/>
      <c r="V44" s="23"/>
      <c r="W44" s="23"/>
      <c r="X44" s="23"/>
      <c r="Y44" s="24"/>
      <c r="AA44" s="23"/>
      <c r="AB44" s="23"/>
      <c r="AC44" s="23"/>
      <c r="AD44" s="23"/>
      <c r="AE44" s="23"/>
      <c r="AF44" s="24"/>
      <c r="AG44" s="23"/>
    </row>
    <row r="45" spans="1:38" ht="15.75">
      <c r="B45" s="24"/>
      <c r="C45" s="24"/>
      <c r="D45" s="24"/>
      <c r="E45" s="24"/>
      <c r="G45" s="24"/>
      <c r="H45" s="24"/>
      <c r="I45" s="24"/>
      <c r="J45" s="24"/>
      <c r="K45" s="24"/>
      <c r="L45" s="24"/>
      <c r="M45" s="24"/>
      <c r="V45" s="24"/>
      <c r="W45" s="24"/>
      <c r="X45" s="24"/>
      <c r="Y45" s="24"/>
      <c r="AA45" s="24"/>
      <c r="AB45" s="24"/>
      <c r="AC45" s="24"/>
      <c r="AD45" s="24"/>
      <c r="AE45" s="24"/>
      <c r="AF45" s="24"/>
      <c r="AG45" s="24"/>
    </row>
    <row r="46" spans="1:38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  <c r="V46" s="24"/>
      <c r="W46" s="24"/>
      <c r="X46" s="24"/>
      <c r="Y46" s="24"/>
      <c r="AA46" s="24"/>
      <c r="AB46" s="24"/>
      <c r="AC46" s="24"/>
      <c r="AD46" s="24"/>
      <c r="AE46" s="24"/>
      <c r="AF46" s="24"/>
      <c r="AG46" s="24"/>
    </row>
    <row r="47" spans="1:38" ht="15.75">
      <c r="B47" s="25"/>
      <c r="D47" s="25"/>
      <c r="E47" s="25"/>
      <c r="F47" s="25"/>
      <c r="G47" s="25"/>
      <c r="H47" s="253" t="s">
        <v>62</v>
      </c>
      <c r="I47" s="253"/>
      <c r="J47" s="253"/>
      <c r="K47" s="24"/>
      <c r="L47" s="24"/>
      <c r="M47" s="23"/>
      <c r="V47" s="25"/>
      <c r="X47" s="25"/>
      <c r="Y47" s="25"/>
      <c r="Z47" s="25"/>
      <c r="AA47" s="25"/>
      <c r="AB47" s="253" t="s">
        <v>62</v>
      </c>
      <c r="AC47" s="253"/>
      <c r="AD47" s="253"/>
      <c r="AE47" s="24"/>
      <c r="AF47" s="24"/>
      <c r="AG47" s="23"/>
    </row>
    <row r="48" spans="1:38" ht="15.75">
      <c r="B48" s="23"/>
      <c r="D48" s="23"/>
      <c r="E48" s="23"/>
      <c r="F48" s="23"/>
      <c r="G48" s="23"/>
      <c r="H48" s="254" t="s">
        <v>29</v>
      </c>
      <c r="I48" s="254"/>
      <c r="J48" s="254"/>
      <c r="K48" s="23"/>
      <c r="L48" s="24"/>
      <c r="M48" s="24"/>
    </row>
  </sheetData>
  <mergeCells count="43">
    <mergeCell ref="U40:V40"/>
    <mergeCell ref="AB42:AD42"/>
    <mergeCell ref="AF42:AG42"/>
    <mergeCell ref="AB43:AD43"/>
    <mergeCell ref="AB47:AD47"/>
    <mergeCell ref="AJ7:AK7"/>
    <mergeCell ref="AL7:AL9"/>
    <mergeCell ref="W8:X8"/>
    <mergeCell ref="Y8:Z8"/>
    <mergeCell ref="AA8:AB8"/>
    <mergeCell ref="AC8:AD8"/>
    <mergeCell ref="AE8:AF8"/>
    <mergeCell ref="AJ8:AK8"/>
    <mergeCell ref="R7:R9"/>
    <mergeCell ref="U1:AG1"/>
    <mergeCell ref="U2:AG2"/>
    <mergeCell ref="U3:AG3"/>
    <mergeCell ref="U5:Y5"/>
    <mergeCell ref="U7:U9"/>
    <mergeCell ref="V7:V9"/>
    <mergeCell ref="W7:AF7"/>
    <mergeCell ref="AG7:AG9"/>
    <mergeCell ref="H48:J48"/>
    <mergeCell ref="G8:H8"/>
    <mergeCell ref="I8:J8"/>
    <mergeCell ref="A40:B40"/>
    <mergeCell ref="H42:J42"/>
    <mergeCell ref="L42:M42"/>
    <mergeCell ref="H43:J43"/>
    <mergeCell ref="H47:J47"/>
    <mergeCell ref="P7:Q7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  <mergeCell ref="P8:Q8"/>
  </mergeCells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49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Q24" sqref="Q24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4" max="14" width="29" customWidth="1"/>
    <col min="15" max="15" width="9.7109375" customWidth="1"/>
    <col min="16" max="16" width="12.7109375" bestFit="1" customWidth="1"/>
    <col min="18" max="19" width="13.5703125" customWidth="1"/>
    <col min="22" max="22" width="15.28515625" customWidth="1"/>
    <col min="34" max="34" width="28.5703125" customWidth="1"/>
  </cols>
  <sheetData>
    <row r="1" spans="1:38" ht="18.75">
      <c r="A1" s="262" t="s">
        <v>91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U1" s="243" t="s">
        <v>81</v>
      </c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</row>
    <row r="2" spans="1:38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U2" s="262" t="s">
        <v>14</v>
      </c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</row>
    <row r="3" spans="1:38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U3" s="262" t="s">
        <v>28</v>
      </c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</row>
    <row r="4" spans="1:38" ht="18.75">
      <c r="A4" s="7"/>
      <c r="B4" s="7" t="s">
        <v>93</v>
      </c>
      <c r="C4" s="7" t="s">
        <v>94</v>
      </c>
      <c r="D4" s="7"/>
      <c r="E4" s="7"/>
      <c r="F4" s="7"/>
      <c r="G4" s="7"/>
      <c r="H4" s="7"/>
      <c r="I4" s="7"/>
      <c r="J4" s="7"/>
      <c r="K4" s="7"/>
      <c r="L4" s="7"/>
      <c r="M4" s="7"/>
      <c r="U4" s="7" t="s">
        <v>93</v>
      </c>
      <c r="V4" s="7" t="s">
        <v>95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8" ht="18.75">
      <c r="A5" s="263" t="s">
        <v>35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  <c r="U5" s="263" t="s">
        <v>35</v>
      </c>
      <c r="V5" s="263"/>
      <c r="W5" s="263"/>
      <c r="X5" s="263"/>
      <c r="Y5" s="263"/>
      <c r="Z5" s="7"/>
      <c r="AA5" s="7"/>
      <c r="AB5" s="7"/>
      <c r="AC5" s="7"/>
      <c r="AD5" s="7"/>
      <c r="AE5" s="7"/>
      <c r="AF5" s="7"/>
      <c r="AG5" s="7"/>
    </row>
    <row r="6" spans="1:38" ht="19.5" thickBot="1">
      <c r="A6" s="182"/>
      <c r="B6" s="182"/>
      <c r="C6" s="182"/>
      <c r="D6" s="182"/>
      <c r="E6" s="182"/>
      <c r="F6" s="7"/>
      <c r="G6" s="7"/>
      <c r="H6" s="7"/>
      <c r="I6" s="7"/>
      <c r="J6" s="7"/>
      <c r="K6" s="7"/>
      <c r="L6" s="7"/>
      <c r="M6" s="7"/>
      <c r="U6" s="182"/>
      <c r="V6" s="182"/>
      <c r="W6" s="182"/>
      <c r="X6" s="182"/>
      <c r="Y6" s="182"/>
      <c r="Z6" s="7"/>
      <c r="AA6" s="7"/>
      <c r="AB6" s="7"/>
      <c r="AC6" s="7"/>
      <c r="AD6" s="7"/>
      <c r="AE6" s="7"/>
      <c r="AF6" s="7"/>
      <c r="AG6" s="7"/>
    </row>
    <row r="7" spans="1:38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N7" s="118"/>
      <c r="O7" s="178"/>
      <c r="P7" s="274" t="s">
        <v>61</v>
      </c>
      <c r="Q7" s="270"/>
      <c r="R7" s="271" t="s">
        <v>12</v>
      </c>
      <c r="S7" s="181"/>
      <c r="U7" s="264" t="s">
        <v>16</v>
      </c>
      <c r="V7" s="264" t="s">
        <v>0</v>
      </c>
      <c r="W7" s="255" t="s">
        <v>1</v>
      </c>
      <c r="X7" s="266"/>
      <c r="Y7" s="266"/>
      <c r="Z7" s="266"/>
      <c r="AA7" s="266"/>
      <c r="AB7" s="266"/>
      <c r="AC7" s="266"/>
      <c r="AD7" s="266"/>
      <c r="AE7" s="266"/>
      <c r="AF7" s="266"/>
      <c r="AG7" s="267" t="s">
        <v>17</v>
      </c>
      <c r="AH7" s="118"/>
      <c r="AI7" s="126"/>
      <c r="AJ7" s="274" t="s">
        <v>61</v>
      </c>
      <c r="AK7" s="270"/>
      <c r="AL7" s="271" t="s">
        <v>12</v>
      </c>
    </row>
    <row r="8" spans="1:38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N8" s="119" t="s">
        <v>10</v>
      </c>
      <c r="O8" s="178"/>
      <c r="P8" s="275" t="s">
        <v>6</v>
      </c>
      <c r="Q8" s="258"/>
      <c r="R8" s="272"/>
      <c r="S8" s="181"/>
      <c r="U8" s="264"/>
      <c r="V8" s="264"/>
      <c r="W8" s="259" t="s">
        <v>2</v>
      </c>
      <c r="X8" s="259"/>
      <c r="Y8" s="259" t="s">
        <v>3</v>
      </c>
      <c r="Z8" s="259"/>
      <c r="AA8" s="259" t="s">
        <v>4</v>
      </c>
      <c r="AB8" s="259"/>
      <c r="AC8" s="259" t="s">
        <v>18</v>
      </c>
      <c r="AD8" s="259"/>
      <c r="AE8" s="259" t="s">
        <v>19</v>
      </c>
      <c r="AF8" s="259"/>
      <c r="AG8" s="267"/>
      <c r="AH8" s="119" t="s">
        <v>10</v>
      </c>
      <c r="AI8" s="127"/>
      <c r="AJ8" s="275" t="s">
        <v>6</v>
      </c>
      <c r="AK8" s="258"/>
      <c r="AL8" s="272"/>
    </row>
    <row r="9" spans="1:38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N9" s="119"/>
      <c r="O9" s="178"/>
      <c r="P9" s="121" t="s">
        <v>20</v>
      </c>
      <c r="Q9" s="33" t="s">
        <v>21</v>
      </c>
      <c r="R9" s="272"/>
      <c r="S9" s="181"/>
      <c r="U9" s="265"/>
      <c r="V9" s="265"/>
      <c r="W9" s="33" t="s">
        <v>20</v>
      </c>
      <c r="X9" s="33" t="s">
        <v>21</v>
      </c>
      <c r="Y9" s="33" t="s">
        <v>20</v>
      </c>
      <c r="Z9" s="33" t="s">
        <v>21</v>
      </c>
      <c r="AA9" s="33" t="s">
        <v>20</v>
      </c>
      <c r="AB9" s="33" t="s">
        <v>21</v>
      </c>
      <c r="AC9" s="33" t="s">
        <v>20</v>
      </c>
      <c r="AD9" s="33" t="s">
        <v>21</v>
      </c>
      <c r="AE9" s="33" t="s">
        <v>20</v>
      </c>
      <c r="AF9" s="33" t="s">
        <v>21</v>
      </c>
      <c r="AG9" s="268"/>
      <c r="AH9" s="143"/>
      <c r="AI9" s="127"/>
      <c r="AJ9" s="121" t="s">
        <v>20</v>
      </c>
      <c r="AK9" s="33" t="s">
        <v>21</v>
      </c>
      <c r="AL9" s="272"/>
    </row>
    <row r="10" spans="1:38" ht="15.75" thickTop="1">
      <c r="A10" s="9">
        <v>1</v>
      </c>
      <c r="B10" s="10">
        <v>42278</v>
      </c>
      <c r="C10" s="11"/>
      <c r="D10" s="26">
        <f>C10*3</f>
        <v>0</v>
      </c>
      <c r="E10" s="11"/>
      <c r="F10" s="26">
        <f>E10*3</f>
        <v>0</v>
      </c>
      <c r="G10" s="11"/>
      <c r="H10" s="26">
        <f>G10*3</f>
        <v>0</v>
      </c>
      <c r="I10" s="11">
        <v>24</v>
      </c>
      <c r="J10" s="26">
        <f>I10*3</f>
        <v>72</v>
      </c>
      <c r="K10" s="11"/>
      <c r="L10" s="26">
        <f>K10*3</f>
        <v>0</v>
      </c>
      <c r="M10" s="13">
        <f>D10+F10+H10+J10+L10</f>
        <v>72</v>
      </c>
      <c r="N10" s="116"/>
      <c r="O10" s="174"/>
      <c r="P10" s="172">
        <v>26</v>
      </c>
      <c r="Q10" s="26">
        <f>P10*3</f>
        <v>78</v>
      </c>
      <c r="R10" s="97">
        <v>5</v>
      </c>
      <c r="S10" s="179"/>
      <c r="U10" s="9">
        <v>1</v>
      </c>
      <c r="V10" s="10">
        <v>42278</v>
      </c>
      <c r="W10" s="151"/>
      <c r="X10" s="151">
        <f t="shared" ref="X10:X39" si="0">W10*3</f>
        <v>0</v>
      </c>
      <c r="Y10" s="151"/>
      <c r="Z10" s="151">
        <f t="shared" ref="Z10:Z39" si="1">Y10*3</f>
        <v>0</v>
      </c>
      <c r="AA10" s="151"/>
      <c r="AB10" s="151">
        <f t="shared" ref="AB10:AB39" si="2">AA10*3</f>
        <v>0</v>
      </c>
      <c r="AC10" s="151">
        <v>54</v>
      </c>
      <c r="AD10" s="151">
        <f t="shared" ref="AD10:AD39" si="3">AC10*3</f>
        <v>162</v>
      </c>
      <c r="AE10" s="151"/>
      <c r="AF10" s="151">
        <f t="shared" ref="AF10:AF39" si="4">AE10*3</f>
        <v>0</v>
      </c>
      <c r="AG10" s="147">
        <f t="shared" ref="AG10:AG39" si="5">X10+Z10+AB10+AD10+AF10</f>
        <v>162</v>
      </c>
      <c r="AH10" s="193"/>
      <c r="AJ10" s="135">
        <v>58</v>
      </c>
      <c r="AK10" s="137">
        <f t="shared" ref="AK10:AK39" si="6">AJ10*3</f>
        <v>174</v>
      </c>
      <c r="AL10" s="97">
        <v>8.5</v>
      </c>
    </row>
    <row r="11" spans="1:38">
      <c r="A11" s="9">
        <v>2</v>
      </c>
      <c r="B11" s="10">
        <v>42279</v>
      </c>
      <c r="C11" s="14"/>
      <c r="D11" s="27">
        <f>C11*3</f>
        <v>0</v>
      </c>
      <c r="E11" s="14"/>
      <c r="F11" s="27">
        <f>E11*3</f>
        <v>0</v>
      </c>
      <c r="G11" s="14"/>
      <c r="H11" s="27">
        <f>G11*3</f>
        <v>0</v>
      </c>
      <c r="I11" s="14">
        <v>61</v>
      </c>
      <c r="J11" s="27">
        <f>I11*3</f>
        <v>183</v>
      </c>
      <c r="K11" s="14"/>
      <c r="L11" s="27">
        <f>K11*3</f>
        <v>0</v>
      </c>
      <c r="M11" s="16">
        <f>D11+F11+H11+J11+L11</f>
        <v>183</v>
      </c>
      <c r="N11" s="116"/>
      <c r="O11" s="174"/>
      <c r="P11" s="122">
        <v>66</v>
      </c>
      <c r="Q11" s="27">
        <f>P11*3</f>
        <v>198</v>
      </c>
      <c r="R11" s="97">
        <v>11</v>
      </c>
      <c r="S11" s="179"/>
      <c r="U11" s="9">
        <v>2</v>
      </c>
      <c r="V11" s="10">
        <v>42279</v>
      </c>
      <c r="W11" s="151"/>
      <c r="X11" s="151">
        <f t="shared" si="0"/>
        <v>0</v>
      </c>
      <c r="Y11" s="151"/>
      <c r="Z11" s="151">
        <f t="shared" si="1"/>
        <v>0</v>
      </c>
      <c r="AA11" s="151"/>
      <c r="AB11" s="151">
        <f t="shared" si="2"/>
        <v>0</v>
      </c>
      <c r="AC11" s="151">
        <v>59</v>
      </c>
      <c r="AD11" s="151">
        <f t="shared" si="3"/>
        <v>177</v>
      </c>
      <c r="AE11" s="151"/>
      <c r="AF11" s="151">
        <f t="shared" si="4"/>
        <v>0</v>
      </c>
      <c r="AG11" s="151">
        <f t="shared" si="5"/>
        <v>177</v>
      </c>
      <c r="AH11" s="194"/>
      <c r="AJ11" s="135">
        <v>64</v>
      </c>
      <c r="AK11" s="137">
        <f t="shared" si="6"/>
        <v>192</v>
      </c>
      <c r="AL11" s="97">
        <v>11.5</v>
      </c>
    </row>
    <row r="12" spans="1:38">
      <c r="A12" s="9">
        <v>3</v>
      </c>
      <c r="B12" s="10">
        <v>42280</v>
      </c>
      <c r="C12" s="14"/>
      <c r="D12" s="27">
        <f t="shared" ref="D12:D39" si="7">C12*3</f>
        <v>0</v>
      </c>
      <c r="E12" s="14"/>
      <c r="F12" s="27">
        <f t="shared" ref="F12:F39" si="8">E12*3</f>
        <v>0</v>
      </c>
      <c r="G12" s="14"/>
      <c r="H12" s="27">
        <f t="shared" ref="H12:H39" si="9">G12*3</f>
        <v>0</v>
      </c>
      <c r="I12" s="14">
        <v>59</v>
      </c>
      <c r="J12" s="27">
        <f t="shared" ref="J12:J39" si="10">I12*3</f>
        <v>177</v>
      </c>
      <c r="K12" s="14"/>
      <c r="L12" s="27">
        <f t="shared" ref="L12:L39" si="11">K12*3</f>
        <v>0</v>
      </c>
      <c r="M12" s="16">
        <f t="shared" ref="M12:M39" si="12">D12+F12+H12+J12+L12</f>
        <v>177</v>
      </c>
      <c r="N12" s="116"/>
      <c r="O12" s="174"/>
      <c r="P12" s="122">
        <v>65</v>
      </c>
      <c r="Q12" s="27">
        <f t="shared" ref="Q12:Q39" si="13">P12*3</f>
        <v>195</v>
      </c>
      <c r="R12" s="97">
        <v>10</v>
      </c>
      <c r="S12" s="179"/>
      <c r="U12" s="9">
        <v>3</v>
      </c>
      <c r="V12" s="10">
        <v>42280</v>
      </c>
      <c r="W12" s="151"/>
      <c r="X12" s="151">
        <f t="shared" si="0"/>
        <v>0</v>
      </c>
      <c r="Y12" s="151"/>
      <c r="Z12" s="151">
        <f t="shared" si="1"/>
        <v>0</v>
      </c>
      <c r="AA12" s="151"/>
      <c r="AB12" s="151">
        <f t="shared" si="2"/>
        <v>0</v>
      </c>
      <c r="AC12" s="151">
        <v>97</v>
      </c>
      <c r="AD12" s="151">
        <f t="shared" si="3"/>
        <v>291</v>
      </c>
      <c r="AE12" s="151"/>
      <c r="AF12" s="151">
        <f t="shared" si="4"/>
        <v>0</v>
      </c>
      <c r="AG12" s="151">
        <f t="shared" si="5"/>
        <v>291</v>
      </c>
      <c r="AH12" s="195"/>
      <c r="AJ12" s="135">
        <v>102</v>
      </c>
      <c r="AK12" s="137">
        <f t="shared" si="6"/>
        <v>306</v>
      </c>
      <c r="AL12" s="97">
        <v>11.5</v>
      </c>
    </row>
    <row r="13" spans="1:38">
      <c r="A13" s="9">
        <v>4</v>
      </c>
      <c r="B13" s="169">
        <v>42281</v>
      </c>
      <c r="C13" s="14"/>
      <c r="D13" s="27">
        <f t="shared" si="7"/>
        <v>0</v>
      </c>
      <c r="E13" s="14"/>
      <c r="F13" s="27">
        <f t="shared" si="8"/>
        <v>0</v>
      </c>
      <c r="G13" s="14"/>
      <c r="H13" s="27">
        <f t="shared" si="9"/>
        <v>0</v>
      </c>
      <c r="I13" s="14">
        <v>17</v>
      </c>
      <c r="J13" s="27">
        <f t="shared" si="10"/>
        <v>51</v>
      </c>
      <c r="K13" s="14"/>
      <c r="L13" s="27">
        <f t="shared" si="11"/>
        <v>0</v>
      </c>
      <c r="M13" s="16">
        <f t="shared" si="12"/>
        <v>51</v>
      </c>
      <c r="N13" s="117"/>
      <c r="O13" s="175"/>
      <c r="P13" s="122">
        <v>20</v>
      </c>
      <c r="Q13" s="27">
        <f t="shared" si="13"/>
        <v>60</v>
      </c>
      <c r="R13" s="97">
        <v>4</v>
      </c>
      <c r="S13" s="179"/>
      <c r="U13" s="9">
        <v>4</v>
      </c>
      <c r="V13" s="169">
        <v>42281</v>
      </c>
      <c r="W13" s="151"/>
      <c r="X13" s="151">
        <f t="shared" si="0"/>
        <v>0</v>
      </c>
      <c r="Y13" s="151"/>
      <c r="Z13" s="151">
        <f t="shared" si="1"/>
        <v>0</v>
      </c>
      <c r="AA13" s="151"/>
      <c r="AB13" s="151">
        <f t="shared" si="2"/>
        <v>0</v>
      </c>
      <c r="AC13" s="151">
        <v>66</v>
      </c>
      <c r="AD13" s="151">
        <f t="shared" ref="AD13" si="14">AC13*3</f>
        <v>198</v>
      </c>
      <c r="AE13" s="151"/>
      <c r="AF13" s="151">
        <f t="shared" ref="AF13" si="15">AE13*3</f>
        <v>0</v>
      </c>
      <c r="AG13" s="151">
        <f t="shared" ref="AG13" si="16">X13+Z13+AB13+AD13+AF13</f>
        <v>198</v>
      </c>
      <c r="AH13" s="195"/>
      <c r="AJ13" s="135">
        <v>71</v>
      </c>
      <c r="AK13" s="137">
        <f t="shared" ref="AK13" si="17">AJ13*3</f>
        <v>213</v>
      </c>
      <c r="AL13" s="97">
        <v>11</v>
      </c>
    </row>
    <row r="14" spans="1:38">
      <c r="A14" s="9">
        <v>5</v>
      </c>
      <c r="B14" s="10">
        <v>42282</v>
      </c>
      <c r="C14" s="14"/>
      <c r="D14" s="27">
        <f t="shared" si="7"/>
        <v>0</v>
      </c>
      <c r="E14" s="14"/>
      <c r="F14" s="27">
        <f t="shared" si="8"/>
        <v>0</v>
      </c>
      <c r="G14" s="14"/>
      <c r="H14" s="27">
        <f t="shared" si="9"/>
        <v>0</v>
      </c>
      <c r="I14" s="14">
        <v>48</v>
      </c>
      <c r="J14" s="27">
        <f t="shared" si="10"/>
        <v>144</v>
      </c>
      <c r="K14" s="14"/>
      <c r="L14" s="27">
        <f t="shared" si="11"/>
        <v>0</v>
      </c>
      <c r="M14" s="16">
        <f t="shared" si="12"/>
        <v>144</v>
      </c>
      <c r="N14" s="117"/>
      <c r="O14" s="175"/>
      <c r="P14" s="122">
        <v>55</v>
      </c>
      <c r="Q14" s="27">
        <f t="shared" si="13"/>
        <v>165</v>
      </c>
      <c r="R14" s="97">
        <v>8</v>
      </c>
      <c r="S14" s="179"/>
      <c r="U14" s="9">
        <v>5</v>
      </c>
      <c r="V14" s="10">
        <v>42282</v>
      </c>
      <c r="W14" s="151"/>
      <c r="X14" s="151">
        <f t="shared" si="0"/>
        <v>0</v>
      </c>
      <c r="Y14" s="151"/>
      <c r="Z14" s="151">
        <f t="shared" si="1"/>
        <v>0</v>
      </c>
      <c r="AA14" s="151"/>
      <c r="AB14" s="151">
        <f t="shared" si="2"/>
        <v>0</v>
      </c>
      <c r="AC14" s="151">
        <v>25</v>
      </c>
      <c r="AD14" s="151">
        <f t="shared" si="3"/>
        <v>75</v>
      </c>
      <c r="AE14" s="151"/>
      <c r="AF14" s="151">
        <f t="shared" si="4"/>
        <v>0</v>
      </c>
      <c r="AG14" s="151">
        <f t="shared" si="5"/>
        <v>75</v>
      </c>
      <c r="AH14" s="196"/>
      <c r="AI14" s="139"/>
      <c r="AJ14" s="138">
        <v>27</v>
      </c>
      <c r="AK14" s="136">
        <f t="shared" si="6"/>
        <v>81</v>
      </c>
      <c r="AL14" s="97">
        <v>3</v>
      </c>
    </row>
    <row r="15" spans="1:38">
      <c r="A15" s="9">
        <v>6</v>
      </c>
      <c r="B15" s="10">
        <v>42283</v>
      </c>
      <c r="C15" s="14"/>
      <c r="D15" s="27">
        <f t="shared" si="7"/>
        <v>0</v>
      </c>
      <c r="E15" s="14"/>
      <c r="F15" s="27">
        <f t="shared" si="8"/>
        <v>0</v>
      </c>
      <c r="G15" s="14"/>
      <c r="H15" s="27">
        <f t="shared" si="9"/>
        <v>0</v>
      </c>
      <c r="I15" s="14">
        <v>34</v>
      </c>
      <c r="J15" s="27">
        <f t="shared" si="10"/>
        <v>102</v>
      </c>
      <c r="K15" s="14"/>
      <c r="L15" s="27">
        <f t="shared" si="11"/>
        <v>0</v>
      </c>
      <c r="M15" s="16">
        <f t="shared" si="12"/>
        <v>102</v>
      </c>
      <c r="N15" s="131"/>
      <c r="O15" s="176"/>
      <c r="P15" s="122">
        <v>38</v>
      </c>
      <c r="Q15" s="27">
        <f t="shared" si="13"/>
        <v>114</v>
      </c>
      <c r="R15" s="97">
        <v>5.5</v>
      </c>
      <c r="S15" s="179"/>
      <c r="U15" s="9">
        <v>6</v>
      </c>
      <c r="V15" s="10">
        <v>42283</v>
      </c>
      <c r="W15" s="206"/>
      <c r="X15" s="206">
        <f t="shared" si="0"/>
        <v>0</v>
      </c>
      <c r="Y15" s="206"/>
      <c r="Z15" s="206">
        <f t="shared" si="1"/>
        <v>0</v>
      </c>
      <c r="AA15" s="206"/>
      <c r="AB15" s="206">
        <f t="shared" si="2"/>
        <v>0</v>
      </c>
      <c r="AC15" s="206"/>
      <c r="AD15" s="206">
        <f t="shared" si="3"/>
        <v>0</v>
      </c>
      <c r="AE15" s="206"/>
      <c r="AF15" s="206">
        <f t="shared" si="4"/>
        <v>0</v>
      </c>
      <c r="AG15" s="206">
        <f t="shared" si="5"/>
        <v>0</v>
      </c>
      <c r="AH15" s="211" t="s">
        <v>89</v>
      </c>
      <c r="AI15" s="207"/>
      <c r="AJ15" s="208"/>
      <c r="AK15" s="209">
        <f t="shared" si="6"/>
        <v>0</v>
      </c>
      <c r="AL15" s="210"/>
    </row>
    <row r="16" spans="1:38">
      <c r="A16" s="9">
        <v>7</v>
      </c>
      <c r="B16" s="10">
        <v>42284</v>
      </c>
      <c r="C16" s="213"/>
      <c r="D16" s="209">
        <f t="shared" si="7"/>
        <v>0</v>
      </c>
      <c r="E16" s="213"/>
      <c r="F16" s="209">
        <f t="shared" si="8"/>
        <v>0</v>
      </c>
      <c r="G16" s="213"/>
      <c r="H16" s="209">
        <f t="shared" si="9"/>
        <v>0</v>
      </c>
      <c r="I16" s="213"/>
      <c r="J16" s="209">
        <f t="shared" si="10"/>
        <v>0</v>
      </c>
      <c r="K16" s="213"/>
      <c r="L16" s="209">
        <f t="shared" si="11"/>
        <v>0</v>
      </c>
      <c r="M16" s="214">
        <f t="shared" si="12"/>
        <v>0</v>
      </c>
      <c r="N16" s="215" t="s">
        <v>102</v>
      </c>
      <c r="O16" s="216"/>
      <c r="P16" s="208"/>
      <c r="Q16" s="209">
        <f t="shared" si="13"/>
        <v>0</v>
      </c>
      <c r="R16" s="210"/>
      <c r="S16" s="179"/>
      <c r="U16" s="9">
        <v>7</v>
      </c>
      <c r="V16" s="10">
        <v>42284</v>
      </c>
      <c r="W16" s="206"/>
      <c r="X16" s="206">
        <f t="shared" ref="X16" si="18">W16*3</f>
        <v>0</v>
      </c>
      <c r="Y16" s="206"/>
      <c r="Z16" s="206">
        <f t="shared" ref="Z16" si="19">Y16*3</f>
        <v>0</v>
      </c>
      <c r="AA16" s="206"/>
      <c r="AB16" s="206">
        <f t="shared" ref="AB16" si="20">AA16*3</f>
        <v>0</v>
      </c>
      <c r="AC16" s="206"/>
      <c r="AD16" s="206">
        <f t="shared" ref="AD16" si="21">AC16*3</f>
        <v>0</v>
      </c>
      <c r="AE16" s="206"/>
      <c r="AF16" s="206">
        <f t="shared" ref="AF16" si="22">AE16*3</f>
        <v>0</v>
      </c>
      <c r="AG16" s="206">
        <f t="shared" ref="AG16" si="23">X16+Z16+AB16+AD16+AF16</f>
        <v>0</v>
      </c>
      <c r="AH16" s="211" t="s">
        <v>89</v>
      </c>
      <c r="AI16" s="207"/>
      <c r="AJ16" s="208"/>
      <c r="AK16" s="209">
        <f t="shared" ref="AK16" si="24">AJ16*3</f>
        <v>0</v>
      </c>
      <c r="AL16" s="210"/>
    </row>
    <row r="17" spans="1:38">
      <c r="A17" s="9">
        <v>8</v>
      </c>
      <c r="B17" s="10">
        <v>42285</v>
      </c>
      <c r="C17" s="14"/>
      <c r="D17" s="27">
        <f t="shared" si="7"/>
        <v>0</v>
      </c>
      <c r="E17" s="14"/>
      <c r="F17" s="27">
        <f t="shared" si="8"/>
        <v>0</v>
      </c>
      <c r="G17" s="14"/>
      <c r="H17" s="27">
        <f t="shared" si="9"/>
        <v>0</v>
      </c>
      <c r="I17" s="14">
        <v>33</v>
      </c>
      <c r="J17" s="27">
        <f t="shared" si="10"/>
        <v>99</v>
      </c>
      <c r="K17" s="14"/>
      <c r="L17" s="27">
        <f t="shared" si="11"/>
        <v>0</v>
      </c>
      <c r="M17" s="16">
        <f t="shared" si="12"/>
        <v>99</v>
      </c>
      <c r="N17" s="116"/>
      <c r="O17" s="174"/>
      <c r="P17" s="122">
        <v>37</v>
      </c>
      <c r="Q17" s="27">
        <f t="shared" si="13"/>
        <v>111</v>
      </c>
      <c r="R17" s="97">
        <v>5.5</v>
      </c>
      <c r="S17" s="179"/>
      <c r="U17" s="9">
        <v>8</v>
      </c>
      <c r="V17" s="10">
        <v>42285</v>
      </c>
      <c r="W17" s="151">
        <v>2</v>
      </c>
      <c r="X17" s="151">
        <f t="shared" si="0"/>
        <v>6</v>
      </c>
      <c r="Y17" s="151">
        <v>2</v>
      </c>
      <c r="Z17" s="151">
        <f t="shared" si="1"/>
        <v>6</v>
      </c>
      <c r="AA17" s="151">
        <v>3</v>
      </c>
      <c r="AB17" s="151">
        <f t="shared" si="2"/>
        <v>9</v>
      </c>
      <c r="AC17" s="151"/>
      <c r="AD17" s="151">
        <f t="shared" si="3"/>
        <v>0</v>
      </c>
      <c r="AE17" s="151"/>
      <c r="AF17" s="151">
        <f t="shared" si="4"/>
        <v>0</v>
      </c>
      <c r="AG17" s="151">
        <f t="shared" si="5"/>
        <v>21</v>
      </c>
      <c r="AH17" s="212" t="s">
        <v>101</v>
      </c>
      <c r="AI17" s="140"/>
      <c r="AJ17" s="138">
        <v>36</v>
      </c>
      <c r="AK17" s="136">
        <f t="shared" si="6"/>
        <v>108</v>
      </c>
      <c r="AL17" s="97">
        <v>4.5</v>
      </c>
    </row>
    <row r="18" spans="1:38">
      <c r="A18" s="9">
        <v>9</v>
      </c>
      <c r="B18" s="10">
        <v>42286</v>
      </c>
      <c r="C18" s="14"/>
      <c r="D18" s="27">
        <f t="shared" si="7"/>
        <v>0</v>
      </c>
      <c r="E18" s="14"/>
      <c r="F18" s="27">
        <f t="shared" si="8"/>
        <v>0</v>
      </c>
      <c r="G18" s="14"/>
      <c r="H18" s="27">
        <f t="shared" si="9"/>
        <v>0</v>
      </c>
      <c r="I18" s="14">
        <v>36</v>
      </c>
      <c r="J18" s="27">
        <f t="shared" si="10"/>
        <v>108</v>
      </c>
      <c r="K18" s="14"/>
      <c r="L18" s="27">
        <f t="shared" si="11"/>
        <v>0</v>
      </c>
      <c r="M18" s="16">
        <f t="shared" si="12"/>
        <v>108</v>
      </c>
      <c r="N18" s="116"/>
      <c r="O18" s="174"/>
      <c r="P18" s="122">
        <v>40</v>
      </c>
      <c r="Q18" s="27">
        <f t="shared" si="13"/>
        <v>120</v>
      </c>
      <c r="R18" s="97">
        <v>6</v>
      </c>
      <c r="S18" s="179"/>
      <c r="U18" s="9">
        <v>9</v>
      </c>
      <c r="V18" s="10">
        <v>42286</v>
      </c>
      <c r="W18" s="151">
        <v>13</v>
      </c>
      <c r="X18" s="151">
        <f t="shared" si="0"/>
        <v>39</v>
      </c>
      <c r="Y18" s="151">
        <v>16</v>
      </c>
      <c r="Z18" s="151">
        <f t="shared" si="1"/>
        <v>48</v>
      </c>
      <c r="AA18" s="151">
        <v>20</v>
      </c>
      <c r="AB18" s="151">
        <f t="shared" si="2"/>
        <v>60</v>
      </c>
      <c r="AC18" s="151"/>
      <c r="AD18" s="151">
        <f t="shared" si="3"/>
        <v>0</v>
      </c>
      <c r="AE18" s="151"/>
      <c r="AF18" s="151">
        <f t="shared" si="4"/>
        <v>0</v>
      </c>
      <c r="AG18" s="151">
        <f t="shared" si="5"/>
        <v>147</v>
      </c>
      <c r="AH18" s="194"/>
      <c r="AI18" s="140"/>
      <c r="AJ18" s="138">
        <v>87</v>
      </c>
      <c r="AK18" s="136">
        <f t="shared" si="6"/>
        <v>261</v>
      </c>
      <c r="AL18" s="97">
        <v>9</v>
      </c>
    </row>
    <row r="19" spans="1:38">
      <c r="A19" s="9">
        <v>10</v>
      </c>
      <c r="B19" s="10">
        <v>42287</v>
      </c>
      <c r="C19" s="14"/>
      <c r="D19" s="27">
        <f t="shared" si="7"/>
        <v>0</v>
      </c>
      <c r="E19" s="14"/>
      <c r="F19" s="27">
        <f t="shared" si="8"/>
        <v>0</v>
      </c>
      <c r="G19" s="14"/>
      <c r="H19" s="27">
        <f t="shared" si="9"/>
        <v>0</v>
      </c>
      <c r="I19" s="14">
        <v>20</v>
      </c>
      <c r="J19" s="27">
        <f t="shared" si="10"/>
        <v>60</v>
      </c>
      <c r="K19" s="14"/>
      <c r="L19" s="27">
        <f t="shared" si="11"/>
        <v>0</v>
      </c>
      <c r="M19" s="16">
        <f t="shared" si="12"/>
        <v>60</v>
      </c>
      <c r="N19" s="116"/>
      <c r="O19" s="174"/>
      <c r="P19" s="122">
        <v>23</v>
      </c>
      <c r="Q19" s="27">
        <f t="shared" si="13"/>
        <v>69</v>
      </c>
      <c r="R19" s="97">
        <v>3</v>
      </c>
      <c r="S19" s="179"/>
      <c r="U19" s="9">
        <v>10</v>
      </c>
      <c r="V19" s="10">
        <v>42287</v>
      </c>
      <c r="W19" s="151"/>
      <c r="X19" s="151">
        <f t="shared" si="0"/>
        <v>0</v>
      </c>
      <c r="Y19" s="151"/>
      <c r="Z19" s="151">
        <f t="shared" si="1"/>
        <v>0</v>
      </c>
      <c r="AA19" s="151"/>
      <c r="AB19" s="151">
        <f t="shared" si="2"/>
        <v>0</v>
      </c>
      <c r="AC19" s="151"/>
      <c r="AD19" s="151">
        <f t="shared" si="3"/>
        <v>0</v>
      </c>
      <c r="AE19" s="151"/>
      <c r="AF19" s="151">
        <f t="shared" si="4"/>
        <v>0</v>
      </c>
      <c r="AG19" s="151">
        <f t="shared" si="5"/>
        <v>0</v>
      </c>
      <c r="AH19" s="194"/>
      <c r="AI19" s="140"/>
      <c r="AJ19" s="138"/>
      <c r="AK19" s="136">
        <f t="shared" si="6"/>
        <v>0</v>
      </c>
      <c r="AL19" s="97"/>
    </row>
    <row r="20" spans="1:38">
      <c r="A20" s="9">
        <v>11</v>
      </c>
      <c r="B20" s="169">
        <v>42288</v>
      </c>
      <c r="C20" s="14"/>
      <c r="D20" s="27">
        <f t="shared" si="7"/>
        <v>0</v>
      </c>
      <c r="E20" s="14"/>
      <c r="F20" s="27">
        <f t="shared" si="8"/>
        <v>0</v>
      </c>
      <c r="G20" s="14"/>
      <c r="H20" s="27">
        <f t="shared" si="9"/>
        <v>0</v>
      </c>
      <c r="I20" s="14">
        <v>25</v>
      </c>
      <c r="J20" s="27">
        <f t="shared" si="10"/>
        <v>75</v>
      </c>
      <c r="K20" s="14"/>
      <c r="L20" s="27">
        <f t="shared" si="11"/>
        <v>0</v>
      </c>
      <c r="M20" s="16">
        <f t="shared" si="12"/>
        <v>75</v>
      </c>
      <c r="N20" s="116"/>
      <c r="O20" s="174"/>
      <c r="P20" s="122">
        <v>28</v>
      </c>
      <c r="Q20" s="27">
        <f t="shared" si="13"/>
        <v>84</v>
      </c>
      <c r="R20" s="97">
        <v>4</v>
      </c>
      <c r="S20" s="179"/>
      <c r="U20" s="9">
        <v>11</v>
      </c>
      <c r="V20" s="169">
        <v>42288</v>
      </c>
      <c r="W20" s="151"/>
      <c r="X20" s="151">
        <f t="shared" si="0"/>
        <v>0</v>
      </c>
      <c r="Y20" s="151"/>
      <c r="Z20" s="151">
        <f t="shared" si="1"/>
        <v>0</v>
      </c>
      <c r="AA20" s="151"/>
      <c r="AB20" s="151">
        <f t="shared" si="2"/>
        <v>0</v>
      </c>
      <c r="AC20" s="151"/>
      <c r="AD20" s="151">
        <f t="shared" si="3"/>
        <v>0</v>
      </c>
      <c r="AE20" s="151"/>
      <c r="AF20" s="151">
        <f t="shared" si="4"/>
        <v>0</v>
      </c>
      <c r="AG20" s="151">
        <f t="shared" si="5"/>
        <v>0</v>
      </c>
      <c r="AH20" s="195"/>
      <c r="AJ20" s="135"/>
      <c r="AK20" s="137">
        <f t="shared" si="6"/>
        <v>0</v>
      </c>
      <c r="AL20" s="97"/>
    </row>
    <row r="21" spans="1:38">
      <c r="A21" s="9">
        <v>12</v>
      </c>
      <c r="B21" s="10">
        <v>42289</v>
      </c>
      <c r="C21" s="14"/>
      <c r="D21" s="27">
        <f t="shared" si="7"/>
        <v>0</v>
      </c>
      <c r="E21" s="14"/>
      <c r="F21" s="27">
        <f t="shared" si="8"/>
        <v>0</v>
      </c>
      <c r="G21" s="14"/>
      <c r="H21" s="27">
        <f t="shared" si="9"/>
        <v>0</v>
      </c>
      <c r="I21" s="14"/>
      <c r="J21" s="27">
        <f t="shared" si="10"/>
        <v>0</v>
      </c>
      <c r="K21" s="14"/>
      <c r="L21" s="27">
        <f t="shared" si="11"/>
        <v>0</v>
      </c>
      <c r="M21" s="16">
        <f t="shared" si="12"/>
        <v>0</v>
      </c>
      <c r="N21" s="116"/>
      <c r="O21" s="174"/>
      <c r="P21" s="122"/>
      <c r="Q21" s="27">
        <f t="shared" si="13"/>
        <v>0</v>
      </c>
      <c r="R21" s="97"/>
      <c r="S21" s="179"/>
      <c r="U21" s="9">
        <v>12</v>
      </c>
      <c r="V21" s="10">
        <v>42289</v>
      </c>
      <c r="W21" s="151"/>
      <c r="X21" s="151">
        <f t="shared" si="0"/>
        <v>0</v>
      </c>
      <c r="Y21" s="151"/>
      <c r="Z21" s="151">
        <f t="shared" si="1"/>
        <v>0</v>
      </c>
      <c r="AA21" s="151"/>
      <c r="AB21" s="151">
        <f t="shared" si="2"/>
        <v>0</v>
      </c>
      <c r="AC21" s="151"/>
      <c r="AD21" s="151">
        <f t="shared" si="3"/>
        <v>0</v>
      </c>
      <c r="AE21" s="151"/>
      <c r="AF21" s="151">
        <f t="shared" si="4"/>
        <v>0</v>
      </c>
      <c r="AG21" s="151">
        <f t="shared" si="5"/>
        <v>0</v>
      </c>
      <c r="AH21" s="195"/>
      <c r="AJ21" s="135"/>
      <c r="AK21" s="137">
        <f t="shared" si="6"/>
        <v>0</v>
      </c>
      <c r="AL21" s="97"/>
    </row>
    <row r="22" spans="1:38">
      <c r="A22" s="9">
        <v>13</v>
      </c>
      <c r="B22" s="10">
        <v>42290</v>
      </c>
      <c r="C22" s="14"/>
      <c r="D22" s="27">
        <f t="shared" si="7"/>
        <v>0</v>
      </c>
      <c r="E22" s="14"/>
      <c r="F22" s="27">
        <f t="shared" si="8"/>
        <v>0</v>
      </c>
      <c r="G22" s="14"/>
      <c r="H22" s="27">
        <f t="shared" si="9"/>
        <v>0</v>
      </c>
      <c r="I22" s="14"/>
      <c r="J22" s="27">
        <f t="shared" si="10"/>
        <v>0</v>
      </c>
      <c r="K22" s="14"/>
      <c r="L22" s="27">
        <f t="shared" si="11"/>
        <v>0</v>
      </c>
      <c r="M22" s="16">
        <f t="shared" si="12"/>
        <v>0</v>
      </c>
      <c r="N22" s="116"/>
      <c r="O22" s="174"/>
      <c r="P22" s="122"/>
      <c r="Q22" s="27">
        <f t="shared" si="13"/>
        <v>0</v>
      </c>
      <c r="R22" s="97"/>
      <c r="S22" s="179"/>
      <c r="U22" s="9">
        <v>13</v>
      </c>
      <c r="V22" s="10">
        <v>42290</v>
      </c>
      <c r="W22" s="151"/>
      <c r="X22" s="151">
        <f t="shared" si="0"/>
        <v>0</v>
      </c>
      <c r="Y22" s="151"/>
      <c r="Z22" s="151">
        <f t="shared" si="1"/>
        <v>0</v>
      </c>
      <c r="AA22" s="151"/>
      <c r="AB22" s="151">
        <f t="shared" si="2"/>
        <v>0</v>
      </c>
      <c r="AC22" s="151"/>
      <c r="AD22" s="151">
        <f t="shared" si="3"/>
        <v>0</v>
      </c>
      <c r="AE22" s="151"/>
      <c r="AF22" s="151">
        <f t="shared" si="4"/>
        <v>0</v>
      </c>
      <c r="AG22" s="151">
        <f t="shared" si="5"/>
        <v>0</v>
      </c>
      <c r="AH22" s="194"/>
      <c r="AJ22" s="135"/>
      <c r="AK22" s="137">
        <f t="shared" si="6"/>
        <v>0</v>
      </c>
      <c r="AL22" s="97"/>
    </row>
    <row r="23" spans="1:38">
      <c r="A23" s="9">
        <v>14</v>
      </c>
      <c r="B23" s="170">
        <v>42291</v>
      </c>
      <c r="C23" s="14"/>
      <c r="D23" s="27">
        <f t="shared" si="7"/>
        <v>0</v>
      </c>
      <c r="E23" s="14"/>
      <c r="F23" s="27">
        <f t="shared" si="8"/>
        <v>0</v>
      </c>
      <c r="G23" s="14"/>
      <c r="H23" s="27">
        <f t="shared" si="9"/>
        <v>0</v>
      </c>
      <c r="I23" s="14"/>
      <c r="J23" s="27">
        <f t="shared" si="10"/>
        <v>0</v>
      </c>
      <c r="K23" s="14"/>
      <c r="L23" s="27">
        <f t="shared" si="11"/>
        <v>0</v>
      </c>
      <c r="M23" s="16">
        <f t="shared" si="12"/>
        <v>0</v>
      </c>
      <c r="N23" s="116"/>
      <c r="O23" s="174"/>
      <c r="P23" s="122"/>
      <c r="Q23" s="27">
        <f t="shared" si="13"/>
        <v>0</v>
      </c>
      <c r="R23" s="97"/>
      <c r="S23" s="179"/>
      <c r="U23" s="9">
        <v>14</v>
      </c>
      <c r="V23" s="170">
        <v>42291</v>
      </c>
      <c r="W23" s="151"/>
      <c r="X23" s="151">
        <f t="shared" si="0"/>
        <v>0</v>
      </c>
      <c r="Y23" s="151"/>
      <c r="Z23" s="151">
        <f t="shared" si="1"/>
        <v>0</v>
      </c>
      <c r="AA23" s="151"/>
      <c r="AB23" s="151">
        <f t="shared" si="2"/>
        <v>0</v>
      </c>
      <c r="AC23" s="151"/>
      <c r="AD23" s="151">
        <f t="shared" si="3"/>
        <v>0</v>
      </c>
      <c r="AE23" s="151"/>
      <c r="AF23" s="151">
        <f t="shared" si="4"/>
        <v>0</v>
      </c>
      <c r="AG23" s="151">
        <f t="shared" si="5"/>
        <v>0</v>
      </c>
      <c r="AH23" s="194"/>
      <c r="AJ23" s="135"/>
      <c r="AK23" s="137">
        <f t="shared" si="6"/>
        <v>0</v>
      </c>
      <c r="AL23" s="97"/>
    </row>
    <row r="24" spans="1:38">
      <c r="A24" s="9">
        <v>15</v>
      </c>
      <c r="B24" s="10">
        <v>42292</v>
      </c>
      <c r="C24" s="14"/>
      <c r="D24" s="27">
        <f t="shared" si="7"/>
        <v>0</v>
      </c>
      <c r="E24" s="14"/>
      <c r="F24" s="27">
        <f t="shared" si="8"/>
        <v>0</v>
      </c>
      <c r="G24" s="14"/>
      <c r="H24" s="27">
        <f t="shared" si="9"/>
        <v>0</v>
      </c>
      <c r="I24" s="14"/>
      <c r="J24" s="27">
        <f t="shared" si="10"/>
        <v>0</v>
      </c>
      <c r="K24" s="14"/>
      <c r="L24" s="27">
        <f t="shared" si="11"/>
        <v>0</v>
      </c>
      <c r="M24" s="16">
        <f t="shared" si="12"/>
        <v>0</v>
      </c>
      <c r="N24" s="132"/>
      <c r="O24" s="177"/>
      <c r="P24" s="122"/>
      <c r="Q24" s="27">
        <f t="shared" si="13"/>
        <v>0</v>
      </c>
      <c r="R24" s="97"/>
      <c r="S24" s="179"/>
      <c r="U24" s="9">
        <v>15</v>
      </c>
      <c r="V24" s="10">
        <v>42292</v>
      </c>
      <c r="W24" s="151"/>
      <c r="X24" s="151">
        <f t="shared" si="0"/>
        <v>0</v>
      </c>
      <c r="Y24" s="151"/>
      <c r="Z24" s="151">
        <f t="shared" si="1"/>
        <v>0</v>
      </c>
      <c r="AA24" s="151"/>
      <c r="AB24" s="151">
        <f t="shared" si="2"/>
        <v>0</v>
      </c>
      <c r="AC24" s="151"/>
      <c r="AD24" s="151">
        <f t="shared" si="3"/>
        <v>0</v>
      </c>
      <c r="AE24" s="151"/>
      <c r="AF24" s="151">
        <f t="shared" si="4"/>
        <v>0</v>
      </c>
      <c r="AG24" s="151">
        <f t="shared" si="5"/>
        <v>0</v>
      </c>
      <c r="AH24" s="198"/>
      <c r="AI24" s="141"/>
      <c r="AJ24" s="138"/>
      <c r="AK24" s="136">
        <f t="shared" si="6"/>
        <v>0</v>
      </c>
      <c r="AL24" s="97"/>
    </row>
    <row r="25" spans="1:38">
      <c r="A25" s="9">
        <v>16</v>
      </c>
      <c r="B25" s="10">
        <v>42293</v>
      </c>
      <c r="C25" s="14"/>
      <c r="D25" s="27">
        <f t="shared" si="7"/>
        <v>0</v>
      </c>
      <c r="E25" s="14"/>
      <c r="F25" s="27">
        <f t="shared" si="8"/>
        <v>0</v>
      </c>
      <c r="G25" s="14"/>
      <c r="H25" s="27">
        <f t="shared" si="9"/>
        <v>0</v>
      </c>
      <c r="I25" s="14"/>
      <c r="J25" s="27">
        <f t="shared" si="10"/>
        <v>0</v>
      </c>
      <c r="K25" s="14"/>
      <c r="L25" s="27">
        <f t="shared" si="11"/>
        <v>0</v>
      </c>
      <c r="M25" s="16">
        <f t="shared" si="12"/>
        <v>0</v>
      </c>
      <c r="N25" s="116"/>
      <c r="O25" s="174"/>
      <c r="P25" s="122"/>
      <c r="Q25" s="27">
        <f t="shared" si="13"/>
        <v>0</v>
      </c>
      <c r="R25" s="97"/>
      <c r="S25" s="179"/>
      <c r="U25" s="9">
        <v>16</v>
      </c>
      <c r="V25" s="10">
        <v>42293</v>
      </c>
      <c r="W25" s="151"/>
      <c r="X25" s="151">
        <f t="shared" si="0"/>
        <v>0</v>
      </c>
      <c r="Y25" s="151"/>
      <c r="Z25" s="151">
        <f t="shared" si="1"/>
        <v>0</v>
      </c>
      <c r="AA25" s="151"/>
      <c r="AB25" s="151">
        <f t="shared" si="2"/>
        <v>0</v>
      </c>
      <c r="AC25" s="151"/>
      <c r="AD25" s="151">
        <f t="shared" si="3"/>
        <v>0</v>
      </c>
      <c r="AE25" s="151"/>
      <c r="AF25" s="151">
        <f t="shared" si="4"/>
        <v>0</v>
      </c>
      <c r="AG25" s="151">
        <f t="shared" si="5"/>
        <v>0</v>
      </c>
      <c r="AH25" s="194"/>
      <c r="AJ25" s="135"/>
      <c r="AK25" s="137">
        <f t="shared" si="6"/>
        <v>0</v>
      </c>
      <c r="AL25" s="97"/>
    </row>
    <row r="26" spans="1:38">
      <c r="A26" s="9">
        <v>17</v>
      </c>
      <c r="B26" s="10">
        <v>42294</v>
      </c>
      <c r="C26" s="14"/>
      <c r="D26" s="27">
        <f t="shared" si="7"/>
        <v>0</v>
      </c>
      <c r="E26" s="14"/>
      <c r="F26" s="27">
        <f t="shared" si="8"/>
        <v>0</v>
      </c>
      <c r="G26" s="14"/>
      <c r="H26" s="27">
        <f t="shared" si="9"/>
        <v>0</v>
      </c>
      <c r="I26" s="14"/>
      <c r="J26" s="27">
        <f t="shared" si="10"/>
        <v>0</v>
      </c>
      <c r="K26" s="14"/>
      <c r="L26" s="27">
        <f t="shared" si="11"/>
        <v>0</v>
      </c>
      <c r="M26" s="16">
        <f t="shared" si="12"/>
        <v>0</v>
      </c>
      <c r="N26" s="116"/>
      <c r="O26" s="174"/>
      <c r="P26" s="122"/>
      <c r="Q26" s="27">
        <f t="shared" si="13"/>
        <v>0</v>
      </c>
      <c r="R26" s="97"/>
      <c r="S26" s="179"/>
      <c r="U26" s="9">
        <v>17</v>
      </c>
      <c r="V26" s="10">
        <v>42294</v>
      </c>
      <c r="W26" s="151"/>
      <c r="X26" s="151">
        <f t="shared" si="0"/>
        <v>0</v>
      </c>
      <c r="Y26" s="151"/>
      <c r="Z26" s="151">
        <f t="shared" si="1"/>
        <v>0</v>
      </c>
      <c r="AA26" s="151"/>
      <c r="AB26" s="151">
        <f t="shared" si="2"/>
        <v>0</v>
      </c>
      <c r="AC26" s="151"/>
      <c r="AD26" s="151">
        <f t="shared" si="3"/>
        <v>0</v>
      </c>
      <c r="AE26" s="151"/>
      <c r="AF26" s="151">
        <f t="shared" si="4"/>
        <v>0</v>
      </c>
      <c r="AG26" s="151">
        <f t="shared" si="5"/>
        <v>0</v>
      </c>
      <c r="AH26" s="194"/>
      <c r="AJ26" s="135"/>
      <c r="AK26" s="137">
        <f t="shared" si="6"/>
        <v>0</v>
      </c>
      <c r="AL26" s="97"/>
    </row>
    <row r="27" spans="1:38">
      <c r="A27" s="9">
        <v>18</v>
      </c>
      <c r="B27" s="169">
        <v>42295</v>
      </c>
      <c r="C27" s="14"/>
      <c r="D27" s="27">
        <f t="shared" si="7"/>
        <v>0</v>
      </c>
      <c r="E27" s="14"/>
      <c r="F27" s="27">
        <f t="shared" si="8"/>
        <v>0</v>
      </c>
      <c r="G27" s="14"/>
      <c r="H27" s="27">
        <f t="shared" si="9"/>
        <v>0</v>
      </c>
      <c r="I27" s="14"/>
      <c r="J27" s="27">
        <f t="shared" si="10"/>
        <v>0</v>
      </c>
      <c r="K27" s="14"/>
      <c r="L27" s="27">
        <f t="shared" si="11"/>
        <v>0</v>
      </c>
      <c r="M27" s="16">
        <f t="shared" si="12"/>
        <v>0</v>
      </c>
      <c r="N27" s="116"/>
      <c r="O27" s="174"/>
      <c r="P27" s="122"/>
      <c r="Q27" s="27">
        <f t="shared" si="13"/>
        <v>0</v>
      </c>
      <c r="R27" s="97"/>
      <c r="S27" s="179"/>
      <c r="U27" s="9">
        <v>18</v>
      </c>
      <c r="V27" s="169">
        <v>42295</v>
      </c>
      <c r="W27" s="151"/>
      <c r="X27" s="151">
        <f t="shared" si="0"/>
        <v>0</v>
      </c>
      <c r="Y27" s="151"/>
      <c r="Z27" s="151">
        <f t="shared" si="1"/>
        <v>0</v>
      </c>
      <c r="AA27" s="151"/>
      <c r="AB27" s="151">
        <f t="shared" si="2"/>
        <v>0</v>
      </c>
      <c r="AC27" s="151"/>
      <c r="AD27" s="151">
        <f t="shared" si="3"/>
        <v>0</v>
      </c>
      <c r="AE27" s="151"/>
      <c r="AF27" s="151">
        <f t="shared" si="4"/>
        <v>0</v>
      </c>
      <c r="AG27" s="151">
        <f t="shared" si="5"/>
        <v>0</v>
      </c>
      <c r="AH27" s="198"/>
      <c r="AI27" s="141"/>
      <c r="AJ27" s="138"/>
      <c r="AK27" s="137">
        <f t="shared" si="6"/>
        <v>0</v>
      </c>
      <c r="AL27" s="97"/>
    </row>
    <row r="28" spans="1:38">
      <c r="A28" s="9">
        <v>19</v>
      </c>
      <c r="B28" s="10">
        <v>42296</v>
      </c>
      <c r="C28" s="14"/>
      <c r="D28" s="27">
        <f t="shared" si="7"/>
        <v>0</v>
      </c>
      <c r="E28" s="14"/>
      <c r="F28" s="27">
        <f t="shared" si="8"/>
        <v>0</v>
      </c>
      <c r="G28" s="14"/>
      <c r="H28" s="27">
        <f t="shared" si="9"/>
        <v>0</v>
      </c>
      <c r="I28" s="14"/>
      <c r="J28" s="27">
        <f t="shared" si="10"/>
        <v>0</v>
      </c>
      <c r="K28" s="14"/>
      <c r="L28" s="27">
        <f t="shared" si="11"/>
        <v>0</v>
      </c>
      <c r="M28" s="16">
        <f t="shared" si="12"/>
        <v>0</v>
      </c>
      <c r="N28" s="132"/>
      <c r="O28" s="177"/>
      <c r="P28" s="122"/>
      <c r="Q28" s="27">
        <f t="shared" si="13"/>
        <v>0</v>
      </c>
      <c r="R28" s="97"/>
      <c r="S28" s="179"/>
      <c r="U28" s="9">
        <v>19</v>
      </c>
      <c r="V28" s="10">
        <v>42296</v>
      </c>
      <c r="W28" s="151"/>
      <c r="X28" s="151">
        <f t="shared" si="0"/>
        <v>0</v>
      </c>
      <c r="Y28" s="151"/>
      <c r="Z28" s="151">
        <f t="shared" si="1"/>
        <v>0</v>
      </c>
      <c r="AA28" s="151"/>
      <c r="AB28" s="151">
        <f t="shared" si="2"/>
        <v>0</v>
      </c>
      <c r="AC28" s="151"/>
      <c r="AD28" s="151">
        <f t="shared" si="3"/>
        <v>0</v>
      </c>
      <c r="AE28" s="151"/>
      <c r="AF28" s="151">
        <f t="shared" si="4"/>
        <v>0</v>
      </c>
      <c r="AG28" s="151">
        <f t="shared" si="5"/>
        <v>0</v>
      </c>
      <c r="AH28" s="198"/>
      <c r="AI28" s="141"/>
      <c r="AJ28" s="138"/>
      <c r="AK28" s="137">
        <f t="shared" si="6"/>
        <v>0</v>
      </c>
      <c r="AL28" s="97"/>
    </row>
    <row r="29" spans="1:38">
      <c r="A29" s="9">
        <v>20</v>
      </c>
      <c r="B29" s="10">
        <v>42297</v>
      </c>
      <c r="C29" s="14"/>
      <c r="D29" s="27">
        <f t="shared" si="7"/>
        <v>0</v>
      </c>
      <c r="E29" s="14"/>
      <c r="F29" s="27">
        <f t="shared" si="8"/>
        <v>0</v>
      </c>
      <c r="G29" s="14"/>
      <c r="H29" s="27">
        <f t="shared" si="9"/>
        <v>0</v>
      </c>
      <c r="I29" s="14"/>
      <c r="J29" s="27">
        <f t="shared" si="10"/>
        <v>0</v>
      </c>
      <c r="K29" s="14"/>
      <c r="L29" s="27">
        <f t="shared" si="11"/>
        <v>0</v>
      </c>
      <c r="M29" s="16">
        <f t="shared" si="12"/>
        <v>0</v>
      </c>
      <c r="N29" s="132"/>
      <c r="O29" s="177"/>
      <c r="P29" s="122"/>
      <c r="Q29" s="27">
        <f t="shared" si="13"/>
        <v>0</v>
      </c>
      <c r="R29" s="97"/>
      <c r="S29" s="179"/>
      <c r="U29" s="9">
        <v>20</v>
      </c>
      <c r="V29" s="10">
        <v>42297</v>
      </c>
      <c r="W29" s="151"/>
      <c r="X29" s="151">
        <f t="shared" si="0"/>
        <v>0</v>
      </c>
      <c r="Y29" s="151"/>
      <c r="Z29" s="151">
        <f t="shared" si="1"/>
        <v>0</v>
      </c>
      <c r="AA29" s="151"/>
      <c r="AB29" s="151">
        <f t="shared" si="2"/>
        <v>0</v>
      </c>
      <c r="AC29" s="151"/>
      <c r="AD29" s="151">
        <f t="shared" si="3"/>
        <v>0</v>
      </c>
      <c r="AE29" s="151"/>
      <c r="AF29" s="151">
        <f t="shared" si="4"/>
        <v>0</v>
      </c>
      <c r="AG29" s="151">
        <f t="shared" si="5"/>
        <v>0</v>
      </c>
      <c r="AH29" s="198"/>
      <c r="AI29" s="141"/>
      <c r="AJ29" s="138"/>
      <c r="AK29" s="137">
        <f t="shared" si="6"/>
        <v>0</v>
      </c>
      <c r="AL29" s="97"/>
    </row>
    <row r="30" spans="1:38">
      <c r="A30" s="9">
        <v>21</v>
      </c>
      <c r="B30" s="10">
        <v>42298</v>
      </c>
      <c r="C30" s="14"/>
      <c r="D30" s="27">
        <f t="shared" si="7"/>
        <v>0</v>
      </c>
      <c r="E30" s="14"/>
      <c r="F30" s="27">
        <f t="shared" si="8"/>
        <v>0</v>
      </c>
      <c r="G30" s="14"/>
      <c r="H30" s="27">
        <f t="shared" si="9"/>
        <v>0</v>
      </c>
      <c r="I30" s="14"/>
      <c r="J30" s="27">
        <f t="shared" si="10"/>
        <v>0</v>
      </c>
      <c r="K30" s="14"/>
      <c r="L30" s="27">
        <f t="shared" si="11"/>
        <v>0</v>
      </c>
      <c r="M30" s="16">
        <f t="shared" si="12"/>
        <v>0</v>
      </c>
      <c r="N30" s="132"/>
      <c r="O30" s="177"/>
      <c r="P30" s="122"/>
      <c r="Q30" s="27">
        <f t="shared" si="13"/>
        <v>0</v>
      </c>
      <c r="R30" s="97"/>
      <c r="S30" s="179"/>
      <c r="U30" s="9">
        <v>21</v>
      </c>
      <c r="V30" s="10">
        <v>42298</v>
      </c>
      <c r="W30" s="151"/>
      <c r="X30" s="151">
        <f t="shared" si="0"/>
        <v>0</v>
      </c>
      <c r="Y30" s="151"/>
      <c r="Z30" s="151">
        <f t="shared" si="1"/>
        <v>0</v>
      </c>
      <c r="AA30" s="151"/>
      <c r="AB30" s="151">
        <f t="shared" si="2"/>
        <v>0</v>
      </c>
      <c r="AC30" s="151"/>
      <c r="AD30" s="151">
        <f t="shared" si="3"/>
        <v>0</v>
      </c>
      <c r="AE30" s="151"/>
      <c r="AF30" s="151">
        <f t="shared" si="4"/>
        <v>0</v>
      </c>
      <c r="AG30" s="151">
        <f t="shared" si="5"/>
        <v>0</v>
      </c>
      <c r="AH30" s="198"/>
      <c r="AI30" s="141"/>
      <c r="AJ30" s="138"/>
      <c r="AK30" s="137">
        <f t="shared" si="6"/>
        <v>0</v>
      </c>
      <c r="AL30" s="97"/>
    </row>
    <row r="31" spans="1:38">
      <c r="A31" s="9">
        <v>22</v>
      </c>
      <c r="B31" s="10">
        <v>42299</v>
      </c>
      <c r="C31" s="14"/>
      <c r="D31" s="27">
        <f t="shared" si="7"/>
        <v>0</v>
      </c>
      <c r="E31" s="14"/>
      <c r="F31" s="27">
        <f t="shared" si="8"/>
        <v>0</v>
      </c>
      <c r="G31" s="14"/>
      <c r="H31" s="27">
        <f t="shared" si="9"/>
        <v>0</v>
      </c>
      <c r="I31" s="14"/>
      <c r="J31" s="27">
        <f t="shared" si="10"/>
        <v>0</v>
      </c>
      <c r="K31" s="14"/>
      <c r="L31" s="27">
        <f t="shared" si="11"/>
        <v>0</v>
      </c>
      <c r="M31" s="16">
        <f t="shared" si="12"/>
        <v>0</v>
      </c>
      <c r="N31" s="132"/>
      <c r="O31" s="177"/>
      <c r="P31" s="122"/>
      <c r="Q31" s="27">
        <f t="shared" si="13"/>
        <v>0</v>
      </c>
      <c r="R31" s="97"/>
      <c r="S31" s="179"/>
      <c r="U31" s="9">
        <v>22</v>
      </c>
      <c r="V31" s="10">
        <v>42299</v>
      </c>
      <c r="W31" s="151"/>
      <c r="X31" s="151">
        <f t="shared" si="0"/>
        <v>0</v>
      </c>
      <c r="Y31" s="151"/>
      <c r="Z31" s="151">
        <f t="shared" si="1"/>
        <v>0</v>
      </c>
      <c r="AA31" s="151"/>
      <c r="AB31" s="151">
        <f t="shared" si="2"/>
        <v>0</v>
      </c>
      <c r="AC31" s="151"/>
      <c r="AD31" s="151">
        <f t="shared" si="3"/>
        <v>0</v>
      </c>
      <c r="AE31" s="151"/>
      <c r="AF31" s="151">
        <f t="shared" si="4"/>
        <v>0</v>
      </c>
      <c r="AG31" s="151">
        <f t="shared" si="5"/>
        <v>0</v>
      </c>
      <c r="AH31" s="195"/>
      <c r="AJ31" s="135"/>
      <c r="AK31" s="137">
        <f t="shared" si="6"/>
        <v>0</v>
      </c>
      <c r="AL31" s="97"/>
    </row>
    <row r="32" spans="1:38">
      <c r="A32" s="9">
        <v>23</v>
      </c>
      <c r="B32" s="10">
        <v>42300</v>
      </c>
      <c r="C32" s="14"/>
      <c r="D32" s="27">
        <f t="shared" si="7"/>
        <v>0</v>
      </c>
      <c r="E32" s="14"/>
      <c r="F32" s="27">
        <f t="shared" si="8"/>
        <v>0</v>
      </c>
      <c r="G32" s="14"/>
      <c r="H32" s="27">
        <f t="shared" si="9"/>
        <v>0</v>
      </c>
      <c r="I32" s="14"/>
      <c r="J32" s="27">
        <f t="shared" si="10"/>
        <v>0</v>
      </c>
      <c r="K32" s="14"/>
      <c r="L32" s="27">
        <f t="shared" si="11"/>
        <v>0</v>
      </c>
      <c r="M32" s="16">
        <f t="shared" si="12"/>
        <v>0</v>
      </c>
      <c r="N32" s="116"/>
      <c r="O32" s="174"/>
      <c r="P32" s="122"/>
      <c r="Q32" s="27">
        <f t="shared" si="13"/>
        <v>0</v>
      </c>
      <c r="R32" s="97"/>
      <c r="S32" s="179"/>
      <c r="U32" s="9">
        <v>23</v>
      </c>
      <c r="V32" s="10">
        <v>42300</v>
      </c>
      <c r="W32" s="151"/>
      <c r="X32" s="151">
        <f t="shared" si="0"/>
        <v>0</v>
      </c>
      <c r="Y32" s="151"/>
      <c r="Z32" s="151">
        <f t="shared" si="1"/>
        <v>0</v>
      </c>
      <c r="AA32" s="151"/>
      <c r="AB32" s="151">
        <f t="shared" si="2"/>
        <v>0</v>
      </c>
      <c r="AC32" s="151"/>
      <c r="AD32" s="151">
        <f t="shared" si="3"/>
        <v>0</v>
      </c>
      <c r="AE32" s="151"/>
      <c r="AF32" s="151">
        <f t="shared" si="4"/>
        <v>0</v>
      </c>
      <c r="AG32" s="151">
        <f t="shared" si="5"/>
        <v>0</v>
      </c>
      <c r="AH32" s="194"/>
      <c r="AI32" s="140"/>
      <c r="AJ32" s="138"/>
      <c r="AK32" s="137">
        <f t="shared" si="6"/>
        <v>0</v>
      </c>
      <c r="AL32" s="97"/>
    </row>
    <row r="33" spans="1:38" s="185" customFormat="1">
      <c r="A33" s="183">
        <v>24</v>
      </c>
      <c r="B33" s="10">
        <v>42301</v>
      </c>
      <c r="C33" s="135"/>
      <c r="D33" s="136">
        <f t="shared" si="7"/>
        <v>0</v>
      </c>
      <c r="E33" s="135"/>
      <c r="F33" s="136">
        <f t="shared" si="8"/>
        <v>0</v>
      </c>
      <c r="G33" s="135"/>
      <c r="H33" s="136">
        <f t="shared" si="9"/>
        <v>0</v>
      </c>
      <c r="I33" s="135"/>
      <c r="J33" s="136">
        <f t="shared" si="10"/>
        <v>0</v>
      </c>
      <c r="K33" s="135"/>
      <c r="L33" s="136">
        <f t="shared" si="11"/>
        <v>0</v>
      </c>
      <c r="M33" s="184">
        <f t="shared" si="12"/>
        <v>0</v>
      </c>
      <c r="N33" s="116"/>
      <c r="O33" s="174"/>
      <c r="P33" s="135"/>
      <c r="Q33" s="137">
        <f t="shared" si="13"/>
        <v>0</v>
      </c>
      <c r="R33" s="97"/>
      <c r="S33" s="179"/>
      <c r="U33" s="183">
        <v>24</v>
      </c>
      <c r="V33" s="10">
        <v>42301</v>
      </c>
      <c r="W33" s="151"/>
      <c r="X33" s="151">
        <f t="shared" si="0"/>
        <v>0</v>
      </c>
      <c r="Y33" s="151"/>
      <c r="Z33" s="151">
        <f t="shared" si="1"/>
        <v>0</v>
      </c>
      <c r="AA33" s="151"/>
      <c r="AB33" s="151">
        <f t="shared" si="2"/>
        <v>0</v>
      </c>
      <c r="AC33" s="151"/>
      <c r="AD33" s="151">
        <f t="shared" si="3"/>
        <v>0</v>
      </c>
      <c r="AE33" s="151"/>
      <c r="AF33" s="151">
        <f t="shared" si="4"/>
        <v>0</v>
      </c>
      <c r="AG33" s="151">
        <f t="shared" si="5"/>
        <v>0</v>
      </c>
      <c r="AH33" s="195"/>
      <c r="AJ33" s="135"/>
      <c r="AK33" s="137">
        <f t="shared" si="6"/>
        <v>0</v>
      </c>
      <c r="AL33" s="97"/>
    </row>
    <row r="34" spans="1:38" s="185" customFormat="1">
      <c r="A34" s="183">
        <v>25</v>
      </c>
      <c r="B34" s="169">
        <v>42302</v>
      </c>
      <c r="C34" s="135"/>
      <c r="D34" s="136">
        <f t="shared" si="7"/>
        <v>0</v>
      </c>
      <c r="E34" s="135"/>
      <c r="F34" s="136">
        <f t="shared" si="8"/>
        <v>0</v>
      </c>
      <c r="G34" s="135"/>
      <c r="H34" s="136">
        <f t="shared" si="9"/>
        <v>0</v>
      </c>
      <c r="I34" s="135"/>
      <c r="J34" s="136">
        <f t="shared" si="10"/>
        <v>0</v>
      </c>
      <c r="K34" s="135"/>
      <c r="L34" s="136">
        <f t="shared" si="11"/>
        <v>0</v>
      </c>
      <c r="M34" s="184">
        <f t="shared" si="12"/>
        <v>0</v>
      </c>
      <c r="N34" s="116"/>
      <c r="O34" s="174"/>
      <c r="P34" s="135"/>
      <c r="Q34" s="137">
        <f t="shared" si="13"/>
        <v>0</v>
      </c>
      <c r="R34" s="97"/>
      <c r="S34" s="179"/>
      <c r="U34" s="183">
        <v>25</v>
      </c>
      <c r="V34" s="169">
        <v>42302</v>
      </c>
      <c r="W34" s="151"/>
      <c r="X34" s="151">
        <f t="shared" si="0"/>
        <v>0</v>
      </c>
      <c r="Y34" s="151"/>
      <c r="Z34" s="151">
        <f t="shared" si="1"/>
        <v>0</v>
      </c>
      <c r="AA34" s="151"/>
      <c r="AB34" s="151">
        <f t="shared" si="2"/>
        <v>0</v>
      </c>
      <c r="AC34" s="151"/>
      <c r="AD34" s="151">
        <f t="shared" si="3"/>
        <v>0</v>
      </c>
      <c r="AE34" s="151"/>
      <c r="AF34" s="151">
        <f t="shared" si="4"/>
        <v>0</v>
      </c>
      <c r="AG34" s="151">
        <f t="shared" si="5"/>
        <v>0</v>
      </c>
      <c r="AH34" s="195"/>
      <c r="AJ34" s="135"/>
      <c r="AK34" s="137">
        <f t="shared" si="6"/>
        <v>0</v>
      </c>
      <c r="AL34" s="97"/>
    </row>
    <row r="35" spans="1:38">
      <c r="A35" s="9">
        <v>26</v>
      </c>
      <c r="B35" s="10">
        <v>42303</v>
      </c>
      <c r="C35" s="14"/>
      <c r="D35" s="27">
        <f t="shared" si="7"/>
        <v>0</v>
      </c>
      <c r="E35" s="14"/>
      <c r="F35" s="27">
        <f t="shared" si="8"/>
        <v>0</v>
      </c>
      <c r="G35" s="14"/>
      <c r="H35" s="27">
        <f t="shared" si="9"/>
        <v>0</v>
      </c>
      <c r="I35" s="14"/>
      <c r="J35" s="27">
        <f t="shared" si="10"/>
        <v>0</v>
      </c>
      <c r="K35" s="14"/>
      <c r="L35" s="27">
        <f t="shared" si="11"/>
        <v>0</v>
      </c>
      <c r="M35" s="16">
        <f t="shared" si="12"/>
        <v>0</v>
      </c>
      <c r="N35" s="116"/>
      <c r="O35" s="174"/>
      <c r="P35" s="122"/>
      <c r="Q35" s="27">
        <f t="shared" si="13"/>
        <v>0</v>
      </c>
      <c r="R35" s="97"/>
      <c r="S35" s="179"/>
      <c r="U35" s="9">
        <v>26</v>
      </c>
      <c r="V35" s="10">
        <v>42303</v>
      </c>
      <c r="W35" s="151"/>
      <c r="X35" s="151">
        <f t="shared" si="0"/>
        <v>0</v>
      </c>
      <c r="Y35" s="151"/>
      <c r="Z35" s="151">
        <f t="shared" si="1"/>
        <v>0</v>
      </c>
      <c r="AA35" s="151"/>
      <c r="AB35" s="151">
        <f t="shared" si="2"/>
        <v>0</v>
      </c>
      <c r="AC35" s="151"/>
      <c r="AD35" s="151">
        <f t="shared" si="3"/>
        <v>0</v>
      </c>
      <c r="AE35" s="151"/>
      <c r="AF35" s="151">
        <f t="shared" si="4"/>
        <v>0</v>
      </c>
      <c r="AG35" s="151">
        <f t="shared" si="5"/>
        <v>0</v>
      </c>
      <c r="AH35" s="194"/>
      <c r="AI35" s="140"/>
      <c r="AJ35" s="138"/>
      <c r="AK35" s="137">
        <f t="shared" si="6"/>
        <v>0</v>
      </c>
      <c r="AL35" s="97"/>
    </row>
    <row r="36" spans="1:38">
      <c r="A36" s="9">
        <v>27</v>
      </c>
      <c r="B36" s="10">
        <v>42304</v>
      </c>
      <c r="C36" s="14"/>
      <c r="D36" s="27">
        <f t="shared" si="7"/>
        <v>0</v>
      </c>
      <c r="E36" s="14"/>
      <c r="F36" s="27">
        <f t="shared" si="8"/>
        <v>0</v>
      </c>
      <c r="G36" s="14"/>
      <c r="H36" s="27">
        <f t="shared" si="9"/>
        <v>0</v>
      </c>
      <c r="I36" s="14"/>
      <c r="J36" s="27">
        <f t="shared" si="10"/>
        <v>0</v>
      </c>
      <c r="K36" s="14"/>
      <c r="L36" s="27">
        <f t="shared" si="11"/>
        <v>0</v>
      </c>
      <c r="M36" s="16">
        <f t="shared" si="12"/>
        <v>0</v>
      </c>
      <c r="N36" s="116"/>
      <c r="O36" s="174"/>
      <c r="P36" s="122"/>
      <c r="Q36" s="27">
        <f t="shared" si="13"/>
        <v>0</v>
      </c>
      <c r="R36" s="97"/>
      <c r="S36" s="179"/>
      <c r="U36" s="9">
        <v>27</v>
      </c>
      <c r="V36" s="10">
        <v>42304</v>
      </c>
      <c r="W36" s="151"/>
      <c r="X36" s="151">
        <f t="shared" si="0"/>
        <v>0</v>
      </c>
      <c r="Y36" s="151"/>
      <c r="Z36" s="151">
        <f t="shared" si="1"/>
        <v>0</v>
      </c>
      <c r="AA36" s="151"/>
      <c r="AB36" s="151">
        <f t="shared" si="2"/>
        <v>0</v>
      </c>
      <c r="AC36" s="151"/>
      <c r="AD36" s="151">
        <f t="shared" si="3"/>
        <v>0</v>
      </c>
      <c r="AE36" s="151"/>
      <c r="AF36" s="151">
        <f t="shared" si="4"/>
        <v>0</v>
      </c>
      <c r="AG36" s="151">
        <f t="shared" si="5"/>
        <v>0</v>
      </c>
      <c r="AH36" s="195"/>
      <c r="AJ36" s="135"/>
      <c r="AK36" s="137">
        <f t="shared" si="6"/>
        <v>0</v>
      </c>
      <c r="AL36" s="97"/>
    </row>
    <row r="37" spans="1:38">
      <c r="A37" s="9">
        <v>28</v>
      </c>
      <c r="B37" s="10">
        <v>42305</v>
      </c>
      <c r="C37" s="14"/>
      <c r="D37" s="27">
        <f t="shared" si="7"/>
        <v>0</v>
      </c>
      <c r="E37" s="14"/>
      <c r="F37" s="27">
        <f t="shared" si="8"/>
        <v>0</v>
      </c>
      <c r="G37" s="14"/>
      <c r="H37" s="27">
        <f t="shared" si="9"/>
        <v>0</v>
      </c>
      <c r="I37" s="14"/>
      <c r="J37" s="27">
        <f t="shared" si="10"/>
        <v>0</v>
      </c>
      <c r="K37" s="14"/>
      <c r="L37" s="27">
        <f t="shared" si="11"/>
        <v>0</v>
      </c>
      <c r="M37" s="16">
        <f t="shared" si="12"/>
        <v>0</v>
      </c>
      <c r="N37" s="116"/>
      <c r="O37" s="174"/>
      <c r="P37" s="122"/>
      <c r="Q37" s="27">
        <f t="shared" si="13"/>
        <v>0</v>
      </c>
      <c r="R37" s="97"/>
      <c r="S37" s="179"/>
      <c r="U37" s="9">
        <v>28</v>
      </c>
      <c r="V37" s="10">
        <v>42305</v>
      </c>
      <c r="W37" s="151"/>
      <c r="X37" s="151">
        <f t="shared" si="0"/>
        <v>0</v>
      </c>
      <c r="Y37" s="151"/>
      <c r="Z37" s="151">
        <f t="shared" si="1"/>
        <v>0</v>
      </c>
      <c r="AA37" s="151"/>
      <c r="AB37" s="151">
        <f t="shared" si="2"/>
        <v>0</v>
      </c>
      <c r="AC37" s="151"/>
      <c r="AD37" s="151">
        <f t="shared" si="3"/>
        <v>0</v>
      </c>
      <c r="AE37" s="151"/>
      <c r="AF37" s="151">
        <f t="shared" si="4"/>
        <v>0</v>
      </c>
      <c r="AG37" s="151">
        <f t="shared" si="5"/>
        <v>0</v>
      </c>
      <c r="AH37" s="194"/>
      <c r="AI37" s="140"/>
      <c r="AJ37" s="138"/>
      <c r="AK37" s="137">
        <f t="shared" si="6"/>
        <v>0</v>
      </c>
      <c r="AL37" s="97"/>
    </row>
    <row r="38" spans="1:38">
      <c r="A38" s="9">
        <v>29</v>
      </c>
      <c r="B38" s="10">
        <v>42306</v>
      </c>
      <c r="C38" s="14"/>
      <c r="D38" s="27">
        <f t="shared" si="7"/>
        <v>0</v>
      </c>
      <c r="E38" s="14"/>
      <c r="F38" s="27">
        <f t="shared" si="8"/>
        <v>0</v>
      </c>
      <c r="G38" s="14"/>
      <c r="H38" s="27">
        <f t="shared" si="9"/>
        <v>0</v>
      </c>
      <c r="I38" s="14"/>
      <c r="J38" s="27">
        <f t="shared" si="10"/>
        <v>0</v>
      </c>
      <c r="K38" s="14"/>
      <c r="L38" s="27">
        <f t="shared" si="11"/>
        <v>0</v>
      </c>
      <c r="M38" s="16">
        <f t="shared" si="12"/>
        <v>0</v>
      </c>
      <c r="N38" s="131"/>
      <c r="O38" s="176"/>
      <c r="P38" s="122"/>
      <c r="Q38" s="27">
        <f t="shared" si="13"/>
        <v>0</v>
      </c>
      <c r="R38" s="97"/>
      <c r="S38" s="179"/>
      <c r="U38" s="9">
        <v>29</v>
      </c>
      <c r="V38" s="10">
        <v>42306</v>
      </c>
      <c r="W38" s="151"/>
      <c r="X38" s="151">
        <f t="shared" si="0"/>
        <v>0</v>
      </c>
      <c r="Y38" s="151"/>
      <c r="Z38" s="151">
        <f t="shared" si="1"/>
        <v>0</v>
      </c>
      <c r="AA38" s="151"/>
      <c r="AB38" s="151">
        <f t="shared" si="2"/>
        <v>0</v>
      </c>
      <c r="AC38" s="151"/>
      <c r="AD38" s="151">
        <f t="shared" si="3"/>
        <v>0</v>
      </c>
      <c r="AE38" s="151"/>
      <c r="AF38" s="151">
        <f t="shared" si="4"/>
        <v>0</v>
      </c>
      <c r="AG38" s="151">
        <f t="shared" si="5"/>
        <v>0</v>
      </c>
      <c r="AH38" s="197"/>
      <c r="AI38" s="139"/>
      <c r="AJ38" s="138"/>
      <c r="AK38" s="137">
        <f t="shared" si="6"/>
        <v>0</v>
      </c>
      <c r="AL38" s="97"/>
    </row>
    <row r="39" spans="1:38" ht="15.75" thickBot="1">
      <c r="A39" s="9">
        <v>30</v>
      </c>
      <c r="B39" s="10">
        <v>42307</v>
      </c>
      <c r="C39" s="19"/>
      <c r="D39" s="27">
        <f t="shared" si="7"/>
        <v>0</v>
      </c>
      <c r="E39" s="19"/>
      <c r="F39" s="27">
        <f t="shared" si="8"/>
        <v>0</v>
      </c>
      <c r="G39" s="19"/>
      <c r="H39" s="27">
        <f t="shared" si="9"/>
        <v>0</v>
      </c>
      <c r="I39" s="21"/>
      <c r="J39" s="27">
        <f t="shared" si="10"/>
        <v>0</v>
      </c>
      <c r="K39" s="19"/>
      <c r="L39" s="27">
        <f t="shared" si="11"/>
        <v>0</v>
      </c>
      <c r="M39" s="16">
        <f t="shared" si="12"/>
        <v>0</v>
      </c>
      <c r="N39" s="116"/>
      <c r="O39" s="174"/>
      <c r="P39" s="123"/>
      <c r="Q39" s="27">
        <f t="shared" si="13"/>
        <v>0</v>
      </c>
      <c r="R39" s="97"/>
      <c r="S39" s="179"/>
      <c r="U39" s="9">
        <v>30</v>
      </c>
      <c r="V39" s="10">
        <v>42307</v>
      </c>
      <c r="W39" s="151"/>
      <c r="X39" s="151">
        <f t="shared" si="0"/>
        <v>0</v>
      </c>
      <c r="Y39" s="151"/>
      <c r="Z39" s="151">
        <f t="shared" si="1"/>
        <v>0</v>
      </c>
      <c r="AA39" s="151"/>
      <c r="AB39" s="151">
        <f t="shared" si="2"/>
        <v>0</v>
      </c>
      <c r="AC39" s="151"/>
      <c r="AD39" s="151">
        <f t="shared" si="3"/>
        <v>0</v>
      </c>
      <c r="AE39" s="151"/>
      <c r="AF39" s="151">
        <f t="shared" si="4"/>
        <v>0</v>
      </c>
      <c r="AG39" s="151">
        <f t="shared" si="5"/>
        <v>0</v>
      </c>
      <c r="AH39" s="197"/>
      <c r="AI39" s="139"/>
      <c r="AJ39" s="138"/>
      <c r="AK39" s="137">
        <f t="shared" si="6"/>
        <v>0</v>
      </c>
      <c r="AL39" s="106"/>
    </row>
    <row r="40" spans="1:38" ht="15.75" thickBot="1">
      <c r="A40" s="9">
        <v>31</v>
      </c>
      <c r="B40" s="10">
        <v>42308</v>
      </c>
      <c r="C40" s="186"/>
      <c r="D40" s="187"/>
      <c r="E40" s="186"/>
      <c r="F40" s="187"/>
      <c r="G40" s="186"/>
      <c r="H40" s="187"/>
      <c r="I40" s="186"/>
      <c r="J40" s="187"/>
      <c r="K40" s="186"/>
      <c r="L40" s="187"/>
      <c r="M40" s="188"/>
      <c r="N40" s="189"/>
      <c r="O40" s="174"/>
      <c r="P40" s="190"/>
      <c r="Q40" s="187"/>
      <c r="R40" s="106"/>
      <c r="S40" s="179"/>
      <c r="U40" s="9">
        <v>31</v>
      </c>
      <c r="V40" s="10">
        <v>42308</v>
      </c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99"/>
      <c r="AI40" s="139"/>
      <c r="AJ40" s="201"/>
      <c r="AK40" s="136"/>
      <c r="AL40" s="106"/>
    </row>
    <row r="41" spans="1:38" ht="15.75" thickBot="1">
      <c r="A41" s="260" t="s">
        <v>22</v>
      </c>
      <c r="B41" s="260"/>
      <c r="C41" s="22">
        <f t="shared" ref="C41:M41" si="25">SUM(C10:C39)</f>
        <v>0</v>
      </c>
      <c r="D41" s="22">
        <f t="shared" si="25"/>
        <v>0</v>
      </c>
      <c r="E41" s="22">
        <f t="shared" si="25"/>
        <v>0</v>
      </c>
      <c r="F41" s="22">
        <f t="shared" si="25"/>
        <v>0</v>
      </c>
      <c r="G41" s="22">
        <f t="shared" si="25"/>
        <v>0</v>
      </c>
      <c r="H41" s="22">
        <f t="shared" si="25"/>
        <v>0</v>
      </c>
      <c r="I41" s="22">
        <f t="shared" si="25"/>
        <v>357</v>
      </c>
      <c r="J41" s="22">
        <f t="shared" si="25"/>
        <v>1071</v>
      </c>
      <c r="K41" s="22">
        <f t="shared" si="25"/>
        <v>0</v>
      </c>
      <c r="L41" s="22">
        <f t="shared" si="25"/>
        <v>0</v>
      </c>
      <c r="M41" s="22">
        <f t="shared" si="25"/>
        <v>1071</v>
      </c>
      <c r="N41" s="120"/>
      <c r="O41" s="174"/>
      <c r="P41" s="173">
        <f>SUM(P10:P39)</f>
        <v>398</v>
      </c>
      <c r="Q41" s="22">
        <f>SUM(Q10:Q39)</f>
        <v>1194</v>
      </c>
      <c r="R41" s="107"/>
      <c r="S41" s="180"/>
      <c r="U41" s="157">
        <v>31</v>
      </c>
      <c r="V41" s="192">
        <v>42247</v>
      </c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200"/>
      <c r="AI41" s="142"/>
      <c r="AJ41" s="202"/>
      <c r="AK41" s="136"/>
      <c r="AL41" s="107"/>
    </row>
    <row r="42" spans="1:38" ht="15.75" thickBot="1">
      <c r="R42" s="130"/>
      <c r="S42" s="180"/>
      <c r="U42" s="273" t="s">
        <v>22</v>
      </c>
      <c r="V42" s="273"/>
      <c r="W42" s="144">
        <f t="shared" ref="W42:AE42" si="26">SUM(W10:W41)</f>
        <v>15</v>
      </c>
      <c r="X42" s="144">
        <f t="shared" si="26"/>
        <v>45</v>
      </c>
      <c r="Y42" s="144">
        <f t="shared" si="26"/>
        <v>18</v>
      </c>
      <c r="Z42" s="144">
        <f t="shared" si="26"/>
        <v>54</v>
      </c>
      <c r="AA42" s="144">
        <f t="shared" si="26"/>
        <v>23</v>
      </c>
      <c r="AB42" s="144">
        <f t="shared" si="26"/>
        <v>69</v>
      </c>
      <c r="AC42" s="144">
        <f t="shared" si="26"/>
        <v>301</v>
      </c>
      <c r="AD42" s="144">
        <f t="shared" si="26"/>
        <v>903</v>
      </c>
      <c r="AE42" s="144">
        <f t="shared" si="26"/>
        <v>0</v>
      </c>
      <c r="AF42" s="144">
        <f>SUM(AF10:AF41)</f>
        <v>0</v>
      </c>
      <c r="AG42" s="144">
        <f>SUM(AG10:AG41)</f>
        <v>1071</v>
      </c>
      <c r="AJ42" s="22">
        <f>SUM(AJ10:AJ41)</f>
        <v>445</v>
      </c>
      <c r="AK42" s="22">
        <f>SUM(AK10:AK41)</f>
        <v>1335</v>
      </c>
      <c r="AL42" s="130"/>
    </row>
    <row r="43" spans="1:38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19278000</v>
      </c>
      <c r="M43" s="261"/>
    </row>
    <row r="44" spans="1:38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  <c r="V44" s="23"/>
      <c r="W44" s="23"/>
      <c r="X44" s="24"/>
      <c r="Y44" s="24"/>
      <c r="Z44" s="24"/>
      <c r="AB44" s="254" t="s">
        <v>23</v>
      </c>
      <c r="AC44" s="254"/>
      <c r="AD44" s="254"/>
      <c r="AE44" s="24"/>
      <c r="AF44" s="261">
        <f>AG42*18000</f>
        <v>19278000</v>
      </c>
      <c r="AG44" s="261"/>
    </row>
    <row r="45" spans="1:38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  <c r="V45" s="23"/>
      <c r="X45" s="23"/>
      <c r="Y45" s="23"/>
      <c r="Z45" s="23"/>
      <c r="AA45" s="23"/>
      <c r="AB45" s="254" t="s">
        <v>24</v>
      </c>
      <c r="AC45" s="254"/>
      <c r="AD45" s="254"/>
      <c r="AE45" s="23"/>
      <c r="AF45" s="24"/>
      <c r="AG45" s="23"/>
    </row>
    <row r="46" spans="1:38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  <c r="V46" s="23"/>
      <c r="W46" s="23"/>
      <c r="X46" s="23"/>
      <c r="Y46" s="24"/>
      <c r="AA46" s="23"/>
      <c r="AB46" s="23"/>
      <c r="AC46" s="23"/>
      <c r="AD46" s="23"/>
      <c r="AE46" s="23"/>
      <c r="AF46" s="24"/>
      <c r="AG46" s="23"/>
    </row>
    <row r="47" spans="1:38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  <c r="V47" s="24"/>
      <c r="W47" s="24"/>
      <c r="X47" s="24"/>
      <c r="Y47" s="24"/>
      <c r="AA47" s="24"/>
      <c r="AB47" s="24"/>
      <c r="AC47" s="24"/>
      <c r="AD47" s="24"/>
      <c r="AE47" s="24"/>
      <c r="AF47" s="24"/>
      <c r="AG47" s="24"/>
    </row>
    <row r="48" spans="1:38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  <c r="V48" s="24"/>
      <c r="W48" s="24"/>
      <c r="X48" s="24"/>
      <c r="Y48" s="24"/>
      <c r="AA48" s="24"/>
      <c r="AB48" s="24"/>
      <c r="AC48" s="24"/>
      <c r="AD48" s="24"/>
      <c r="AE48" s="24"/>
      <c r="AF48" s="24"/>
      <c r="AG48" s="24"/>
    </row>
    <row r="49" spans="2:33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  <c r="V49" s="25"/>
      <c r="X49" s="25"/>
      <c r="Y49" s="25"/>
      <c r="Z49" s="25"/>
      <c r="AA49" s="25"/>
      <c r="AB49" s="253" t="s">
        <v>62</v>
      </c>
      <c r="AC49" s="253"/>
      <c r="AD49" s="253"/>
      <c r="AE49" s="24"/>
      <c r="AF49" s="24"/>
      <c r="AG49" s="23"/>
    </row>
  </sheetData>
  <mergeCells count="43">
    <mergeCell ref="A41:B41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  <mergeCell ref="G8:H8"/>
    <mergeCell ref="I8:J8"/>
    <mergeCell ref="U1:AG1"/>
    <mergeCell ref="U2:AG2"/>
    <mergeCell ref="U3:AG3"/>
    <mergeCell ref="U5:Y5"/>
    <mergeCell ref="P7:Q7"/>
    <mergeCell ref="R7:R9"/>
    <mergeCell ref="U7:U9"/>
    <mergeCell ref="V7:V9"/>
    <mergeCell ref="W7:AF7"/>
    <mergeCell ref="AG7:AG9"/>
    <mergeCell ref="AF44:AG44"/>
    <mergeCell ref="AJ7:AK7"/>
    <mergeCell ref="AL7:AL9"/>
    <mergeCell ref="P8:Q8"/>
    <mergeCell ref="W8:X8"/>
    <mergeCell ref="Y8:Z8"/>
    <mergeCell ref="AA8:AB8"/>
    <mergeCell ref="AC8:AD8"/>
    <mergeCell ref="AE8:AF8"/>
    <mergeCell ref="AJ8:AK8"/>
    <mergeCell ref="AB45:AD45"/>
    <mergeCell ref="H48:J48"/>
    <mergeCell ref="AB49:AD49"/>
    <mergeCell ref="U42:V42"/>
    <mergeCell ref="H43:J43"/>
    <mergeCell ref="L43:M43"/>
    <mergeCell ref="AB44:AD44"/>
    <mergeCell ref="H49:J49"/>
    <mergeCell ref="H44:J44"/>
  </mergeCells>
  <pageMargins left="0.7" right="0.7" top="0.75" bottom="0.75" header="0.3" footer="0.3"/>
  <pageSetup paperSize="9" orientation="portrait" horizontalDpi="4294967292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8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O7" sqref="O7:P8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5" max="15" width="12.7109375" bestFit="1" customWidth="1"/>
  </cols>
  <sheetData>
    <row r="1" spans="1:16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6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6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6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6" ht="18.75">
      <c r="A5" s="263" t="s">
        <v>36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</row>
    <row r="6" spans="1:16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</row>
    <row r="7" spans="1:16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O7" s="269" t="s">
        <v>61</v>
      </c>
      <c r="P7" s="270"/>
    </row>
    <row r="8" spans="1:16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O8" s="257" t="s">
        <v>6</v>
      </c>
      <c r="P8" s="258"/>
    </row>
    <row r="9" spans="1:16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O9" s="33" t="s">
        <v>20</v>
      </c>
      <c r="P9" s="33" t="s">
        <v>21</v>
      </c>
    </row>
    <row r="10" spans="1:16">
      <c r="A10" s="9">
        <v>1</v>
      </c>
      <c r="B10" s="10">
        <v>42309</v>
      </c>
      <c r="C10" s="11"/>
      <c r="D10" s="26">
        <f>C10*3</f>
        <v>0</v>
      </c>
      <c r="E10" s="11"/>
      <c r="F10" s="26">
        <f>E10*3</f>
        <v>0</v>
      </c>
      <c r="G10" s="11"/>
      <c r="H10" s="26">
        <f>G10*3</f>
        <v>0</v>
      </c>
      <c r="I10" s="11"/>
      <c r="J10" s="26">
        <f>I10*3</f>
        <v>0</v>
      </c>
      <c r="K10" s="11"/>
      <c r="L10" s="26">
        <f>K10*3</f>
        <v>0</v>
      </c>
      <c r="M10" s="13">
        <f>D10+F10+H10+J10+L10</f>
        <v>0</v>
      </c>
      <c r="O10" s="11"/>
      <c r="P10" s="26">
        <f>O10*3</f>
        <v>0</v>
      </c>
    </row>
    <row r="11" spans="1:16">
      <c r="A11" s="9">
        <v>2</v>
      </c>
      <c r="B11" s="10">
        <v>42310</v>
      </c>
      <c r="C11" s="14"/>
      <c r="D11" s="27">
        <f>C11*3</f>
        <v>0</v>
      </c>
      <c r="E11" s="14"/>
      <c r="F11" s="27">
        <f>E11*3</f>
        <v>0</v>
      </c>
      <c r="G11" s="14"/>
      <c r="H11" s="27">
        <f>G11*3</f>
        <v>0</v>
      </c>
      <c r="I11" s="14"/>
      <c r="J11" s="27">
        <f>I11*3</f>
        <v>0</v>
      </c>
      <c r="K11" s="14"/>
      <c r="L11" s="27">
        <f>K11*3</f>
        <v>0</v>
      </c>
      <c r="M11" s="16">
        <f>D11+F11+H11+J11+L11</f>
        <v>0</v>
      </c>
      <c r="O11" s="14"/>
      <c r="P11" s="27">
        <f>O11*3</f>
        <v>0</v>
      </c>
    </row>
    <row r="12" spans="1:16">
      <c r="A12" s="9">
        <v>3</v>
      </c>
      <c r="B12" s="10">
        <v>42311</v>
      </c>
      <c r="C12" s="14"/>
      <c r="D12" s="27">
        <f t="shared" ref="D12:D39" si="0">C12*3</f>
        <v>0</v>
      </c>
      <c r="E12" s="14"/>
      <c r="F12" s="27">
        <f t="shared" ref="F12:F39" si="1">E12*3</f>
        <v>0</v>
      </c>
      <c r="G12" s="14"/>
      <c r="H12" s="27">
        <f t="shared" ref="H12:H39" si="2">G12*3</f>
        <v>0</v>
      </c>
      <c r="I12" s="14"/>
      <c r="J12" s="27">
        <f t="shared" ref="J12:J39" si="3">I12*3</f>
        <v>0</v>
      </c>
      <c r="K12" s="14"/>
      <c r="L12" s="27">
        <f t="shared" ref="L12:L39" si="4">K12*3</f>
        <v>0</v>
      </c>
      <c r="M12" s="16">
        <f t="shared" ref="M12:M39" si="5">D12+F12+H12+J12+L12</f>
        <v>0</v>
      </c>
      <c r="O12" s="14"/>
      <c r="P12" s="27">
        <f t="shared" ref="P12:P39" si="6">O12*3</f>
        <v>0</v>
      </c>
    </row>
    <row r="13" spans="1:16">
      <c r="A13" s="9">
        <v>4</v>
      </c>
      <c r="B13" s="10">
        <v>42312</v>
      </c>
      <c r="C13" s="14"/>
      <c r="D13" s="27">
        <f t="shared" si="0"/>
        <v>0</v>
      </c>
      <c r="E13" s="14"/>
      <c r="F13" s="27">
        <f t="shared" si="1"/>
        <v>0</v>
      </c>
      <c r="G13" s="14"/>
      <c r="H13" s="27">
        <f t="shared" si="2"/>
        <v>0</v>
      </c>
      <c r="I13" s="14"/>
      <c r="J13" s="27">
        <f t="shared" si="3"/>
        <v>0</v>
      </c>
      <c r="K13" s="14"/>
      <c r="L13" s="27">
        <f t="shared" si="4"/>
        <v>0</v>
      </c>
      <c r="M13" s="16">
        <f t="shared" si="5"/>
        <v>0</v>
      </c>
      <c r="O13" s="14"/>
      <c r="P13" s="27">
        <f t="shared" si="6"/>
        <v>0</v>
      </c>
    </row>
    <row r="14" spans="1:16">
      <c r="A14" s="9">
        <v>5</v>
      </c>
      <c r="B14" s="10">
        <v>42313</v>
      </c>
      <c r="C14" s="14"/>
      <c r="D14" s="27">
        <f t="shared" si="0"/>
        <v>0</v>
      </c>
      <c r="E14" s="14"/>
      <c r="F14" s="27">
        <f t="shared" si="1"/>
        <v>0</v>
      </c>
      <c r="G14" s="14"/>
      <c r="H14" s="27">
        <f t="shared" si="2"/>
        <v>0</v>
      </c>
      <c r="I14" s="14"/>
      <c r="J14" s="27">
        <f t="shared" si="3"/>
        <v>0</v>
      </c>
      <c r="K14" s="14"/>
      <c r="L14" s="27">
        <f t="shared" si="4"/>
        <v>0</v>
      </c>
      <c r="M14" s="16">
        <f t="shared" si="5"/>
        <v>0</v>
      </c>
      <c r="O14" s="14"/>
      <c r="P14" s="27">
        <f t="shared" si="6"/>
        <v>0</v>
      </c>
    </row>
    <row r="15" spans="1:16">
      <c r="A15" s="9">
        <v>6</v>
      </c>
      <c r="B15" s="10">
        <v>42314</v>
      </c>
      <c r="C15" s="14"/>
      <c r="D15" s="27">
        <f t="shared" si="0"/>
        <v>0</v>
      </c>
      <c r="E15" s="14"/>
      <c r="F15" s="27">
        <f t="shared" si="1"/>
        <v>0</v>
      </c>
      <c r="G15" s="14"/>
      <c r="H15" s="27">
        <f t="shared" si="2"/>
        <v>0</v>
      </c>
      <c r="I15" s="14"/>
      <c r="J15" s="27">
        <f t="shared" si="3"/>
        <v>0</v>
      </c>
      <c r="K15" s="14"/>
      <c r="L15" s="27">
        <f t="shared" si="4"/>
        <v>0</v>
      </c>
      <c r="M15" s="16">
        <f t="shared" si="5"/>
        <v>0</v>
      </c>
      <c r="O15" s="14"/>
      <c r="P15" s="27">
        <f t="shared" si="6"/>
        <v>0</v>
      </c>
    </row>
    <row r="16" spans="1:16">
      <c r="A16" s="9">
        <v>7</v>
      </c>
      <c r="B16" s="10">
        <v>42315</v>
      </c>
      <c r="C16" s="14"/>
      <c r="D16" s="27">
        <f t="shared" si="0"/>
        <v>0</v>
      </c>
      <c r="E16" s="14"/>
      <c r="F16" s="27">
        <f t="shared" si="1"/>
        <v>0</v>
      </c>
      <c r="G16" s="14"/>
      <c r="H16" s="27">
        <f t="shared" si="2"/>
        <v>0</v>
      </c>
      <c r="I16" s="14"/>
      <c r="J16" s="27">
        <f t="shared" si="3"/>
        <v>0</v>
      </c>
      <c r="K16" s="14"/>
      <c r="L16" s="27">
        <f t="shared" si="4"/>
        <v>0</v>
      </c>
      <c r="M16" s="16">
        <f t="shared" si="5"/>
        <v>0</v>
      </c>
      <c r="O16" s="14"/>
      <c r="P16" s="27">
        <f t="shared" si="6"/>
        <v>0</v>
      </c>
    </row>
    <row r="17" spans="1:16">
      <c r="A17" s="9">
        <v>8</v>
      </c>
      <c r="B17" s="10">
        <v>42316</v>
      </c>
      <c r="C17" s="14"/>
      <c r="D17" s="27">
        <f t="shared" si="0"/>
        <v>0</v>
      </c>
      <c r="E17" s="14"/>
      <c r="F17" s="27">
        <f t="shared" si="1"/>
        <v>0</v>
      </c>
      <c r="G17" s="14"/>
      <c r="H17" s="27">
        <f t="shared" si="2"/>
        <v>0</v>
      </c>
      <c r="I17" s="14"/>
      <c r="J17" s="27">
        <f t="shared" si="3"/>
        <v>0</v>
      </c>
      <c r="K17" s="14"/>
      <c r="L17" s="27">
        <f t="shared" si="4"/>
        <v>0</v>
      </c>
      <c r="M17" s="16">
        <f t="shared" si="5"/>
        <v>0</v>
      </c>
      <c r="O17" s="14"/>
      <c r="P17" s="27">
        <f t="shared" si="6"/>
        <v>0</v>
      </c>
    </row>
    <row r="18" spans="1:16">
      <c r="A18" s="9">
        <v>9</v>
      </c>
      <c r="B18" s="10">
        <v>42317</v>
      </c>
      <c r="C18" s="14"/>
      <c r="D18" s="27">
        <f t="shared" si="0"/>
        <v>0</v>
      </c>
      <c r="E18" s="14"/>
      <c r="F18" s="27">
        <f t="shared" si="1"/>
        <v>0</v>
      </c>
      <c r="G18" s="14"/>
      <c r="H18" s="27">
        <f t="shared" si="2"/>
        <v>0</v>
      </c>
      <c r="I18" s="14"/>
      <c r="J18" s="27">
        <f t="shared" si="3"/>
        <v>0</v>
      </c>
      <c r="K18" s="14"/>
      <c r="L18" s="27">
        <f t="shared" si="4"/>
        <v>0</v>
      </c>
      <c r="M18" s="16">
        <f t="shared" si="5"/>
        <v>0</v>
      </c>
      <c r="O18" s="14"/>
      <c r="P18" s="27">
        <f t="shared" si="6"/>
        <v>0</v>
      </c>
    </row>
    <row r="19" spans="1:16">
      <c r="A19" s="9">
        <v>10</v>
      </c>
      <c r="B19" s="10">
        <v>42318</v>
      </c>
      <c r="C19" s="14"/>
      <c r="D19" s="27">
        <f t="shared" si="0"/>
        <v>0</v>
      </c>
      <c r="E19" s="14"/>
      <c r="F19" s="27">
        <f t="shared" si="1"/>
        <v>0</v>
      </c>
      <c r="G19" s="14"/>
      <c r="H19" s="27">
        <f t="shared" si="2"/>
        <v>0</v>
      </c>
      <c r="I19" s="14"/>
      <c r="J19" s="27">
        <f t="shared" si="3"/>
        <v>0</v>
      </c>
      <c r="K19" s="14"/>
      <c r="L19" s="27">
        <f t="shared" si="4"/>
        <v>0</v>
      </c>
      <c r="M19" s="16">
        <f t="shared" si="5"/>
        <v>0</v>
      </c>
      <c r="O19" s="14"/>
      <c r="P19" s="27">
        <f t="shared" si="6"/>
        <v>0</v>
      </c>
    </row>
    <row r="20" spans="1:16">
      <c r="A20" s="9">
        <v>11</v>
      </c>
      <c r="B20" s="10">
        <v>42319</v>
      </c>
      <c r="C20" s="14"/>
      <c r="D20" s="27">
        <f t="shared" si="0"/>
        <v>0</v>
      </c>
      <c r="E20" s="14"/>
      <c r="F20" s="27">
        <f t="shared" si="1"/>
        <v>0</v>
      </c>
      <c r="G20" s="14"/>
      <c r="H20" s="27">
        <f t="shared" si="2"/>
        <v>0</v>
      </c>
      <c r="I20" s="14"/>
      <c r="J20" s="27">
        <f t="shared" si="3"/>
        <v>0</v>
      </c>
      <c r="K20" s="14"/>
      <c r="L20" s="27">
        <f t="shared" si="4"/>
        <v>0</v>
      </c>
      <c r="M20" s="16">
        <f t="shared" si="5"/>
        <v>0</v>
      </c>
      <c r="O20" s="14"/>
      <c r="P20" s="27">
        <f t="shared" si="6"/>
        <v>0</v>
      </c>
    </row>
    <row r="21" spans="1:16">
      <c r="A21" s="9">
        <v>12</v>
      </c>
      <c r="B21" s="10">
        <v>42320</v>
      </c>
      <c r="C21" s="14"/>
      <c r="D21" s="27">
        <f t="shared" si="0"/>
        <v>0</v>
      </c>
      <c r="E21" s="14"/>
      <c r="F21" s="27">
        <f t="shared" si="1"/>
        <v>0</v>
      </c>
      <c r="G21" s="14"/>
      <c r="H21" s="27">
        <f t="shared" si="2"/>
        <v>0</v>
      </c>
      <c r="I21" s="14"/>
      <c r="J21" s="27">
        <f t="shared" si="3"/>
        <v>0</v>
      </c>
      <c r="K21" s="14"/>
      <c r="L21" s="27">
        <f t="shared" si="4"/>
        <v>0</v>
      </c>
      <c r="M21" s="16">
        <f t="shared" si="5"/>
        <v>0</v>
      </c>
      <c r="O21" s="14"/>
      <c r="P21" s="27">
        <f t="shared" si="6"/>
        <v>0</v>
      </c>
    </row>
    <row r="22" spans="1:16">
      <c r="A22" s="9">
        <v>13</v>
      </c>
      <c r="B22" s="10">
        <v>42321</v>
      </c>
      <c r="C22" s="14"/>
      <c r="D22" s="27">
        <f t="shared" si="0"/>
        <v>0</v>
      </c>
      <c r="E22" s="14"/>
      <c r="F22" s="27">
        <f t="shared" si="1"/>
        <v>0</v>
      </c>
      <c r="G22" s="14"/>
      <c r="H22" s="27">
        <f t="shared" si="2"/>
        <v>0</v>
      </c>
      <c r="I22" s="14"/>
      <c r="J22" s="27">
        <f t="shared" si="3"/>
        <v>0</v>
      </c>
      <c r="K22" s="14"/>
      <c r="L22" s="27">
        <f t="shared" si="4"/>
        <v>0</v>
      </c>
      <c r="M22" s="16">
        <f t="shared" si="5"/>
        <v>0</v>
      </c>
      <c r="O22" s="14"/>
      <c r="P22" s="27">
        <f t="shared" si="6"/>
        <v>0</v>
      </c>
    </row>
    <row r="23" spans="1:16">
      <c r="A23" s="9">
        <v>14</v>
      </c>
      <c r="B23" s="10">
        <v>42322</v>
      </c>
      <c r="C23" s="14"/>
      <c r="D23" s="27">
        <f t="shared" si="0"/>
        <v>0</v>
      </c>
      <c r="E23" s="14"/>
      <c r="F23" s="27">
        <f t="shared" si="1"/>
        <v>0</v>
      </c>
      <c r="G23" s="14"/>
      <c r="H23" s="27">
        <f t="shared" si="2"/>
        <v>0</v>
      </c>
      <c r="I23" s="14"/>
      <c r="J23" s="27">
        <f t="shared" si="3"/>
        <v>0</v>
      </c>
      <c r="K23" s="14"/>
      <c r="L23" s="27">
        <f t="shared" si="4"/>
        <v>0</v>
      </c>
      <c r="M23" s="16">
        <f t="shared" si="5"/>
        <v>0</v>
      </c>
      <c r="O23" s="14"/>
      <c r="P23" s="27">
        <f t="shared" si="6"/>
        <v>0</v>
      </c>
    </row>
    <row r="24" spans="1:16">
      <c r="A24" s="9">
        <v>15</v>
      </c>
      <c r="B24" s="10">
        <v>42323</v>
      </c>
      <c r="C24" s="14"/>
      <c r="D24" s="27">
        <f t="shared" si="0"/>
        <v>0</v>
      </c>
      <c r="E24" s="14"/>
      <c r="F24" s="27">
        <f t="shared" si="1"/>
        <v>0</v>
      </c>
      <c r="G24" s="14"/>
      <c r="H24" s="27">
        <f t="shared" si="2"/>
        <v>0</v>
      </c>
      <c r="I24" s="14"/>
      <c r="J24" s="27">
        <f t="shared" si="3"/>
        <v>0</v>
      </c>
      <c r="K24" s="14"/>
      <c r="L24" s="27">
        <f t="shared" si="4"/>
        <v>0</v>
      </c>
      <c r="M24" s="16">
        <f t="shared" si="5"/>
        <v>0</v>
      </c>
      <c r="O24" s="14"/>
      <c r="P24" s="27">
        <f t="shared" si="6"/>
        <v>0</v>
      </c>
    </row>
    <row r="25" spans="1:16">
      <c r="A25" s="9">
        <v>16</v>
      </c>
      <c r="B25" s="10">
        <v>42324</v>
      </c>
      <c r="C25" s="14"/>
      <c r="D25" s="27">
        <f t="shared" si="0"/>
        <v>0</v>
      </c>
      <c r="E25" s="14"/>
      <c r="F25" s="27">
        <f t="shared" si="1"/>
        <v>0</v>
      </c>
      <c r="G25" s="14"/>
      <c r="H25" s="27">
        <f t="shared" si="2"/>
        <v>0</v>
      </c>
      <c r="I25" s="14"/>
      <c r="J25" s="27">
        <f t="shared" si="3"/>
        <v>0</v>
      </c>
      <c r="K25" s="14"/>
      <c r="L25" s="27">
        <f t="shared" si="4"/>
        <v>0</v>
      </c>
      <c r="M25" s="16">
        <f t="shared" si="5"/>
        <v>0</v>
      </c>
      <c r="O25" s="14"/>
      <c r="P25" s="27">
        <f t="shared" si="6"/>
        <v>0</v>
      </c>
    </row>
    <row r="26" spans="1:16">
      <c r="A26" s="9">
        <v>17</v>
      </c>
      <c r="B26" s="10">
        <v>42325</v>
      </c>
      <c r="C26" s="14"/>
      <c r="D26" s="27">
        <f t="shared" si="0"/>
        <v>0</v>
      </c>
      <c r="E26" s="14"/>
      <c r="F26" s="27">
        <f t="shared" si="1"/>
        <v>0</v>
      </c>
      <c r="G26" s="14"/>
      <c r="H26" s="27">
        <f t="shared" si="2"/>
        <v>0</v>
      </c>
      <c r="I26" s="14"/>
      <c r="J26" s="27">
        <f t="shared" si="3"/>
        <v>0</v>
      </c>
      <c r="K26" s="14"/>
      <c r="L26" s="27">
        <f t="shared" si="4"/>
        <v>0</v>
      </c>
      <c r="M26" s="16">
        <f t="shared" si="5"/>
        <v>0</v>
      </c>
      <c r="O26" s="14"/>
      <c r="P26" s="27">
        <f t="shared" si="6"/>
        <v>0</v>
      </c>
    </row>
    <row r="27" spans="1:16">
      <c r="A27" s="9">
        <v>18</v>
      </c>
      <c r="B27" s="10">
        <v>42326</v>
      </c>
      <c r="C27" s="14"/>
      <c r="D27" s="27">
        <f t="shared" si="0"/>
        <v>0</v>
      </c>
      <c r="E27" s="14"/>
      <c r="F27" s="27">
        <f t="shared" si="1"/>
        <v>0</v>
      </c>
      <c r="G27" s="14"/>
      <c r="H27" s="27">
        <f t="shared" si="2"/>
        <v>0</v>
      </c>
      <c r="I27" s="14"/>
      <c r="J27" s="27">
        <f t="shared" si="3"/>
        <v>0</v>
      </c>
      <c r="K27" s="14"/>
      <c r="L27" s="27">
        <f t="shared" si="4"/>
        <v>0</v>
      </c>
      <c r="M27" s="16">
        <f t="shared" si="5"/>
        <v>0</v>
      </c>
      <c r="O27" s="14"/>
      <c r="P27" s="27">
        <f t="shared" si="6"/>
        <v>0</v>
      </c>
    </row>
    <row r="28" spans="1:16">
      <c r="A28" s="9">
        <v>19</v>
      </c>
      <c r="B28" s="10">
        <v>42327</v>
      </c>
      <c r="C28" s="14"/>
      <c r="D28" s="27">
        <f t="shared" si="0"/>
        <v>0</v>
      </c>
      <c r="E28" s="14"/>
      <c r="F28" s="27">
        <f t="shared" si="1"/>
        <v>0</v>
      </c>
      <c r="G28" s="14"/>
      <c r="H28" s="27">
        <f t="shared" si="2"/>
        <v>0</v>
      </c>
      <c r="I28" s="14"/>
      <c r="J28" s="27">
        <f t="shared" si="3"/>
        <v>0</v>
      </c>
      <c r="K28" s="14"/>
      <c r="L28" s="27">
        <f t="shared" si="4"/>
        <v>0</v>
      </c>
      <c r="M28" s="16">
        <f t="shared" si="5"/>
        <v>0</v>
      </c>
      <c r="O28" s="14"/>
      <c r="P28" s="27">
        <f t="shared" si="6"/>
        <v>0</v>
      </c>
    </row>
    <row r="29" spans="1:16">
      <c r="A29" s="9">
        <v>20</v>
      </c>
      <c r="B29" s="10">
        <v>42328</v>
      </c>
      <c r="C29" s="14"/>
      <c r="D29" s="27">
        <f t="shared" si="0"/>
        <v>0</v>
      </c>
      <c r="E29" s="14"/>
      <c r="F29" s="27">
        <f t="shared" si="1"/>
        <v>0</v>
      </c>
      <c r="G29" s="14"/>
      <c r="H29" s="27">
        <f t="shared" si="2"/>
        <v>0</v>
      </c>
      <c r="I29" s="14"/>
      <c r="J29" s="27">
        <f t="shared" si="3"/>
        <v>0</v>
      </c>
      <c r="K29" s="14"/>
      <c r="L29" s="27">
        <f t="shared" si="4"/>
        <v>0</v>
      </c>
      <c r="M29" s="16">
        <f t="shared" si="5"/>
        <v>0</v>
      </c>
      <c r="O29" s="14"/>
      <c r="P29" s="27">
        <f t="shared" si="6"/>
        <v>0</v>
      </c>
    </row>
    <row r="30" spans="1:16">
      <c r="A30" s="9">
        <v>21</v>
      </c>
      <c r="B30" s="10">
        <v>42329</v>
      </c>
      <c r="C30" s="14"/>
      <c r="D30" s="27">
        <f t="shared" si="0"/>
        <v>0</v>
      </c>
      <c r="E30" s="14"/>
      <c r="F30" s="27">
        <f t="shared" si="1"/>
        <v>0</v>
      </c>
      <c r="G30" s="14"/>
      <c r="H30" s="27">
        <f t="shared" si="2"/>
        <v>0</v>
      </c>
      <c r="I30" s="14"/>
      <c r="J30" s="27">
        <f t="shared" si="3"/>
        <v>0</v>
      </c>
      <c r="K30" s="14"/>
      <c r="L30" s="27">
        <f t="shared" si="4"/>
        <v>0</v>
      </c>
      <c r="M30" s="16">
        <f t="shared" si="5"/>
        <v>0</v>
      </c>
      <c r="O30" s="14"/>
      <c r="P30" s="27">
        <f t="shared" si="6"/>
        <v>0</v>
      </c>
    </row>
    <row r="31" spans="1:16">
      <c r="A31" s="9">
        <v>22</v>
      </c>
      <c r="B31" s="10">
        <v>42330</v>
      </c>
      <c r="C31" s="14"/>
      <c r="D31" s="27">
        <f t="shared" si="0"/>
        <v>0</v>
      </c>
      <c r="E31" s="14"/>
      <c r="F31" s="27">
        <f t="shared" si="1"/>
        <v>0</v>
      </c>
      <c r="G31" s="14"/>
      <c r="H31" s="27">
        <f t="shared" si="2"/>
        <v>0</v>
      </c>
      <c r="I31" s="14"/>
      <c r="J31" s="27">
        <f t="shared" si="3"/>
        <v>0</v>
      </c>
      <c r="K31" s="14"/>
      <c r="L31" s="27">
        <f t="shared" si="4"/>
        <v>0</v>
      </c>
      <c r="M31" s="16">
        <f t="shared" si="5"/>
        <v>0</v>
      </c>
      <c r="O31" s="14"/>
      <c r="P31" s="27">
        <f t="shared" si="6"/>
        <v>0</v>
      </c>
    </row>
    <row r="32" spans="1:16">
      <c r="A32" s="9">
        <v>23</v>
      </c>
      <c r="B32" s="10">
        <v>42331</v>
      </c>
      <c r="C32" s="14"/>
      <c r="D32" s="27">
        <f t="shared" si="0"/>
        <v>0</v>
      </c>
      <c r="E32" s="14"/>
      <c r="F32" s="27">
        <f t="shared" si="1"/>
        <v>0</v>
      </c>
      <c r="G32" s="14"/>
      <c r="H32" s="27">
        <f t="shared" si="2"/>
        <v>0</v>
      </c>
      <c r="I32" s="14"/>
      <c r="J32" s="27">
        <f t="shared" si="3"/>
        <v>0</v>
      </c>
      <c r="K32" s="14"/>
      <c r="L32" s="27">
        <f t="shared" si="4"/>
        <v>0</v>
      </c>
      <c r="M32" s="16">
        <f t="shared" si="5"/>
        <v>0</v>
      </c>
      <c r="O32" s="14"/>
      <c r="P32" s="27">
        <f t="shared" si="6"/>
        <v>0</v>
      </c>
    </row>
    <row r="33" spans="1:16">
      <c r="A33" s="9">
        <v>24</v>
      </c>
      <c r="B33" s="10">
        <v>42332</v>
      </c>
      <c r="C33" s="14"/>
      <c r="D33" s="27">
        <f t="shared" si="0"/>
        <v>0</v>
      </c>
      <c r="E33" s="14"/>
      <c r="F33" s="27">
        <f t="shared" si="1"/>
        <v>0</v>
      </c>
      <c r="G33" s="14"/>
      <c r="H33" s="27">
        <f t="shared" si="2"/>
        <v>0</v>
      </c>
      <c r="I33" s="14"/>
      <c r="J33" s="27">
        <f t="shared" si="3"/>
        <v>0</v>
      </c>
      <c r="K33" s="14"/>
      <c r="L33" s="27">
        <f t="shared" si="4"/>
        <v>0</v>
      </c>
      <c r="M33" s="16">
        <f t="shared" si="5"/>
        <v>0</v>
      </c>
      <c r="O33" s="14"/>
      <c r="P33" s="27">
        <f t="shared" si="6"/>
        <v>0</v>
      </c>
    </row>
    <row r="34" spans="1:16">
      <c r="A34" s="9">
        <v>25</v>
      </c>
      <c r="B34" s="10">
        <v>42333</v>
      </c>
      <c r="C34" s="14"/>
      <c r="D34" s="27">
        <f t="shared" si="0"/>
        <v>0</v>
      </c>
      <c r="E34" s="14"/>
      <c r="F34" s="27">
        <f t="shared" si="1"/>
        <v>0</v>
      </c>
      <c r="G34" s="14"/>
      <c r="H34" s="27">
        <f t="shared" si="2"/>
        <v>0</v>
      </c>
      <c r="I34" s="14"/>
      <c r="J34" s="27">
        <f t="shared" si="3"/>
        <v>0</v>
      </c>
      <c r="K34" s="14"/>
      <c r="L34" s="27">
        <f t="shared" si="4"/>
        <v>0</v>
      </c>
      <c r="M34" s="16">
        <f t="shared" si="5"/>
        <v>0</v>
      </c>
      <c r="O34" s="14"/>
      <c r="P34" s="27">
        <f t="shared" si="6"/>
        <v>0</v>
      </c>
    </row>
    <row r="35" spans="1:16">
      <c r="A35" s="9">
        <v>26</v>
      </c>
      <c r="B35" s="10">
        <v>42334</v>
      </c>
      <c r="C35" s="14"/>
      <c r="D35" s="27">
        <f t="shared" si="0"/>
        <v>0</v>
      </c>
      <c r="E35" s="14"/>
      <c r="F35" s="27">
        <f t="shared" si="1"/>
        <v>0</v>
      </c>
      <c r="G35" s="14"/>
      <c r="H35" s="27">
        <f t="shared" si="2"/>
        <v>0</v>
      </c>
      <c r="I35" s="14"/>
      <c r="J35" s="27">
        <f t="shared" si="3"/>
        <v>0</v>
      </c>
      <c r="K35" s="14"/>
      <c r="L35" s="27">
        <f t="shared" si="4"/>
        <v>0</v>
      </c>
      <c r="M35" s="16">
        <f t="shared" si="5"/>
        <v>0</v>
      </c>
      <c r="O35" s="14"/>
      <c r="P35" s="27">
        <f t="shared" si="6"/>
        <v>0</v>
      </c>
    </row>
    <row r="36" spans="1:16">
      <c r="A36" s="9">
        <v>27</v>
      </c>
      <c r="B36" s="10">
        <v>42335</v>
      </c>
      <c r="C36" s="14"/>
      <c r="D36" s="27">
        <f t="shared" si="0"/>
        <v>0</v>
      </c>
      <c r="E36" s="14"/>
      <c r="F36" s="27">
        <f t="shared" si="1"/>
        <v>0</v>
      </c>
      <c r="G36" s="14"/>
      <c r="H36" s="27">
        <f t="shared" si="2"/>
        <v>0</v>
      </c>
      <c r="I36" s="14"/>
      <c r="J36" s="27">
        <f t="shared" si="3"/>
        <v>0</v>
      </c>
      <c r="K36" s="14"/>
      <c r="L36" s="27">
        <f t="shared" si="4"/>
        <v>0</v>
      </c>
      <c r="M36" s="16">
        <f t="shared" si="5"/>
        <v>0</v>
      </c>
      <c r="O36" s="14"/>
      <c r="P36" s="27">
        <f t="shared" si="6"/>
        <v>0</v>
      </c>
    </row>
    <row r="37" spans="1:16">
      <c r="A37" s="9">
        <v>28</v>
      </c>
      <c r="B37" s="10">
        <v>42336</v>
      </c>
      <c r="C37" s="14"/>
      <c r="D37" s="27">
        <f t="shared" si="0"/>
        <v>0</v>
      </c>
      <c r="E37" s="14"/>
      <c r="F37" s="27">
        <f t="shared" si="1"/>
        <v>0</v>
      </c>
      <c r="G37" s="14"/>
      <c r="H37" s="27">
        <f t="shared" si="2"/>
        <v>0</v>
      </c>
      <c r="I37" s="14"/>
      <c r="J37" s="27">
        <f t="shared" si="3"/>
        <v>0</v>
      </c>
      <c r="K37" s="14"/>
      <c r="L37" s="27">
        <f t="shared" si="4"/>
        <v>0</v>
      </c>
      <c r="M37" s="16">
        <f t="shared" si="5"/>
        <v>0</v>
      </c>
      <c r="O37" s="14"/>
      <c r="P37" s="27">
        <f t="shared" si="6"/>
        <v>0</v>
      </c>
    </row>
    <row r="38" spans="1:16">
      <c r="A38" s="9">
        <v>29</v>
      </c>
      <c r="B38" s="10">
        <v>42337</v>
      </c>
      <c r="C38" s="14"/>
      <c r="D38" s="27">
        <f t="shared" si="0"/>
        <v>0</v>
      </c>
      <c r="E38" s="14"/>
      <c r="F38" s="27">
        <f t="shared" si="1"/>
        <v>0</v>
      </c>
      <c r="G38" s="14"/>
      <c r="H38" s="27">
        <f t="shared" si="2"/>
        <v>0</v>
      </c>
      <c r="I38" s="14"/>
      <c r="J38" s="27">
        <f t="shared" si="3"/>
        <v>0</v>
      </c>
      <c r="K38" s="14"/>
      <c r="L38" s="27">
        <f t="shared" si="4"/>
        <v>0</v>
      </c>
      <c r="M38" s="16">
        <f t="shared" si="5"/>
        <v>0</v>
      </c>
      <c r="O38" s="14"/>
      <c r="P38" s="27">
        <f t="shared" si="6"/>
        <v>0</v>
      </c>
    </row>
    <row r="39" spans="1:16" ht="15.75" thickBot="1">
      <c r="A39" s="9">
        <v>30</v>
      </c>
      <c r="B39" s="10">
        <v>42338</v>
      </c>
      <c r="C39" s="19"/>
      <c r="D39" s="27">
        <f t="shared" si="0"/>
        <v>0</v>
      </c>
      <c r="E39" s="19"/>
      <c r="F39" s="27">
        <f t="shared" si="1"/>
        <v>0</v>
      </c>
      <c r="G39" s="19"/>
      <c r="H39" s="27">
        <f t="shared" si="2"/>
        <v>0</v>
      </c>
      <c r="I39" s="21"/>
      <c r="J39" s="27">
        <f t="shared" si="3"/>
        <v>0</v>
      </c>
      <c r="K39" s="19"/>
      <c r="L39" s="27">
        <f t="shared" si="4"/>
        <v>0</v>
      </c>
      <c r="M39" s="16">
        <f t="shared" si="5"/>
        <v>0</v>
      </c>
      <c r="O39" s="29"/>
      <c r="P39" s="27">
        <f t="shared" si="6"/>
        <v>0</v>
      </c>
    </row>
    <row r="40" spans="1:16" ht="15.75" thickBot="1">
      <c r="A40" s="260" t="s">
        <v>22</v>
      </c>
      <c r="B40" s="260"/>
      <c r="C40" s="22">
        <f t="shared" ref="C40:M40" si="7">SUM(C10:C39)</f>
        <v>0</v>
      </c>
      <c r="D40" s="22">
        <f t="shared" si="7"/>
        <v>0</v>
      </c>
      <c r="E40" s="22">
        <f t="shared" si="7"/>
        <v>0</v>
      </c>
      <c r="F40" s="22">
        <f t="shared" si="7"/>
        <v>0</v>
      </c>
      <c r="G40" s="22">
        <f t="shared" si="7"/>
        <v>0</v>
      </c>
      <c r="H40" s="22">
        <f t="shared" si="7"/>
        <v>0</v>
      </c>
      <c r="I40" s="22">
        <f t="shared" si="7"/>
        <v>0</v>
      </c>
      <c r="J40" s="22">
        <f t="shared" si="7"/>
        <v>0</v>
      </c>
      <c r="K40" s="22">
        <f t="shared" si="7"/>
        <v>0</v>
      </c>
      <c r="L40" s="22">
        <f t="shared" si="7"/>
        <v>0</v>
      </c>
      <c r="M40" s="22">
        <f t="shared" si="7"/>
        <v>0</v>
      </c>
      <c r="O40" s="22">
        <f>SUM(O10:O39)</f>
        <v>0</v>
      </c>
      <c r="P40" s="22">
        <f>SUM(P10:P39)</f>
        <v>0</v>
      </c>
    </row>
    <row r="42" spans="1:16" ht="15.75">
      <c r="B42" s="23"/>
      <c r="C42" s="23"/>
      <c r="D42" s="24"/>
      <c r="E42" s="24"/>
      <c r="F42" s="24"/>
      <c r="H42" s="254" t="s">
        <v>23</v>
      </c>
      <c r="I42" s="254"/>
      <c r="J42" s="254"/>
      <c r="K42" s="24"/>
      <c r="L42" s="261">
        <f>M40*18000</f>
        <v>0</v>
      </c>
      <c r="M42" s="261"/>
    </row>
    <row r="43" spans="1:16" ht="15.75">
      <c r="B43" s="23"/>
      <c r="D43" s="23"/>
      <c r="E43" s="23"/>
      <c r="F43" s="23"/>
      <c r="G43" s="23"/>
      <c r="H43" s="254" t="s">
        <v>24</v>
      </c>
      <c r="I43" s="254"/>
      <c r="J43" s="254"/>
      <c r="K43" s="23"/>
      <c r="L43" s="24"/>
      <c r="M43" s="23"/>
    </row>
    <row r="44" spans="1:16" ht="15.75">
      <c r="B44" s="23"/>
      <c r="C44" s="23"/>
      <c r="D44" s="23"/>
      <c r="E44" s="24"/>
      <c r="G44" s="23"/>
      <c r="H44" s="23"/>
      <c r="I44" s="23"/>
      <c r="J44" s="23"/>
      <c r="K44" s="23"/>
      <c r="L44" s="24"/>
      <c r="M44" s="23"/>
    </row>
    <row r="45" spans="1:16" ht="15.75">
      <c r="B45" s="24"/>
      <c r="C45" s="24"/>
      <c r="D45" s="24"/>
      <c r="E45" s="24"/>
      <c r="G45" s="24"/>
      <c r="H45" s="24"/>
      <c r="I45" s="24"/>
      <c r="J45" s="24"/>
      <c r="K45" s="24"/>
      <c r="L45" s="24"/>
      <c r="M45" s="24"/>
    </row>
    <row r="46" spans="1:16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</row>
    <row r="47" spans="1:16" ht="15.75">
      <c r="B47" s="25"/>
      <c r="D47" s="25"/>
      <c r="E47" s="25"/>
      <c r="F47" s="25"/>
      <c r="G47" s="25"/>
      <c r="H47" s="253" t="s">
        <v>62</v>
      </c>
      <c r="I47" s="253"/>
      <c r="J47" s="253"/>
      <c r="K47" s="24"/>
      <c r="L47" s="24"/>
      <c r="M47" s="23"/>
    </row>
    <row r="48" spans="1:16" ht="15.75">
      <c r="B48" s="23"/>
      <c r="D48" s="23"/>
      <c r="E48" s="23"/>
      <c r="F48" s="23"/>
      <c r="G48" s="23"/>
      <c r="H48" s="254" t="s">
        <v>29</v>
      </c>
      <c r="I48" s="254"/>
      <c r="J48" s="254"/>
      <c r="K48" s="23"/>
      <c r="L48" s="24"/>
      <c r="M48" s="24"/>
    </row>
  </sheetData>
  <mergeCells count="21">
    <mergeCell ref="H48:J48"/>
    <mergeCell ref="G8:H8"/>
    <mergeCell ref="I8:J8"/>
    <mergeCell ref="A40:B40"/>
    <mergeCell ref="H42:J42"/>
    <mergeCell ref="L42:M42"/>
    <mergeCell ref="H43:J43"/>
    <mergeCell ref="H47:J47"/>
    <mergeCell ref="O7:P7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  <mergeCell ref="O8:P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49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N14" sqref="N14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5" max="15" width="12.7109375" bestFit="1" customWidth="1"/>
  </cols>
  <sheetData>
    <row r="1" spans="1:16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6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6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6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6" ht="18.75">
      <c r="A5" s="263" t="s">
        <v>37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</row>
    <row r="6" spans="1:16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</row>
    <row r="7" spans="1:16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O7" s="269" t="s">
        <v>61</v>
      </c>
      <c r="P7" s="270"/>
    </row>
    <row r="8" spans="1:16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O8" s="257" t="s">
        <v>6</v>
      </c>
      <c r="P8" s="258"/>
    </row>
    <row r="9" spans="1:16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O9" s="33" t="s">
        <v>20</v>
      </c>
      <c r="P9" s="33" t="s">
        <v>21</v>
      </c>
    </row>
    <row r="10" spans="1:16">
      <c r="A10" s="9">
        <v>1</v>
      </c>
      <c r="B10" s="10">
        <v>42339</v>
      </c>
      <c r="C10" s="11"/>
      <c r="D10" s="26">
        <f>C10*3</f>
        <v>0</v>
      </c>
      <c r="E10" s="11"/>
      <c r="F10" s="26">
        <f>E10*3</f>
        <v>0</v>
      </c>
      <c r="G10" s="11"/>
      <c r="H10" s="26">
        <f>G10*3</f>
        <v>0</v>
      </c>
      <c r="I10" s="11"/>
      <c r="J10" s="26">
        <f>I10*3</f>
        <v>0</v>
      </c>
      <c r="K10" s="11"/>
      <c r="L10" s="26">
        <f>K10*3</f>
        <v>0</v>
      </c>
      <c r="M10" s="13">
        <f>D10+F10+H10+J10+L10</f>
        <v>0</v>
      </c>
      <c r="O10" s="11"/>
      <c r="P10" s="26">
        <f>O10*3</f>
        <v>0</v>
      </c>
    </row>
    <row r="11" spans="1:16">
      <c r="A11" s="9">
        <v>2</v>
      </c>
      <c r="B11" s="10">
        <v>42340</v>
      </c>
      <c r="C11" s="14"/>
      <c r="D11" s="27">
        <f>C11*3</f>
        <v>0</v>
      </c>
      <c r="E11" s="14"/>
      <c r="F11" s="27">
        <f>E11*3</f>
        <v>0</v>
      </c>
      <c r="G11" s="14"/>
      <c r="H11" s="27">
        <f>G11*3</f>
        <v>0</v>
      </c>
      <c r="I11" s="14"/>
      <c r="J11" s="27">
        <f>I11*3</f>
        <v>0</v>
      </c>
      <c r="K11" s="14"/>
      <c r="L11" s="27">
        <f>K11*3</f>
        <v>0</v>
      </c>
      <c r="M11" s="16">
        <f>D11+F11+H11+J11+L11</f>
        <v>0</v>
      </c>
      <c r="O11" s="14"/>
      <c r="P11" s="27">
        <f>O11*3</f>
        <v>0</v>
      </c>
    </row>
    <row r="12" spans="1:16">
      <c r="A12" s="9">
        <v>3</v>
      </c>
      <c r="B12" s="10">
        <v>42341</v>
      </c>
      <c r="C12" s="14"/>
      <c r="D12" s="27">
        <f t="shared" ref="D12:D40" si="0">C12*3</f>
        <v>0</v>
      </c>
      <c r="E12" s="14"/>
      <c r="F12" s="27">
        <f t="shared" ref="F12:F40" si="1">E12*3</f>
        <v>0</v>
      </c>
      <c r="G12" s="14"/>
      <c r="H12" s="27">
        <f t="shared" ref="H12:H40" si="2">G12*3</f>
        <v>0</v>
      </c>
      <c r="I12" s="14"/>
      <c r="J12" s="27">
        <f t="shared" ref="J12:J40" si="3">I12*3</f>
        <v>0</v>
      </c>
      <c r="K12" s="14"/>
      <c r="L12" s="27">
        <f t="shared" ref="L12:L40" si="4">K12*3</f>
        <v>0</v>
      </c>
      <c r="M12" s="16">
        <f t="shared" ref="M12:M40" si="5">D12+F12+H12+J12+L12</f>
        <v>0</v>
      </c>
      <c r="O12" s="14"/>
      <c r="P12" s="27">
        <f t="shared" ref="P12:P40" si="6">O12*3</f>
        <v>0</v>
      </c>
    </row>
    <row r="13" spans="1:16">
      <c r="A13" s="9">
        <v>4</v>
      </c>
      <c r="B13" s="10">
        <v>42342</v>
      </c>
      <c r="C13" s="14"/>
      <c r="D13" s="27">
        <f t="shared" si="0"/>
        <v>0</v>
      </c>
      <c r="E13" s="14"/>
      <c r="F13" s="27">
        <f t="shared" si="1"/>
        <v>0</v>
      </c>
      <c r="G13" s="14"/>
      <c r="H13" s="27">
        <f t="shared" si="2"/>
        <v>0</v>
      </c>
      <c r="I13" s="14"/>
      <c r="J13" s="27">
        <f t="shared" si="3"/>
        <v>0</v>
      </c>
      <c r="K13" s="14"/>
      <c r="L13" s="27">
        <f t="shared" si="4"/>
        <v>0</v>
      </c>
      <c r="M13" s="16">
        <f t="shared" si="5"/>
        <v>0</v>
      </c>
      <c r="O13" s="14"/>
      <c r="P13" s="27">
        <f t="shared" si="6"/>
        <v>0</v>
      </c>
    </row>
    <row r="14" spans="1:16">
      <c r="A14" s="9">
        <v>5</v>
      </c>
      <c r="B14" s="10">
        <v>42343</v>
      </c>
      <c r="C14" s="14"/>
      <c r="D14" s="27">
        <f t="shared" si="0"/>
        <v>0</v>
      </c>
      <c r="E14" s="14"/>
      <c r="F14" s="27">
        <f t="shared" si="1"/>
        <v>0</v>
      </c>
      <c r="G14" s="14"/>
      <c r="H14" s="27">
        <f t="shared" si="2"/>
        <v>0</v>
      </c>
      <c r="I14" s="14"/>
      <c r="J14" s="27">
        <f t="shared" si="3"/>
        <v>0</v>
      </c>
      <c r="K14" s="14"/>
      <c r="L14" s="27">
        <f t="shared" si="4"/>
        <v>0</v>
      </c>
      <c r="M14" s="16">
        <f t="shared" si="5"/>
        <v>0</v>
      </c>
      <c r="O14" s="14"/>
      <c r="P14" s="27">
        <f t="shared" si="6"/>
        <v>0</v>
      </c>
    </row>
    <row r="15" spans="1:16">
      <c r="A15" s="9">
        <v>6</v>
      </c>
      <c r="B15" s="10">
        <v>42344</v>
      </c>
      <c r="C15" s="14"/>
      <c r="D15" s="27">
        <f t="shared" si="0"/>
        <v>0</v>
      </c>
      <c r="E15" s="14"/>
      <c r="F15" s="27">
        <f t="shared" si="1"/>
        <v>0</v>
      </c>
      <c r="G15" s="14"/>
      <c r="H15" s="27">
        <f t="shared" si="2"/>
        <v>0</v>
      </c>
      <c r="I15" s="14"/>
      <c r="J15" s="27">
        <f t="shared" si="3"/>
        <v>0</v>
      </c>
      <c r="K15" s="14"/>
      <c r="L15" s="27">
        <f t="shared" si="4"/>
        <v>0</v>
      </c>
      <c r="M15" s="16">
        <f t="shared" si="5"/>
        <v>0</v>
      </c>
      <c r="O15" s="14"/>
      <c r="P15" s="27">
        <f t="shared" si="6"/>
        <v>0</v>
      </c>
    </row>
    <row r="16" spans="1:16">
      <c r="A16" s="9">
        <v>7</v>
      </c>
      <c r="B16" s="10">
        <v>42345</v>
      </c>
      <c r="C16" s="14"/>
      <c r="D16" s="27">
        <f t="shared" si="0"/>
        <v>0</v>
      </c>
      <c r="E16" s="14"/>
      <c r="F16" s="27">
        <f t="shared" si="1"/>
        <v>0</v>
      </c>
      <c r="G16" s="14"/>
      <c r="H16" s="27">
        <f t="shared" si="2"/>
        <v>0</v>
      </c>
      <c r="I16" s="14"/>
      <c r="J16" s="27">
        <f t="shared" si="3"/>
        <v>0</v>
      </c>
      <c r="K16" s="14"/>
      <c r="L16" s="27">
        <f t="shared" si="4"/>
        <v>0</v>
      </c>
      <c r="M16" s="16">
        <f t="shared" si="5"/>
        <v>0</v>
      </c>
      <c r="O16" s="14"/>
      <c r="P16" s="27">
        <f t="shared" si="6"/>
        <v>0</v>
      </c>
    </row>
    <row r="17" spans="1:16">
      <c r="A17" s="9">
        <v>8</v>
      </c>
      <c r="B17" s="10">
        <v>42346</v>
      </c>
      <c r="C17" s="14"/>
      <c r="D17" s="27">
        <f t="shared" si="0"/>
        <v>0</v>
      </c>
      <c r="E17" s="14"/>
      <c r="F17" s="27">
        <f t="shared" si="1"/>
        <v>0</v>
      </c>
      <c r="G17" s="14"/>
      <c r="H17" s="27">
        <f t="shared" si="2"/>
        <v>0</v>
      </c>
      <c r="I17" s="14"/>
      <c r="J17" s="27">
        <f t="shared" si="3"/>
        <v>0</v>
      </c>
      <c r="K17" s="14"/>
      <c r="L17" s="27">
        <f t="shared" si="4"/>
        <v>0</v>
      </c>
      <c r="M17" s="16">
        <f t="shared" si="5"/>
        <v>0</v>
      </c>
      <c r="O17" s="14"/>
      <c r="P17" s="27">
        <f t="shared" si="6"/>
        <v>0</v>
      </c>
    </row>
    <row r="18" spans="1:16">
      <c r="A18" s="9">
        <v>9</v>
      </c>
      <c r="B18" s="10">
        <v>42347</v>
      </c>
      <c r="C18" s="14"/>
      <c r="D18" s="27">
        <f t="shared" si="0"/>
        <v>0</v>
      </c>
      <c r="E18" s="14"/>
      <c r="F18" s="27">
        <f t="shared" si="1"/>
        <v>0</v>
      </c>
      <c r="G18" s="14"/>
      <c r="H18" s="27">
        <f t="shared" si="2"/>
        <v>0</v>
      </c>
      <c r="I18" s="14"/>
      <c r="J18" s="27">
        <f t="shared" si="3"/>
        <v>0</v>
      </c>
      <c r="K18" s="14"/>
      <c r="L18" s="27">
        <f t="shared" si="4"/>
        <v>0</v>
      </c>
      <c r="M18" s="16">
        <f t="shared" si="5"/>
        <v>0</v>
      </c>
      <c r="O18" s="14"/>
      <c r="P18" s="27">
        <f t="shared" si="6"/>
        <v>0</v>
      </c>
    </row>
    <row r="19" spans="1:16">
      <c r="A19" s="9">
        <v>10</v>
      </c>
      <c r="B19" s="10">
        <v>42348</v>
      </c>
      <c r="C19" s="14"/>
      <c r="D19" s="27">
        <f t="shared" si="0"/>
        <v>0</v>
      </c>
      <c r="E19" s="14"/>
      <c r="F19" s="27">
        <f t="shared" si="1"/>
        <v>0</v>
      </c>
      <c r="G19" s="14"/>
      <c r="H19" s="27">
        <f t="shared" si="2"/>
        <v>0</v>
      </c>
      <c r="I19" s="14"/>
      <c r="J19" s="27">
        <f t="shared" si="3"/>
        <v>0</v>
      </c>
      <c r="K19" s="14"/>
      <c r="L19" s="27">
        <f t="shared" si="4"/>
        <v>0</v>
      </c>
      <c r="M19" s="16">
        <f t="shared" si="5"/>
        <v>0</v>
      </c>
      <c r="O19" s="14"/>
      <c r="P19" s="27">
        <f t="shared" si="6"/>
        <v>0</v>
      </c>
    </row>
    <row r="20" spans="1:16">
      <c r="A20" s="9">
        <v>11</v>
      </c>
      <c r="B20" s="10">
        <v>42349</v>
      </c>
      <c r="C20" s="14"/>
      <c r="D20" s="27">
        <f t="shared" si="0"/>
        <v>0</v>
      </c>
      <c r="E20" s="14"/>
      <c r="F20" s="27">
        <f t="shared" si="1"/>
        <v>0</v>
      </c>
      <c r="G20" s="14"/>
      <c r="H20" s="27">
        <f t="shared" si="2"/>
        <v>0</v>
      </c>
      <c r="I20" s="14"/>
      <c r="J20" s="27">
        <f t="shared" si="3"/>
        <v>0</v>
      </c>
      <c r="K20" s="14"/>
      <c r="L20" s="27">
        <f t="shared" si="4"/>
        <v>0</v>
      </c>
      <c r="M20" s="16">
        <f t="shared" si="5"/>
        <v>0</v>
      </c>
      <c r="O20" s="14"/>
      <c r="P20" s="27">
        <f t="shared" si="6"/>
        <v>0</v>
      </c>
    </row>
    <row r="21" spans="1:16">
      <c r="A21" s="9">
        <v>12</v>
      </c>
      <c r="B21" s="10">
        <v>42350</v>
      </c>
      <c r="C21" s="14"/>
      <c r="D21" s="27">
        <f t="shared" si="0"/>
        <v>0</v>
      </c>
      <c r="E21" s="14"/>
      <c r="F21" s="27">
        <f t="shared" si="1"/>
        <v>0</v>
      </c>
      <c r="G21" s="14"/>
      <c r="H21" s="27">
        <f t="shared" si="2"/>
        <v>0</v>
      </c>
      <c r="I21" s="14"/>
      <c r="J21" s="27">
        <f t="shared" si="3"/>
        <v>0</v>
      </c>
      <c r="K21" s="14"/>
      <c r="L21" s="27">
        <f t="shared" si="4"/>
        <v>0</v>
      </c>
      <c r="M21" s="16">
        <f t="shared" si="5"/>
        <v>0</v>
      </c>
      <c r="O21" s="14"/>
      <c r="P21" s="27">
        <f t="shared" si="6"/>
        <v>0</v>
      </c>
    </row>
    <row r="22" spans="1:16">
      <c r="A22" s="9">
        <v>13</v>
      </c>
      <c r="B22" s="10">
        <v>42351</v>
      </c>
      <c r="C22" s="14"/>
      <c r="D22" s="27">
        <f t="shared" si="0"/>
        <v>0</v>
      </c>
      <c r="E22" s="14"/>
      <c r="F22" s="27">
        <f t="shared" si="1"/>
        <v>0</v>
      </c>
      <c r="G22" s="14"/>
      <c r="H22" s="27">
        <f t="shared" si="2"/>
        <v>0</v>
      </c>
      <c r="I22" s="14"/>
      <c r="J22" s="27">
        <f t="shared" si="3"/>
        <v>0</v>
      </c>
      <c r="K22" s="14"/>
      <c r="L22" s="27">
        <f t="shared" si="4"/>
        <v>0</v>
      </c>
      <c r="M22" s="16">
        <f t="shared" si="5"/>
        <v>0</v>
      </c>
      <c r="O22" s="14"/>
      <c r="P22" s="27">
        <f t="shared" si="6"/>
        <v>0</v>
      </c>
    </row>
    <row r="23" spans="1:16">
      <c r="A23" s="9">
        <v>14</v>
      </c>
      <c r="B23" s="10">
        <v>42352</v>
      </c>
      <c r="C23" s="14"/>
      <c r="D23" s="27">
        <f t="shared" si="0"/>
        <v>0</v>
      </c>
      <c r="E23" s="14"/>
      <c r="F23" s="27">
        <f t="shared" si="1"/>
        <v>0</v>
      </c>
      <c r="G23" s="14"/>
      <c r="H23" s="27">
        <f t="shared" si="2"/>
        <v>0</v>
      </c>
      <c r="I23" s="14"/>
      <c r="J23" s="27">
        <f t="shared" si="3"/>
        <v>0</v>
      </c>
      <c r="K23" s="14"/>
      <c r="L23" s="27">
        <f t="shared" si="4"/>
        <v>0</v>
      </c>
      <c r="M23" s="16">
        <f t="shared" si="5"/>
        <v>0</v>
      </c>
      <c r="O23" s="14"/>
      <c r="P23" s="27">
        <f t="shared" si="6"/>
        <v>0</v>
      </c>
    </row>
    <row r="24" spans="1:16">
      <c r="A24" s="9">
        <v>15</v>
      </c>
      <c r="B24" s="10">
        <v>42353</v>
      </c>
      <c r="C24" s="14"/>
      <c r="D24" s="27">
        <f t="shared" si="0"/>
        <v>0</v>
      </c>
      <c r="E24" s="14"/>
      <c r="F24" s="27">
        <f t="shared" si="1"/>
        <v>0</v>
      </c>
      <c r="G24" s="14"/>
      <c r="H24" s="27">
        <f t="shared" si="2"/>
        <v>0</v>
      </c>
      <c r="I24" s="14"/>
      <c r="J24" s="27">
        <f t="shared" si="3"/>
        <v>0</v>
      </c>
      <c r="K24" s="14"/>
      <c r="L24" s="27">
        <f t="shared" si="4"/>
        <v>0</v>
      </c>
      <c r="M24" s="16">
        <f t="shared" si="5"/>
        <v>0</v>
      </c>
      <c r="O24" s="14"/>
      <c r="P24" s="27">
        <f t="shared" si="6"/>
        <v>0</v>
      </c>
    </row>
    <row r="25" spans="1:16">
      <c r="A25" s="9">
        <v>16</v>
      </c>
      <c r="B25" s="10">
        <v>42354</v>
      </c>
      <c r="C25" s="14"/>
      <c r="D25" s="27">
        <f t="shared" si="0"/>
        <v>0</v>
      </c>
      <c r="E25" s="14"/>
      <c r="F25" s="27">
        <f t="shared" si="1"/>
        <v>0</v>
      </c>
      <c r="G25" s="14"/>
      <c r="H25" s="27">
        <f t="shared" si="2"/>
        <v>0</v>
      </c>
      <c r="I25" s="14"/>
      <c r="J25" s="27">
        <f t="shared" si="3"/>
        <v>0</v>
      </c>
      <c r="K25" s="14"/>
      <c r="L25" s="27">
        <f t="shared" si="4"/>
        <v>0</v>
      </c>
      <c r="M25" s="16">
        <f t="shared" si="5"/>
        <v>0</v>
      </c>
      <c r="O25" s="14"/>
      <c r="P25" s="27">
        <f t="shared" si="6"/>
        <v>0</v>
      </c>
    </row>
    <row r="26" spans="1:16">
      <c r="A26" s="9">
        <v>17</v>
      </c>
      <c r="B26" s="10">
        <v>42355</v>
      </c>
      <c r="C26" s="14"/>
      <c r="D26" s="27">
        <f t="shared" si="0"/>
        <v>0</v>
      </c>
      <c r="E26" s="14"/>
      <c r="F26" s="27">
        <f t="shared" si="1"/>
        <v>0</v>
      </c>
      <c r="G26" s="14"/>
      <c r="H26" s="27">
        <f t="shared" si="2"/>
        <v>0</v>
      </c>
      <c r="I26" s="14"/>
      <c r="J26" s="27">
        <f t="shared" si="3"/>
        <v>0</v>
      </c>
      <c r="K26" s="14"/>
      <c r="L26" s="27">
        <f t="shared" si="4"/>
        <v>0</v>
      </c>
      <c r="M26" s="16">
        <f t="shared" si="5"/>
        <v>0</v>
      </c>
      <c r="O26" s="14"/>
      <c r="P26" s="27">
        <f t="shared" si="6"/>
        <v>0</v>
      </c>
    </row>
    <row r="27" spans="1:16">
      <c r="A27" s="9">
        <v>18</v>
      </c>
      <c r="B27" s="10">
        <v>42356</v>
      </c>
      <c r="C27" s="14"/>
      <c r="D27" s="27">
        <f t="shared" si="0"/>
        <v>0</v>
      </c>
      <c r="E27" s="14"/>
      <c r="F27" s="27">
        <f t="shared" si="1"/>
        <v>0</v>
      </c>
      <c r="G27" s="14"/>
      <c r="H27" s="27">
        <f t="shared" si="2"/>
        <v>0</v>
      </c>
      <c r="I27" s="14"/>
      <c r="J27" s="27">
        <f t="shared" si="3"/>
        <v>0</v>
      </c>
      <c r="K27" s="14"/>
      <c r="L27" s="27">
        <f t="shared" si="4"/>
        <v>0</v>
      </c>
      <c r="M27" s="16">
        <f t="shared" si="5"/>
        <v>0</v>
      </c>
      <c r="O27" s="14"/>
      <c r="P27" s="27">
        <f t="shared" si="6"/>
        <v>0</v>
      </c>
    </row>
    <row r="28" spans="1:16">
      <c r="A28" s="9">
        <v>19</v>
      </c>
      <c r="B28" s="10">
        <v>42357</v>
      </c>
      <c r="C28" s="14"/>
      <c r="D28" s="27">
        <f t="shared" si="0"/>
        <v>0</v>
      </c>
      <c r="E28" s="14"/>
      <c r="F28" s="27">
        <f t="shared" si="1"/>
        <v>0</v>
      </c>
      <c r="G28" s="14"/>
      <c r="H28" s="27">
        <f t="shared" si="2"/>
        <v>0</v>
      </c>
      <c r="I28" s="14"/>
      <c r="J28" s="27">
        <f t="shared" si="3"/>
        <v>0</v>
      </c>
      <c r="K28" s="14"/>
      <c r="L28" s="27">
        <f t="shared" si="4"/>
        <v>0</v>
      </c>
      <c r="M28" s="16">
        <f t="shared" si="5"/>
        <v>0</v>
      </c>
      <c r="O28" s="14"/>
      <c r="P28" s="27">
        <f t="shared" si="6"/>
        <v>0</v>
      </c>
    </row>
    <row r="29" spans="1:16">
      <c r="A29" s="9">
        <v>20</v>
      </c>
      <c r="B29" s="10">
        <v>42358</v>
      </c>
      <c r="C29" s="14"/>
      <c r="D29" s="27">
        <f t="shared" si="0"/>
        <v>0</v>
      </c>
      <c r="E29" s="14"/>
      <c r="F29" s="27">
        <f t="shared" si="1"/>
        <v>0</v>
      </c>
      <c r="G29" s="14"/>
      <c r="H29" s="27">
        <f t="shared" si="2"/>
        <v>0</v>
      </c>
      <c r="I29" s="14"/>
      <c r="J29" s="27">
        <f t="shared" si="3"/>
        <v>0</v>
      </c>
      <c r="K29" s="14"/>
      <c r="L29" s="27">
        <f t="shared" si="4"/>
        <v>0</v>
      </c>
      <c r="M29" s="16">
        <f t="shared" si="5"/>
        <v>0</v>
      </c>
      <c r="O29" s="14"/>
      <c r="P29" s="27">
        <f t="shared" si="6"/>
        <v>0</v>
      </c>
    </row>
    <row r="30" spans="1:16">
      <c r="A30" s="9">
        <v>21</v>
      </c>
      <c r="B30" s="10">
        <v>42359</v>
      </c>
      <c r="C30" s="14"/>
      <c r="D30" s="27">
        <f t="shared" si="0"/>
        <v>0</v>
      </c>
      <c r="E30" s="14"/>
      <c r="F30" s="27">
        <f t="shared" si="1"/>
        <v>0</v>
      </c>
      <c r="G30" s="14"/>
      <c r="H30" s="27">
        <f t="shared" si="2"/>
        <v>0</v>
      </c>
      <c r="I30" s="14"/>
      <c r="J30" s="27">
        <f t="shared" si="3"/>
        <v>0</v>
      </c>
      <c r="K30" s="14"/>
      <c r="L30" s="27">
        <f t="shared" si="4"/>
        <v>0</v>
      </c>
      <c r="M30" s="16">
        <f t="shared" si="5"/>
        <v>0</v>
      </c>
      <c r="O30" s="14"/>
      <c r="P30" s="27">
        <f t="shared" si="6"/>
        <v>0</v>
      </c>
    </row>
    <row r="31" spans="1:16">
      <c r="A31" s="9">
        <v>22</v>
      </c>
      <c r="B31" s="10">
        <v>42360</v>
      </c>
      <c r="C31" s="14"/>
      <c r="D31" s="27">
        <f t="shared" si="0"/>
        <v>0</v>
      </c>
      <c r="E31" s="14"/>
      <c r="F31" s="27">
        <f t="shared" si="1"/>
        <v>0</v>
      </c>
      <c r="G31" s="14"/>
      <c r="H31" s="27">
        <f t="shared" si="2"/>
        <v>0</v>
      </c>
      <c r="I31" s="14"/>
      <c r="J31" s="27">
        <f t="shared" si="3"/>
        <v>0</v>
      </c>
      <c r="K31" s="14"/>
      <c r="L31" s="27">
        <f t="shared" si="4"/>
        <v>0</v>
      </c>
      <c r="M31" s="16">
        <f t="shared" si="5"/>
        <v>0</v>
      </c>
      <c r="O31" s="14"/>
      <c r="P31" s="27">
        <f t="shared" si="6"/>
        <v>0</v>
      </c>
    </row>
    <row r="32" spans="1:16">
      <c r="A32" s="9">
        <v>23</v>
      </c>
      <c r="B32" s="10">
        <v>42361</v>
      </c>
      <c r="C32" s="14"/>
      <c r="D32" s="27">
        <f t="shared" si="0"/>
        <v>0</v>
      </c>
      <c r="E32" s="14"/>
      <c r="F32" s="27">
        <f t="shared" si="1"/>
        <v>0</v>
      </c>
      <c r="G32" s="14"/>
      <c r="H32" s="27">
        <f t="shared" si="2"/>
        <v>0</v>
      </c>
      <c r="I32" s="14"/>
      <c r="J32" s="27">
        <f t="shared" si="3"/>
        <v>0</v>
      </c>
      <c r="K32" s="14"/>
      <c r="L32" s="27">
        <f t="shared" si="4"/>
        <v>0</v>
      </c>
      <c r="M32" s="16">
        <f t="shared" si="5"/>
        <v>0</v>
      </c>
      <c r="O32" s="14"/>
      <c r="P32" s="27">
        <f t="shared" si="6"/>
        <v>0</v>
      </c>
    </row>
    <row r="33" spans="1:16">
      <c r="A33" s="9">
        <v>24</v>
      </c>
      <c r="B33" s="10">
        <v>42362</v>
      </c>
      <c r="C33" s="14"/>
      <c r="D33" s="27">
        <f t="shared" si="0"/>
        <v>0</v>
      </c>
      <c r="E33" s="14"/>
      <c r="F33" s="27">
        <f t="shared" si="1"/>
        <v>0</v>
      </c>
      <c r="G33" s="14"/>
      <c r="H33" s="27">
        <f t="shared" si="2"/>
        <v>0</v>
      </c>
      <c r="I33" s="14"/>
      <c r="J33" s="27">
        <f t="shared" si="3"/>
        <v>0</v>
      </c>
      <c r="K33" s="14"/>
      <c r="L33" s="27">
        <f t="shared" si="4"/>
        <v>0</v>
      </c>
      <c r="M33" s="16">
        <f t="shared" si="5"/>
        <v>0</v>
      </c>
      <c r="O33" s="14"/>
      <c r="P33" s="27">
        <f t="shared" si="6"/>
        <v>0</v>
      </c>
    </row>
    <row r="34" spans="1:16">
      <c r="A34" s="9">
        <v>25</v>
      </c>
      <c r="B34" s="10">
        <v>42363</v>
      </c>
      <c r="C34" s="14"/>
      <c r="D34" s="27">
        <f t="shared" si="0"/>
        <v>0</v>
      </c>
      <c r="E34" s="14"/>
      <c r="F34" s="27">
        <f t="shared" si="1"/>
        <v>0</v>
      </c>
      <c r="G34" s="14"/>
      <c r="H34" s="27">
        <f t="shared" si="2"/>
        <v>0</v>
      </c>
      <c r="I34" s="14"/>
      <c r="J34" s="27">
        <f t="shared" si="3"/>
        <v>0</v>
      </c>
      <c r="K34" s="14"/>
      <c r="L34" s="27">
        <f t="shared" si="4"/>
        <v>0</v>
      </c>
      <c r="M34" s="16">
        <f t="shared" si="5"/>
        <v>0</v>
      </c>
      <c r="O34" s="14"/>
      <c r="P34" s="27">
        <f t="shared" si="6"/>
        <v>0</v>
      </c>
    </row>
    <row r="35" spans="1:16">
      <c r="A35" s="9">
        <v>26</v>
      </c>
      <c r="B35" s="10">
        <v>42364</v>
      </c>
      <c r="C35" s="14"/>
      <c r="D35" s="27">
        <f t="shared" si="0"/>
        <v>0</v>
      </c>
      <c r="E35" s="14"/>
      <c r="F35" s="27">
        <f t="shared" si="1"/>
        <v>0</v>
      </c>
      <c r="G35" s="14"/>
      <c r="H35" s="27">
        <f t="shared" si="2"/>
        <v>0</v>
      </c>
      <c r="I35" s="14"/>
      <c r="J35" s="27">
        <f t="shared" si="3"/>
        <v>0</v>
      </c>
      <c r="K35" s="14"/>
      <c r="L35" s="27">
        <f t="shared" si="4"/>
        <v>0</v>
      </c>
      <c r="M35" s="16">
        <f t="shared" si="5"/>
        <v>0</v>
      </c>
      <c r="O35" s="14"/>
      <c r="P35" s="27">
        <f t="shared" si="6"/>
        <v>0</v>
      </c>
    </row>
    <row r="36" spans="1:16">
      <c r="A36" s="9">
        <v>27</v>
      </c>
      <c r="B36" s="10">
        <v>42365</v>
      </c>
      <c r="C36" s="14"/>
      <c r="D36" s="27">
        <f t="shared" si="0"/>
        <v>0</v>
      </c>
      <c r="E36" s="14"/>
      <c r="F36" s="27">
        <f t="shared" si="1"/>
        <v>0</v>
      </c>
      <c r="G36" s="14"/>
      <c r="H36" s="27">
        <f t="shared" si="2"/>
        <v>0</v>
      </c>
      <c r="I36" s="14"/>
      <c r="J36" s="27">
        <f t="shared" si="3"/>
        <v>0</v>
      </c>
      <c r="K36" s="14"/>
      <c r="L36" s="27">
        <f t="shared" si="4"/>
        <v>0</v>
      </c>
      <c r="M36" s="16">
        <f t="shared" si="5"/>
        <v>0</v>
      </c>
      <c r="O36" s="14"/>
      <c r="P36" s="27">
        <f t="shared" si="6"/>
        <v>0</v>
      </c>
    </row>
    <row r="37" spans="1:16">
      <c r="A37" s="9">
        <v>28</v>
      </c>
      <c r="B37" s="10">
        <v>42366</v>
      </c>
      <c r="C37" s="14"/>
      <c r="D37" s="27">
        <f t="shared" si="0"/>
        <v>0</v>
      </c>
      <c r="E37" s="14"/>
      <c r="F37" s="27">
        <f t="shared" si="1"/>
        <v>0</v>
      </c>
      <c r="G37" s="14"/>
      <c r="H37" s="27">
        <f t="shared" si="2"/>
        <v>0</v>
      </c>
      <c r="I37" s="14"/>
      <c r="J37" s="27">
        <f t="shared" si="3"/>
        <v>0</v>
      </c>
      <c r="K37" s="14"/>
      <c r="L37" s="27">
        <f t="shared" si="4"/>
        <v>0</v>
      </c>
      <c r="M37" s="16">
        <f t="shared" si="5"/>
        <v>0</v>
      </c>
      <c r="O37" s="14"/>
      <c r="P37" s="27">
        <f t="shared" si="6"/>
        <v>0</v>
      </c>
    </row>
    <row r="38" spans="1:16">
      <c r="A38" s="9">
        <v>29</v>
      </c>
      <c r="B38" s="10">
        <v>42367</v>
      </c>
      <c r="C38" s="14"/>
      <c r="D38" s="27">
        <f t="shared" si="0"/>
        <v>0</v>
      </c>
      <c r="E38" s="14"/>
      <c r="F38" s="27">
        <f t="shared" si="1"/>
        <v>0</v>
      </c>
      <c r="G38" s="14"/>
      <c r="H38" s="27">
        <f t="shared" si="2"/>
        <v>0</v>
      </c>
      <c r="I38" s="14"/>
      <c r="J38" s="27">
        <f t="shared" si="3"/>
        <v>0</v>
      </c>
      <c r="K38" s="14"/>
      <c r="L38" s="27">
        <f t="shared" si="4"/>
        <v>0</v>
      </c>
      <c r="M38" s="16">
        <f t="shared" si="5"/>
        <v>0</v>
      </c>
      <c r="O38" s="14"/>
      <c r="P38" s="27">
        <f t="shared" si="6"/>
        <v>0</v>
      </c>
    </row>
    <row r="39" spans="1:16">
      <c r="A39" s="9">
        <v>30</v>
      </c>
      <c r="B39" s="10">
        <v>42368</v>
      </c>
      <c r="C39" s="14"/>
      <c r="D39" s="27">
        <f t="shared" si="0"/>
        <v>0</v>
      </c>
      <c r="E39" s="14"/>
      <c r="F39" s="27">
        <f t="shared" si="1"/>
        <v>0</v>
      </c>
      <c r="G39" s="14"/>
      <c r="H39" s="27">
        <f t="shared" si="2"/>
        <v>0</v>
      </c>
      <c r="I39" s="14"/>
      <c r="J39" s="27">
        <f t="shared" si="3"/>
        <v>0</v>
      </c>
      <c r="K39" s="14"/>
      <c r="L39" s="27">
        <f t="shared" si="4"/>
        <v>0</v>
      </c>
      <c r="M39" s="16">
        <f t="shared" si="5"/>
        <v>0</v>
      </c>
      <c r="O39" s="14"/>
      <c r="P39" s="27">
        <f t="shared" si="6"/>
        <v>0</v>
      </c>
    </row>
    <row r="40" spans="1:16" ht="15.75" thickBot="1">
      <c r="A40" s="9">
        <v>31</v>
      </c>
      <c r="B40" s="10">
        <v>42369</v>
      </c>
      <c r="C40" s="19"/>
      <c r="D40" s="27">
        <f t="shared" si="0"/>
        <v>0</v>
      </c>
      <c r="E40" s="19"/>
      <c r="F40" s="27">
        <f t="shared" si="1"/>
        <v>0</v>
      </c>
      <c r="G40" s="19"/>
      <c r="H40" s="27">
        <f t="shared" si="2"/>
        <v>0</v>
      </c>
      <c r="I40" s="21"/>
      <c r="J40" s="27">
        <f t="shared" si="3"/>
        <v>0</v>
      </c>
      <c r="K40" s="19"/>
      <c r="L40" s="27">
        <f t="shared" si="4"/>
        <v>0</v>
      </c>
      <c r="M40" s="16">
        <f t="shared" si="5"/>
        <v>0</v>
      </c>
      <c r="O40" s="29"/>
      <c r="P40" s="27">
        <f t="shared" si="6"/>
        <v>0</v>
      </c>
    </row>
    <row r="41" spans="1:16" ht="15.75" thickBot="1">
      <c r="A41" s="260" t="s">
        <v>22</v>
      </c>
      <c r="B41" s="260"/>
      <c r="C41" s="22">
        <f t="shared" ref="C41:K41" si="7">SUM(C10:C40)</f>
        <v>0</v>
      </c>
      <c r="D41" s="22">
        <f t="shared" si="7"/>
        <v>0</v>
      </c>
      <c r="E41" s="22">
        <f t="shared" si="7"/>
        <v>0</v>
      </c>
      <c r="F41" s="22">
        <f t="shared" si="7"/>
        <v>0</v>
      </c>
      <c r="G41" s="22">
        <f t="shared" si="7"/>
        <v>0</v>
      </c>
      <c r="H41" s="22">
        <f t="shared" si="7"/>
        <v>0</v>
      </c>
      <c r="I41" s="22">
        <f t="shared" si="7"/>
        <v>0</v>
      </c>
      <c r="J41" s="22">
        <f t="shared" si="7"/>
        <v>0</v>
      </c>
      <c r="K41" s="22">
        <f t="shared" si="7"/>
        <v>0</v>
      </c>
      <c r="L41" s="22">
        <f>SUM(L10:L40)</f>
        <v>0</v>
      </c>
      <c r="M41" s="22">
        <f>SUM(M10:M40)</f>
        <v>0</v>
      </c>
      <c r="O41" s="22">
        <f t="shared" ref="O41:P41" si="8">SUM(O10:O40)</f>
        <v>0</v>
      </c>
      <c r="P41" s="22">
        <f t="shared" si="8"/>
        <v>0</v>
      </c>
    </row>
    <row r="43" spans="1:16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0</v>
      </c>
      <c r="M43" s="261"/>
    </row>
    <row r="44" spans="1:16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</row>
    <row r="45" spans="1:16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</row>
    <row r="46" spans="1:16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</row>
    <row r="47" spans="1:16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</row>
    <row r="48" spans="1:16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</row>
    <row r="49" spans="2:13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</row>
  </sheetData>
  <mergeCells count="21">
    <mergeCell ref="H49:J49"/>
    <mergeCell ref="G8:H8"/>
    <mergeCell ref="I8:J8"/>
    <mergeCell ref="A41:B41"/>
    <mergeCell ref="H43:J43"/>
    <mergeCell ref="L43:M43"/>
    <mergeCell ref="H44:J44"/>
    <mergeCell ref="H48:J48"/>
    <mergeCell ref="O7:P7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  <mergeCell ref="O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Q7" sqref="Q7"/>
    </sheetView>
  </sheetViews>
  <sheetFormatPr defaultRowHeight="15"/>
  <cols>
    <col min="1" max="1" width="4.42578125" bestFit="1" customWidth="1"/>
    <col min="2" max="2" width="12.7109375" customWidth="1"/>
    <col min="3" max="3" width="10.28515625" bestFit="1" customWidth="1"/>
    <col min="4" max="4" width="9.140625" customWidth="1"/>
    <col min="5" max="5" width="10.140625" bestFit="1" customWidth="1"/>
    <col min="6" max="6" width="8.28515625" customWidth="1"/>
    <col min="7" max="8" width="12" customWidth="1"/>
    <col min="9" max="9" width="11" customWidth="1"/>
    <col min="10" max="10" width="12.5703125" customWidth="1"/>
    <col min="11" max="11" width="40.7109375" customWidth="1"/>
  </cols>
  <sheetData>
    <row r="1" spans="1:11" ht="20.25">
      <c r="A1" s="234" t="s">
        <v>9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</row>
    <row r="2" spans="1:11" ht="20.100000000000001" customHeight="1">
      <c r="A2" s="238" t="s">
        <v>5</v>
      </c>
      <c r="B2" s="238" t="s">
        <v>0</v>
      </c>
      <c r="C2" s="235" t="s">
        <v>1</v>
      </c>
      <c r="D2" s="236"/>
      <c r="E2" s="236"/>
      <c r="F2" s="236"/>
      <c r="G2" s="236"/>
      <c r="H2" s="236"/>
      <c r="I2" s="237"/>
      <c r="J2" s="239" t="s">
        <v>12</v>
      </c>
      <c r="K2" s="241" t="s">
        <v>10</v>
      </c>
    </row>
    <row r="3" spans="1:11" ht="30" customHeight="1">
      <c r="A3" s="238"/>
      <c r="B3" s="238"/>
      <c r="C3" s="4" t="s">
        <v>6</v>
      </c>
      <c r="D3" s="5" t="s">
        <v>2</v>
      </c>
      <c r="E3" s="4" t="s">
        <v>3</v>
      </c>
      <c r="F3" s="5" t="s">
        <v>4</v>
      </c>
      <c r="G3" s="5" t="s">
        <v>7</v>
      </c>
      <c r="H3" s="5" t="s">
        <v>11</v>
      </c>
      <c r="I3" s="4" t="s">
        <v>8</v>
      </c>
      <c r="J3" s="240"/>
      <c r="K3" s="242"/>
    </row>
    <row r="4" spans="1:11" ht="69.95" customHeight="1">
      <c r="A4" s="2">
        <v>1</v>
      </c>
      <c r="B4" s="3">
        <v>42118</v>
      </c>
      <c r="C4" s="1"/>
      <c r="D4" s="1"/>
      <c r="E4" s="1"/>
      <c r="F4" s="1"/>
      <c r="G4" s="1"/>
      <c r="H4" s="1"/>
      <c r="I4" s="1"/>
      <c r="J4" s="1"/>
      <c r="K4" s="1"/>
    </row>
    <row r="5" spans="1:11" ht="69.95" customHeight="1">
      <c r="A5" s="2">
        <v>2</v>
      </c>
      <c r="B5" s="3">
        <v>42119</v>
      </c>
      <c r="C5" s="1"/>
      <c r="D5" s="1"/>
      <c r="E5" s="1"/>
      <c r="F5" s="1"/>
      <c r="G5" s="1"/>
      <c r="H5" s="1"/>
      <c r="I5" s="1"/>
      <c r="J5" s="1"/>
      <c r="K5" s="1"/>
    </row>
    <row r="6" spans="1:11" ht="69.95" customHeight="1">
      <c r="A6" s="2">
        <v>3</v>
      </c>
      <c r="B6" s="3">
        <v>42120</v>
      </c>
      <c r="C6" s="1"/>
      <c r="D6" s="1"/>
      <c r="E6" s="1"/>
      <c r="F6" s="1"/>
      <c r="G6" s="1"/>
      <c r="H6" s="1"/>
      <c r="I6" s="1"/>
      <c r="J6" s="1"/>
      <c r="K6" s="6"/>
    </row>
    <row r="7" spans="1:11" ht="69.95" customHeight="1">
      <c r="A7" s="2">
        <v>4</v>
      </c>
      <c r="B7" s="3">
        <v>42121</v>
      </c>
      <c r="C7" s="1"/>
      <c r="D7" s="1"/>
      <c r="E7" s="1"/>
      <c r="F7" s="1"/>
      <c r="G7" s="1"/>
      <c r="H7" s="1"/>
      <c r="I7" s="1"/>
      <c r="J7" s="1"/>
      <c r="K7" s="1"/>
    </row>
    <row r="8" spans="1:11" ht="69.95" customHeight="1">
      <c r="A8" s="2">
        <v>5</v>
      </c>
      <c r="B8" s="3">
        <v>42122</v>
      </c>
      <c r="C8" s="1"/>
      <c r="D8" s="1"/>
      <c r="E8" s="1"/>
      <c r="F8" s="1"/>
      <c r="G8" s="1"/>
      <c r="H8" s="1"/>
      <c r="I8" s="1"/>
      <c r="J8" s="1"/>
      <c r="K8" s="1"/>
    </row>
    <row r="9" spans="1:11" ht="69.95" customHeight="1">
      <c r="A9" s="2">
        <v>6</v>
      </c>
      <c r="B9" s="3">
        <v>42123</v>
      </c>
      <c r="C9" s="1"/>
      <c r="D9" s="1"/>
      <c r="E9" s="1"/>
      <c r="F9" s="1"/>
      <c r="G9" s="1"/>
      <c r="H9" s="1"/>
      <c r="I9" s="1"/>
      <c r="J9" s="1"/>
      <c r="K9" s="1"/>
    </row>
    <row r="10" spans="1:11" ht="69.95" customHeight="1">
      <c r="A10" s="2">
        <v>7</v>
      </c>
      <c r="B10" s="3">
        <v>42124</v>
      </c>
      <c r="C10" s="1"/>
      <c r="D10" s="1"/>
      <c r="E10" s="1"/>
      <c r="F10" s="1"/>
      <c r="G10" s="1"/>
      <c r="H10" s="1"/>
      <c r="I10" s="1"/>
      <c r="J10" s="1"/>
      <c r="K10" s="1"/>
    </row>
  </sheetData>
  <mergeCells count="6">
    <mergeCell ref="A1:K1"/>
    <mergeCell ref="C2:I2"/>
    <mergeCell ref="A2:A3"/>
    <mergeCell ref="B2:B3"/>
    <mergeCell ref="J2:J3"/>
    <mergeCell ref="K2:K3"/>
  </mergeCells>
  <printOptions horizontalCentered="1"/>
  <pageMargins left="0" right="0" top="0.59055118110236227" bottom="0.39370078740157483" header="0.31496062992125984" footer="0.31496062992125984"/>
  <pageSetup scale="9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9"/>
  <sheetViews>
    <sheetView topLeftCell="A7" workbookViewId="0">
      <selection activeCell="D7" sqref="D7"/>
    </sheetView>
  </sheetViews>
  <sheetFormatPr defaultRowHeight="15"/>
  <cols>
    <col min="1" max="1" width="4.42578125" bestFit="1" customWidth="1"/>
    <col min="2" max="2" width="14.140625" customWidth="1"/>
    <col min="3" max="3" width="22" customWidth="1"/>
    <col min="4" max="5" width="13.42578125" customWidth="1"/>
    <col min="6" max="6" width="16.5703125" customWidth="1"/>
    <col min="7" max="7" width="14.85546875" customWidth="1"/>
    <col min="8" max="8" width="21" customWidth="1"/>
  </cols>
  <sheetData>
    <row r="1" spans="1:9" ht="18.75">
      <c r="A1" s="243" t="s">
        <v>38</v>
      </c>
      <c r="B1" s="243"/>
      <c r="C1" s="243"/>
      <c r="D1" s="243"/>
      <c r="E1" s="243"/>
      <c r="F1" s="243"/>
      <c r="G1" s="243"/>
      <c r="H1" s="243"/>
      <c r="I1" s="34"/>
    </row>
    <row r="2" spans="1:9" ht="18.75">
      <c r="A2" s="243" t="s">
        <v>14</v>
      </c>
      <c r="B2" s="243"/>
      <c r="C2" s="243"/>
      <c r="D2" s="243"/>
      <c r="E2" s="243"/>
      <c r="F2" s="243"/>
      <c r="G2" s="243"/>
      <c r="H2" s="243"/>
      <c r="I2" s="34"/>
    </row>
    <row r="3" spans="1:9" ht="18.75">
      <c r="A3" s="243" t="s">
        <v>28</v>
      </c>
      <c r="B3" s="243"/>
      <c r="C3" s="243"/>
      <c r="D3" s="243"/>
      <c r="E3" s="243"/>
      <c r="F3" s="243"/>
      <c r="G3" s="243"/>
      <c r="H3" s="243"/>
      <c r="I3" s="34"/>
    </row>
    <row r="4" spans="1:9" ht="16.5" thickBot="1">
      <c r="A4" s="24"/>
      <c r="B4" s="24"/>
      <c r="C4" s="24"/>
      <c r="D4" s="24"/>
      <c r="E4" s="24"/>
      <c r="F4" s="24"/>
      <c r="G4" s="24"/>
      <c r="H4" s="24"/>
    </row>
    <row r="5" spans="1:9" ht="15.75">
      <c r="A5" s="248" t="s">
        <v>5</v>
      </c>
      <c r="B5" s="248" t="s">
        <v>39</v>
      </c>
      <c r="C5" s="251" t="s">
        <v>40</v>
      </c>
      <c r="D5" s="252"/>
      <c r="E5" s="35" t="s">
        <v>41</v>
      </c>
      <c r="F5" s="35" t="s">
        <v>42</v>
      </c>
      <c r="G5" s="35" t="s">
        <v>41</v>
      </c>
      <c r="H5" s="35" t="s">
        <v>42</v>
      </c>
    </row>
    <row r="6" spans="1:9" ht="16.5" thickBot="1">
      <c r="A6" s="249"/>
      <c r="B6" s="250"/>
      <c r="C6" s="36" t="s">
        <v>43</v>
      </c>
      <c r="D6" s="36" t="s">
        <v>44</v>
      </c>
      <c r="E6" s="37" t="s">
        <v>45</v>
      </c>
      <c r="F6" s="38" t="s">
        <v>46</v>
      </c>
      <c r="G6" s="37" t="s">
        <v>45</v>
      </c>
      <c r="H6" s="38" t="s">
        <v>46</v>
      </c>
    </row>
    <row r="7" spans="1:9" ht="15.75">
      <c r="A7" s="39">
        <v>1</v>
      </c>
      <c r="B7" s="40" t="s">
        <v>47</v>
      </c>
      <c r="C7" s="56">
        <f>Januari!D41+Januari!F41+(Januari!J41*0.4)</f>
        <v>1747.9</v>
      </c>
      <c r="D7" s="41">
        <f>Januari!H41+(Januari!J41*0.6)</f>
        <v>1923.6</v>
      </c>
      <c r="E7" s="42">
        <v>6000</v>
      </c>
      <c r="F7" s="42">
        <f>C7*E7</f>
        <v>10487400</v>
      </c>
      <c r="G7" s="42">
        <v>18000</v>
      </c>
      <c r="H7" s="42">
        <f>D7*G7</f>
        <v>34624800</v>
      </c>
    </row>
    <row r="8" spans="1:9" ht="15.75">
      <c r="A8" s="2">
        <v>2</v>
      </c>
      <c r="B8" s="43" t="s">
        <v>48</v>
      </c>
      <c r="C8" s="46">
        <f>Februari!D38+Februari!F38</f>
        <v>507</v>
      </c>
      <c r="D8" s="44">
        <f>Februari!H38</f>
        <v>333</v>
      </c>
      <c r="E8" s="42">
        <v>6000</v>
      </c>
      <c r="F8" s="42">
        <f>C8*E8</f>
        <v>3042000</v>
      </c>
      <c r="G8" s="45">
        <v>18000</v>
      </c>
      <c r="H8" s="45">
        <f>D8*G8</f>
        <v>5994000</v>
      </c>
    </row>
    <row r="9" spans="1:9" ht="15.75">
      <c r="A9" s="2">
        <v>3</v>
      </c>
      <c r="B9" s="43" t="s">
        <v>49</v>
      </c>
      <c r="C9" s="46"/>
      <c r="D9" s="44"/>
      <c r="E9" s="42">
        <v>6000</v>
      </c>
      <c r="F9" s="42">
        <f t="shared" ref="F9:F18" si="0">C9*E9</f>
        <v>0</v>
      </c>
      <c r="G9" s="45">
        <v>18000</v>
      </c>
      <c r="H9" s="45">
        <f t="shared" ref="H9:H18" si="1">D9*G9</f>
        <v>0</v>
      </c>
      <c r="I9" s="47"/>
    </row>
    <row r="10" spans="1:9" ht="15.75">
      <c r="A10" s="2">
        <v>4</v>
      </c>
      <c r="B10" s="43" t="s">
        <v>50</v>
      </c>
      <c r="C10" s="46">
        <f>April!D40+April!F40+(April!J40*0.4)+(April!L40*0.4)</f>
        <v>700.8</v>
      </c>
      <c r="D10" s="57">
        <f>(April!J40*0.6)+(April!L40*0.6)</f>
        <v>1051.1999999999998</v>
      </c>
      <c r="E10" s="42">
        <v>6000</v>
      </c>
      <c r="F10" s="42">
        <f t="shared" si="0"/>
        <v>4204800</v>
      </c>
      <c r="G10" s="45">
        <v>18000</v>
      </c>
      <c r="H10" s="45">
        <f>D10*G10</f>
        <v>18921599.999999996</v>
      </c>
      <c r="I10" s="47"/>
    </row>
    <row r="11" spans="1:9" ht="15.75">
      <c r="A11" s="2">
        <v>5</v>
      </c>
      <c r="B11" s="43" t="s">
        <v>51</v>
      </c>
      <c r="C11" s="46"/>
      <c r="D11" s="48"/>
      <c r="E11" s="42">
        <v>6000</v>
      </c>
      <c r="F11" s="42">
        <f t="shared" si="0"/>
        <v>0</v>
      </c>
      <c r="G11" s="45">
        <v>18000</v>
      </c>
      <c r="H11" s="45">
        <f>D11*G11</f>
        <v>0</v>
      </c>
    </row>
    <row r="12" spans="1:9" ht="15.75">
      <c r="A12" s="2">
        <v>6</v>
      </c>
      <c r="B12" s="43" t="s">
        <v>52</v>
      </c>
      <c r="C12" s="46"/>
      <c r="D12" s="48"/>
      <c r="E12" s="42">
        <v>6000</v>
      </c>
      <c r="F12" s="42">
        <f t="shared" si="0"/>
        <v>0</v>
      </c>
      <c r="G12" s="45">
        <v>18000</v>
      </c>
      <c r="H12" s="45">
        <f t="shared" si="1"/>
        <v>0</v>
      </c>
    </row>
    <row r="13" spans="1:9" ht="15.75">
      <c r="A13" s="2">
        <v>7</v>
      </c>
      <c r="B13" s="43" t="s">
        <v>53</v>
      </c>
      <c r="C13" s="49"/>
      <c r="D13" s="44"/>
      <c r="E13" s="42">
        <v>6000</v>
      </c>
      <c r="F13" s="42">
        <f t="shared" si="0"/>
        <v>0</v>
      </c>
      <c r="G13" s="45">
        <v>18000</v>
      </c>
      <c r="H13" s="45">
        <f t="shared" si="1"/>
        <v>0</v>
      </c>
    </row>
    <row r="14" spans="1:9" ht="15.75">
      <c r="A14" s="2">
        <v>8</v>
      </c>
      <c r="B14" s="43" t="s">
        <v>54</v>
      </c>
      <c r="C14" s="46"/>
      <c r="D14" s="44"/>
      <c r="E14" s="42">
        <v>6000</v>
      </c>
      <c r="F14" s="42">
        <f t="shared" si="0"/>
        <v>0</v>
      </c>
      <c r="G14" s="45">
        <v>18000</v>
      </c>
      <c r="H14" s="45">
        <f t="shared" si="1"/>
        <v>0</v>
      </c>
    </row>
    <row r="15" spans="1:9" ht="15.75">
      <c r="A15" s="2">
        <v>9</v>
      </c>
      <c r="B15" s="43" t="s">
        <v>55</v>
      </c>
      <c r="C15" s="46"/>
      <c r="D15" s="44"/>
      <c r="E15" s="42">
        <v>6000</v>
      </c>
      <c r="F15" s="42">
        <f>C15*E15</f>
        <v>0</v>
      </c>
      <c r="G15" s="45">
        <v>18000</v>
      </c>
      <c r="H15" s="45">
        <f t="shared" si="1"/>
        <v>0</v>
      </c>
    </row>
    <row r="16" spans="1:9" ht="15.75">
      <c r="A16" s="2">
        <v>10</v>
      </c>
      <c r="B16" s="43" t="s">
        <v>56</v>
      </c>
      <c r="C16" s="43"/>
      <c r="D16" s="44"/>
      <c r="E16" s="42">
        <v>6000</v>
      </c>
      <c r="F16" s="42">
        <f t="shared" si="0"/>
        <v>0</v>
      </c>
      <c r="G16" s="45">
        <v>18000</v>
      </c>
      <c r="H16" s="45">
        <f t="shared" si="1"/>
        <v>0</v>
      </c>
    </row>
    <row r="17" spans="1:9" ht="15.75">
      <c r="A17" s="2">
        <v>11</v>
      </c>
      <c r="B17" s="43" t="s">
        <v>57</v>
      </c>
      <c r="C17" s="43"/>
      <c r="D17" s="44"/>
      <c r="E17" s="42">
        <v>6000</v>
      </c>
      <c r="F17" s="42">
        <f t="shared" si="0"/>
        <v>0</v>
      </c>
      <c r="G17" s="45">
        <v>18000</v>
      </c>
      <c r="H17" s="45">
        <f t="shared" si="1"/>
        <v>0</v>
      </c>
    </row>
    <row r="18" spans="1:9" ht="15.75">
      <c r="A18" s="2">
        <v>12</v>
      </c>
      <c r="B18" s="43" t="s">
        <v>58</v>
      </c>
      <c r="C18" s="43"/>
      <c r="D18" s="44"/>
      <c r="E18" s="42">
        <v>6000</v>
      </c>
      <c r="F18" s="42">
        <f t="shared" si="0"/>
        <v>0</v>
      </c>
      <c r="G18" s="45">
        <v>18000</v>
      </c>
      <c r="H18" s="45">
        <f t="shared" si="1"/>
        <v>0</v>
      </c>
    </row>
    <row r="19" spans="1:9" ht="18.75">
      <c r="A19" s="244" t="s">
        <v>42</v>
      </c>
      <c r="B19" s="244"/>
      <c r="C19" s="50">
        <f>SUM(C7:C18)</f>
        <v>2955.7</v>
      </c>
      <c r="D19" s="50">
        <f>SUM(D7:D18)</f>
        <v>3307.7999999999997</v>
      </c>
      <c r="E19" s="50"/>
      <c r="F19" s="50">
        <f>SUM(F7:F18)</f>
        <v>17734200</v>
      </c>
      <c r="G19" s="51"/>
      <c r="H19" s="51">
        <f>SUM(H7:H18)</f>
        <v>59540400</v>
      </c>
    </row>
    <row r="20" spans="1:9" ht="18.75" customHeight="1">
      <c r="B20" s="245" t="s">
        <v>59</v>
      </c>
      <c r="C20" s="245"/>
      <c r="D20" s="52"/>
      <c r="E20" s="53"/>
      <c r="F20" s="53"/>
      <c r="G20" s="246">
        <f>F19+H19</f>
        <v>77274600</v>
      </c>
      <c r="H20" s="247"/>
    </row>
    <row r="21" spans="1:9">
      <c r="B21" s="54"/>
      <c r="C21" s="54"/>
      <c r="G21" s="55"/>
      <c r="H21" s="54"/>
    </row>
    <row r="22" spans="1:9" ht="15.75">
      <c r="G22" s="24" t="s">
        <v>65</v>
      </c>
    </row>
    <row r="23" spans="1:9" ht="15.75">
      <c r="A23" s="23"/>
      <c r="B23" s="24"/>
      <c r="C23" s="24"/>
      <c r="D23" s="254" t="s">
        <v>23</v>
      </c>
      <c r="E23" s="254"/>
      <c r="F23" s="23"/>
      <c r="G23" s="23"/>
      <c r="I23" s="24"/>
    </row>
    <row r="24" spans="1:9" ht="15.75">
      <c r="B24" s="254" t="s">
        <v>24</v>
      </c>
      <c r="C24" s="254"/>
      <c r="D24" s="254"/>
      <c r="E24" s="30"/>
      <c r="F24" s="254" t="s">
        <v>25</v>
      </c>
      <c r="G24" s="254"/>
      <c r="H24" s="23"/>
      <c r="I24" s="23"/>
    </row>
    <row r="25" spans="1:9" ht="15.75">
      <c r="B25" s="23"/>
      <c r="C25" s="23"/>
      <c r="D25" s="24"/>
      <c r="E25" s="24"/>
      <c r="F25" s="254" t="s">
        <v>26</v>
      </c>
      <c r="G25" s="254"/>
      <c r="H25" s="23"/>
      <c r="I25" s="23"/>
    </row>
    <row r="26" spans="1:9" ht="15.75">
      <c r="B26" s="24"/>
      <c r="C26" s="24"/>
      <c r="D26" s="24"/>
      <c r="E26" s="24"/>
      <c r="F26" s="24"/>
      <c r="G26" s="24"/>
      <c r="H26" s="24"/>
      <c r="I26" s="24"/>
    </row>
    <row r="27" spans="1:9" ht="15.75">
      <c r="B27" s="24"/>
      <c r="C27" s="24"/>
      <c r="D27" s="24"/>
      <c r="E27" s="24"/>
      <c r="F27" s="24"/>
      <c r="G27" s="24"/>
      <c r="H27" s="24"/>
      <c r="I27" s="24"/>
    </row>
    <row r="28" spans="1:9" ht="15.75">
      <c r="B28" s="253" t="s">
        <v>62</v>
      </c>
      <c r="C28" s="253"/>
      <c r="D28" s="253"/>
      <c r="E28" s="31"/>
      <c r="F28" s="31"/>
      <c r="G28" s="25"/>
      <c r="H28" s="25"/>
      <c r="I28" s="25"/>
    </row>
    <row r="29" spans="1:9" ht="15.75">
      <c r="B29" s="254" t="s">
        <v>29</v>
      </c>
      <c r="C29" s="254"/>
      <c r="D29" s="254"/>
      <c r="E29" s="30"/>
      <c r="F29" s="254" t="s">
        <v>27</v>
      </c>
      <c r="G29" s="254"/>
      <c r="H29" s="23"/>
      <c r="I29" s="23"/>
    </row>
  </sheetData>
  <mergeCells count="16">
    <mergeCell ref="B28:D28"/>
    <mergeCell ref="B29:D29"/>
    <mergeCell ref="F29:G29"/>
    <mergeCell ref="D23:E23"/>
    <mergeCell ref="B24:D24"/>
    <mergeCell ref="F24:G24"/>
    <mergeCell ref="F25:G25"/>
    <mergeCell ref="A1:H1"/>
    <mergeCell ref="A2:H2"/>
    <mergeCell ref="A3:H3"/>
    <mergeCell ref="A19:B19"/>
    <mergeCell ref="B20:C20"/>
    <mergeCell ref="G20:H20"/>
    <mergeCell ref="A5:A6"/>
    <mergeCell ref="B5:B6"/>
    <mergeCell ref="C5:D5"/>
  </mergeCells>
  <printOptions horizontalCentered="1"/>
  <pageMargins left="0" right="0" top="0.59055118110236227" bottom="0.39370078740157483" header="0.31496062992125984" footer="0.31496062992125984"/>
  <pageSetup paperSize="9"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9"/>
  <sheetViews>
    <sheetView workbookViewId="0">
      <pane xSplit="1" ySplit="9" topLeftCell="B29" activePane="bottomRight" state="frozen"/>
      <selection pane="topRight" activeCell="B1" sqref="B1"/>
      <selection pane="bottomLeft" activeCell="A10" sqref="A10"/>
      <selection pane="bottomRight" activeCell="J41" sqref="J41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5" max="15" width="12.7109375" bestFit="1" customWidth="1"/>
  </cols>
  <sheetData>
    <row r="1" spans="1:18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8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8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8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8" ht="18.75">
      <c r="A5" s="263" t="s">
        <v>60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</row>
    <row r="6" spans="1:18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</row>
    <row r="7" spans="1:18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O7" s="255" t="s">
        <v>61</v>
      </c>
      <c r="P7" s="256"/>
      <c r="Q7" s="255" t="s">
        <v>70</v>
      </c>
      <c r="R7" s="256"/>
    </row>
    <row r="8" spans="1:18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O8" s="257" t="s">
        <v>6</v>
      </c>
      <c r="P8" s="258"/>
      <c r="Q8" s="257" t="s">
        <v>71</v>
      </c>
      <c r="R8" s="258"/>
    </row>
    <row r="9" spans="1:18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O9" s="33" t="s">
        <v>20</v>
      </c>
      <c r="P9" s="33" t="s">
        <v>21</v>
      </c>
      <c r="Q9" s="33" t="s">
        <v>72</v>
      </c>
      <c r="R9" s="33" t="s">
        <v>73</v>
      </c>
    </row>
    <row r="10" spans="1:18">
      <c r="A10" s="9">
        <v>1</v>
      </c>
      <c r="B10" s="10">
        <v>42005</v>
      </c>
      <c r="C10" s="11"/>
      <c r="D10" s="12">
        <f>C10*3.5</f>
        <v>0</v>
      </c>
      <c r="E10" s="11"/>
      <c r="F10" s="12">
        <f>E10*3.5</f>
        <v>0</v>
      </c>
      <c r="G10" s="11"/>
      <c r="H10" s="12">
        <f>G10*3.5</f>
        <v>0</v>
      </c>
      <c r="I10" s="11">
        <v>45</v>
      </c>
      <c r="J10" s="12">
        <f>I10*3.5</f>
        <v>157.5</v>
      </c>
      <c r="K10" s="11"/>
      <c r="L10" s="12">
        <f>K10*3.5</f>
        <v>0</v>
      </c>
      <c r="M10" s="13">
        <f>D10+F10+H10+J10+L10</f>
        <v>157.5</v>
      </c>
      <c r="O10" s="11">
        <v>52</v>
      </c>
      <c r="P10" s="26">
        <f>O10*3.5</f>
        <v>182</v>
      </c>
      <c r="Q10" s="11"/>
      <c r="R10" s="26"/>
    </row>
    <row r="11" spans="1:18">
      <c r="A11" s="9">
        <v>2</v>
      </c>
      <c r="B11" s="10">
        <v>42006</v>
      </c>
      <c r="C11" s="14"/>
      <c r="D11" s="15">
        <f>C11*3.5</f>
        <v>0</v>
      </c>
      <c r="E11" s="14"/>
      <c r="F11" s="15">
        <f>E11*3.5</f>
        <v>0</v>
      </c>
      <c r="G11" s="14"/>
      <c r="H11" s="15">
        <f>G11*3.5</f>
        <v>0</v>
      </c>
      <c r="I11" s="14">
        <v>62</v>
      </c>
      <c r="J11" s="15">
        <f>I11*3.5</f>
        <v>217</v>
      </c>
      <c r="K11" s="14"/>
      <c r="L11" s="15">
        <f>K11*3.5</f>
        <v>0</v>
      </c>
      <c r="M11" s="16">
        <f>D11+F11+H11+J11+L11</f>
        <v>217</v>
      </c>
      <c r="O11" s="14">
        <v>68</v>
      </c>
      <c r="P11" s="27">
        <f>O11*3.5</f>
        <v>238</v>
      </c>
      <c r="Q11" s="14"/>
      <c r="R11" s="27"/>
    </row>
    <row r="12" spans="1:18">
      <c r="A12" s="9">
        <v>3</v>
      </c>
      <c r="B12" s="10">
        <v>42007</v>
      </c>
      <c r="C12" s="14"/>
      <c r="D12" s="15">
        <f t="shared" ref="D12:D39" si="0">C12*3.5</f>
        <v>0</v>
      </c>
      <c r="E12" s="14"/>
      <c r="F12" s="15">
        <f t="shared" ref="F12:F39" si="1">E12*3.5</f>
        <v>0</v>
      </c>
      <c r="G12" s="14"/>
      <c r="H12" s="15">
        <f t="shared" ref="H12:H39" si="2">G12*3.5</f>
        <v>0</v>
      </c>
      <c r="I12" s="14">
        <v>52</v>
      </c>
      <c r="J12" s="15">
        <f t="shared" ref="J12:J39" si="3">I12*3.5</f>
        <v>182</v>
      </c>
      <c r="K12" s="14"/>
      <c r="L12" s="15">
        <f t="shared" ref="L12:L39" si="4">K12*3.5</f>
        <v>0</v>
      </c>
      <c r="M12" s="16">
        <f t="shared" ref="M12:M40" si="5">D12+F12+H12+J12+L12</f>
        <v>182</v>
      </c>
      <c r="O12" s="14">
        <v>95</v>
      </c>
      <c r="P12" s="27">
        <f t="shared" ref="P12:P39" si="6">O12*3.5</f>
        <v>332.5</v>
      </c>
      <c r="Q12" s="14"/>
      <c r="R12" s="27"/>
    </row>
    <row r="13" spans="1:18">
      <c r="A13" s="9">
        <v>4</v>
      </c>
      <c r="B13" s="10">
        <v>42008</v>
      </c>
      <c r="C13" s="14"/>
      <c r="D13" s="15">
        <f t="shared" si="0"/>
        <v>0</v>
      </c>
      <c r="E13" s="14"/>
      <c r="F13" s="15">
        <f t="shared" si="1"/>
        <v>0</v>
      </c>
      <c r="G13" s="14"/>
      <c r="H13" s="15">
        <f t="shared" si="2"/>
        <v>0</v>
      </c>
      <c r="I13" s="14">
        <v>71</v>
      </c>
      <c r="J13" s="15">
        <f t="shared" si="3"/>
        <v>248.5</v>
      </c>
      <c r="K13" s="14"/>
      <c r="L13" s="15">
        <f t="shared" si="4"/>
        <v>0</v>
      </c>
      <c r="M13" s="16">
        <f t="shared" si="5"/>
        <v>248.5</v>
      </c>
      <c r="O13" s="14">
        <v>74</v>
      </c>
      <c r="P13" s="27">
        <f t="shared" si="6"/>
        <v>259</v>
      </c>
      <c r="Q13" s="14"/>
      <c r="R13" s="27"/>
    </row>
    <row r="14" spans="1:18">
      <c r="A14" s="9">
        <v>5</v>
      </c>
      <c r="B14" s="10">
        <v>42009</v>
      </c>
      <c r="C14" s="14"/>
      <c r="D14" s="15">
        <f t="shared" si="0"/>
        <v>0</v>
      </c>
      <c r="E14" s="14"/>
      <c r="F14" s="15">
        <f t="shared" si="1"/>
        <v>0</v>
      </c>
      <c r="G14" s="14"/>
      <c r="H14" s="15">
        <f t="shared" si="2"/>
        <v>0</v>
      </c>
      <c r="I14" s="14">
        <v>77</v>
      </c>
      <c r="J14" s="15">
        <f t="shared" si="3"/>
        <v>269.5</v>
      </c>
      <c r="K14" s="14"/>
      <c r="L14" s="15">
        <f t="shared" si="4"/>
        <v>0</v>
      </c>
      <c r="M14" s="16">
        <f t="shared" si="5"/>
        <v>269.5</v>
      </c>
      <c r="O14" s="14">
        <v>89</v>
      </c>
      <c r="P14" s="27">
        <f t="shared" si="6"/>
        <v>311.5</v>
      </c>
      <c r="Q14" s="14"/>
      <c r="R14" s="27"/>
    </row>
    <row r="15" spans="1:18">
      <c r="A15" s="9">
        <v>6</v>
      </c>
      <c r="B15" s="10">
        <v>42010</v>
      </c>
      <c r="C15" s="14"/>
      <c r="D15" s="15">
        <f t="shared" si="0"/>
        <v>0</v>
      </c>
      <c r="E15" s="14"/>
      <c r="F15" s="15">
        <f t="shared" si="1"/>
        <v>0</v>
      </c>
      <c r="G15" s="14"/>
      <c r="H15" s="15">
        <f t="shared" si="2"/>
        <v>0</v>
      </c>
      <c r="I15" s="14">
        <v>75</v>
      </c>
      <c r="J15" s="15">
        <f t="shared" si="3"/>
        <v>262.5</v>
      </c>
      <c r="K15" s="14"/>
      <c r="L15" s="15">
        <f t="shared" si="4"/>
        <v>0</v>
      </c>
      <c r="M15" s="16">
        <f t="shared" si="5"/>
        <v>262.5</v>
      </c>
      <c r="O15" s="14">
        <v>80</v>
      </c>
      <c r="P15" s="27">
        <f t="shared" si="6"/>
        <v>280</v>
      </c>
      <c r="Q15" s="14"/>
      <c r="R15" s="27"/>
    </row>
    <row r="16" spans="1:18">
      <c r="A16" s="9">
        <v>7</v>
      </c>
      <c r="B16" s="10">
        <v>42011</v>
      </c>
      <c r="C16" s="14"/>
      <c r="D16" s="15">
        <f t="shared" si="0"/>
        <v>0</v>
      </c>
      <c r="E16" s="14"/>
      <c r="F16" s="15">
        <f t="shared" si="1"/>
        <v>0</v>
      </c>
      <c r="G16" s="14"/>
      <c r="H16" s="15">
        <f t="shared" si="2"/>
        <v>0</v>
      </c>
      <c r="I16" s="14">
        <v>39</v>
      </c>
      <c r="J16" s="15">
        <f t="shared" si="3"/>
        <v>136.5</v>
      </c>
      <c r="K16" s="14"/>
      <c r="L16" s="15">
        <f t="shared" si="4"/>
        <v>0</v>
      </c>
      <c r="M16" s="16">
        <f t="shared" si="5"/>
        <v>136.5</v>
      </c>
      <c r="O16" s="14">
        <v>50</v>
      </c>
      <c r="P16" s="27">
        <f t="shared" si="6"/>
        <v>175</v>
      </c>
      <c r="Q16" s="14"/>
      <c r="R16" s="27"/>
    </row>
    <row r="17" spans="1:18">
      <c r="A17" s="9">
        <v>8</v>
      </c>
      <c r="B17" s="10">
        <v>42012</v>
      </c>
      <c r="C17" s="14"/>
      <c r="D17" s="15">
        <f t="shared" si="0"/>
        <v>0</v>
      </c>
      <c r="E17" s="14"/>
      <c r="F17" s="15">
        <f t="shared" si="1"/>
        <v>0</v>
      </c>
      <c r="G17" s="14"/>
      <c r="H17" s="15">
        <f t="shared" si="2"/>
        <v>0</v>
      </c>
      <c r="I17" s="14"/>
      <c r="J17" s="15">
        <f t="shared" si="3"/>
        <v>0</v>
      </c>
      <c r="K17" s="14"/>
      <c r="L17" s="15">
        <f t="shared" si="4"/>
        <v>0</v>
      </c>
      <c r="M17" s="16">
        <f t="shared" si="5"/>
        <v>0</v>
      </c>
      <c r="O17" s="14"/>
      <c r="P17" s="27">
        <f t="shared" si="6"/>
        <v>0</v>
      </c>
      <c r="Q17" s="14"/>
      <c r="R17" s="27"/>
    </row>
    <row r="18" spans="1:18">
      <c r="A18" s="9">
        <v>9</v>
      </c>
      <c r="B18" s="10">
        <v>42013</v>
      </c>
      <c r="C18" s="14"/>
      <c r="D18" s="15">
        <f t="shared" si="0"/>
        <v>0</v>
      </c>
      <c r="E18" s="14"/>
      <c r="F18" s="15">
        <f t="shared" si="1"/>
        <v>0</v>
      </c>
      <c r="G18" s="14"/>
      <c r="H18" s="15">
        <f t="shared" si="2"/>
        <v>0</v>
      </c>
      <c r="I18" s="14"/>
      <c r="J18" s="15">
        <f t="shared" si="3"/>
        <v>0</v>
      </c>
      <c r="K18" s="14"/>
      <c r="L18" s="15">
        <f t="shared" si="4"/>
        <v>0</v>
      </c>
      <c r="M18" s="16">
        <f t="shared" si="5"/>
        <v>0</v>
      </c>
      <c r="O18" s="14"/>
      <c r="P18" s="27">
        <f t="shared" si="6"/>
        <v>0</v>
      </c>
      <c r="Q18" s="14"/>
      <c r="R18" s="27"/>
    </row>
    <row r="19" spans="1:18">
      <c r="A19" s="9">
        <v>10</v>
      </c>
      <c r="B19" s="10">
        <v>42014</v>
      </c>
      <c r="C19" s="14"/>
      <c r="D19" s="15">
        <f t="shared" si="0"/>
        <v>0</v>
      </c>
      <c r="E19" s="14"/>
      <c r="F19" s="15">
        <f t="shared" si="1"/>
        <v>0</v>
      </c>
      <c r="G19" s="14"/>
      <c r="H19" s="15">
        <f t="shared" si="2"/>
        <v>0</v>
      </c>
      <c r="I19" s="14">
        <v>59</v>
      </c>
      <c r="J19" s="15">
        <f t="shared" si="3"/>
        <v>206.5</v>
      </c>
      <c r="K19" s="14"/>
      <c r="L19" s="15">
        <f t="shared" si="4"/>
        <v>0</v>
      </c>
      <c r="M19" s="16">
        <f t="shared" si="5"/>
        <v>206.5</v>
      </c>
      <c r="O19" s="14">
        <v>64</v>
      </c>
      <c r="P19" s="27">
        <f t="shared" si="6"/>
        <v>224</v>
      </c>
      <c r="Q19" s="14"/>
      <c r="R19" s="27"/>
    </row>
    <row r="20" spans="1:18">
      <c r="A20" s="9">
        <v>11</v>
      </c>
      <c r="B20" s="10">
        <v>42015</v>
      </c>
      <c r="C20" s="14"/>
      <c r="D20" s="15">
        <f t="shared" si="0"/>
        <v>0</v>
      </c>
      <c r="E20" s="14"/>
      <c r="F20" s="15">
        <f t="shared" si="1"/>
        <v>0</v>
      </c>
      <c r="G20" s="14"/>
      <c r="H20" s="15">
        <f t="shared" si="2"/>
        <v>0</v>
      </c>
      <c r="I20" s="14">
        <v>26</v>
      </c>
      <c r="J20" s="15">
        <f t="shared" si="3"/>
        <v>91</v>
      </c>
      <c r="K20" s="14"/>
      <c r="L20" s="15">
        <f t="shared" si="4"/>
        <v>0</v>
      </c>
      <c r="M20" s="16">
        <f t="shared" si="5"/>
        <v>91</v>
      </c>
      <c r="O20" s="14">
        <v>29</v>
      </c>
      <c r="P20" s="27">
        <f t="shared" si="6"/>
        <v>101.5</v>
      </c>
      <c r="Q20" s="14"/>
      <c r="R20" s="27"/>
    </row>
    <row r="21" spans="1:18">
      <c r="A21" s="9">
        <v>12</v>
      </c>
      <c r="B21" s="10">
        <v>42016</v>
      </c>
      <c r="C21" s="14"/>
      <c r="D21" s="15">
        <f t="shared" si="0"/>
        <v>0</v>
      </c>
      <c r="E21" s="14"/>
      <c r="F21" s="15">
        <f t="shared" si="1"/>
        <v>0</v>
      </c>
      <c r="G21" s="14"/>
      <c r="H21" s="15">
        <f t="shared" si="2"/>
        <v>0</v>
      </c>
      <c r="I21" s="14">
        <v>32</v>
      </c>
      <c r="J21" s="15">
        <f t="shared" si="3"/>
        <v>112</v>
      </c>
      <c r="K21" s="14"/>
      <c r="L21" s="15">
        <f t="shared" si="4"/>
        <v>0</v>
      </c>
      <c r="M21" s="16">
        <f t="shared" si="5"/>
        <v>112</v>
      </c>
      <c r="O21" s="14">
        <v>37</v>
      </c>
      <c r="P21" s="27">
        <f t="shared" si="6"/>
        <v>129.5</v>
      </c>
      <c r="Q21" s="14"/>
      <c r="R21" s="27"/>
    </row>
    <row r="22" spans="1:18">
      <c r="A22" s="9">
        <v>13</v>
      </c>
      <c r="B22" s="10">
        <v>42017</v>
      </c>
      <c r="C22" s="14"/>
      <c r="D22" s="15">
        <f t="shared" si="0"/>
        <v>0</v>
      </c>
      <c r="E22" s="14"/>
      <c r="F22" s="15">
        <f t="shared" si="1"/>
        <v>0</v>
      </c>
      <c r="G22" s="14"/>
      <c r="H22" s="15">
        <f t="shared" si="2"/>
        <v>0</v>
      </c>
      <c r="I22" s="14">
        <v>44</v>
      </c>
      <c r="J22" s="15">
        <f t="shared" si="3"/>
        <v>154</v>
      </c>
      <c r="K22" s="14"/>
      <c r="L22" s="15">
        <f t="shared" si="4"/>
        <v>0</v>
      </c>
      <c r="M22" s="16">
        <f t="shared" si="5"/>
        <v>154</v>
      </c>
      <c r="O22" s="14">
        <v>51</v>
      </c>
      <c r="P22" s="27">
        <f t="shared" si="6"/>
        <v>178.5</v>
      </c>
      <c r="Q22" s="14"/>
      <c r="R22" s="27"/>
    </row>
    <row r="23" spans="1:18">
      <c r="A23" s="9">
        <v>14</v>
      </c>
      <c r="B23" s="10">
        <v>42018</v>
      </c>
      <c r="C23" s="14"/>
      <c r="D23" s="15">
        <f t="shared" si="0"/>
        <v>0</v>
      </c>
      <c r="E23" s="14"/>
      <c r="F23" s="15">
        <f t="shared" si="1"/>
        <v>0</v>
      </c>
      <c r="G23" s="14"/>
      <c r="H23" s="15">
        <f t="shared" si="2"/>
        <v>0</v>
      </c>
      <c r="I23" s="14">
        <v>39</v>
      </c>
      <c r="J23" s="15">
        <f t="shared" si="3"/>
        <v>136.5</v>
      </c>
      <c r="K23" s="14"/>
      <c r="L23" s="15">
        <f t="shared" si="4"/>
        <v>0</v>
      </c>
      <c r="M23" s="16">
        <f t="shared" si="5"/>
        <v>136.5</v>
      </c>
      <c r="O23" s="14">
        <v>48</v>
      </c>
      <c r="P23" s="27">
        <f t="shared" si="6"/>
        <v>168</v>
      </c>
      <c r="Q23" s="14"/>
      <c r="R23" s="27"/>
    </row>
    <row r="24" spans="1:18">
      <c r="A24" s="9">
        <v>15</v>
      </c>
      <c r="B24" s="10">
        <v>42019</v>
      </c>
      <c r="C24" s="14"/>
      <c r="D24" s="15">
        <f t="shared" si="0"/>
        <v>0</v>
      </c>
      <c r="E24" s="14"/>
      <c r="F24" s="15">
        <f t="shared" si="1"/>
        <v>0</v>
      </c>
      <c r="G24" s="14"/>
      <c r="H24" s="15">
        <f t="shared" si="2"/>
        <v>0</v>
      </c>
      <c r="I24" s="14"/>
      <c r="J24" s="15">
        <f t="shared" si="3"/>
        <v>0</v>
      </c>
      <c r="K24" s="14"/>
      <c r="L24" s="15">
        <f t="shared" si="4"/>
        <v>0</v>
      </c>
      <c r="M24" s="16">
        <f t="shared" si="5"/>
        <v>0</v>
      </c>
      <c r="O24" s="14"/>
      <c r="P24" s="27">
        <f t="shared" si="6"/>
        <v>0</v>
      </c>
      <c r="Q24" s="14"/>
      <c r="R24" s="27"/>
    </row>
    <row r="25" spans="1:18">
      <c r="A25" s="9">
        <v>16</v>
      </c>
      <c r="B25" s="10">
        <v>42020</v>
      </c>
      <c r="C25" s="14"/>
      <c r="D25" s="15">
        <f t="shared" si="0"/>
        <v>0</v>
      </c>
      <c r="E25" s="14"/>
      <c r="F25" s="15">
        <f t="shared" si="1"/>
        <v>0</v>
      </c>
      <c r="G25" s="14"/>
      <c r="H25" s="15">
        <f t="shared" si="2"/>
        <v>0</v>
      </c>
      <c r="I25" s="14"/>
      <c r="J25" s="15">
        <f t="shared" si="3"/>
        <v>0</v>
      </c>
      <c r="K25" s="14"/>
      <c r="L25" s="15">
        <f t="shared" si="4"/>
        <v>0</v>
      </c>
      <c r="M25" s="16">
        <f t="shared" si="5"/>
        <v>0</v>
      </c>
      <c r="O25" s="14"/>
      <c r="P25" s="27">
        <f t="shared" si="6"/>
        <v>0</v>
      </c>
      <c r="Q25" s="14"/>
      <c r="R25" s="27"/>
    </row>
    <row r="26" spans="1:18">
      <c r="A26" s="9">
        <v>17</v>
      </c>
      <c r="B26" s="10">
        <v>42021</v>
      </c>
      <c r="C26" s="14"/>
      <c r="D26" s="15">
        <f t="shared" si="0"/>
        <v>0</v>
      </c>
      <c r="E26" s="14"/>
      <c r="F26" s="15">
        <f t="shared" si="1"/>
        <v>0</v>
      </c>
      <c r="G26" s="14"/>
      <c r="H26" s="15">
        <f t="shared" si="2"/>
        <v>0</v>
      </c>
      <c r="I26" s="14"/>
      <c r="J26" s="15">
        <f t="shared" si="3"/>
        <v>0</v>
      </c>
      <c r="K26" s="14"/>
      <c r="L26" s="15">
        <f t="shared" si="4"/>
        <v>0</v>
      </c>
      <c r="M26" s="16">
        <f t="shared" si="5"/>
        <v>0</v>
      </c>
      <c r="O26" s="14"/>
      <c r="P26" s="27">
        <f t="shared" si="6"/>
        <v>0</v>
      </c>
      <c r="Q26" s="14"/>
      <c r="R26" s="27"/>
    </row>
    <row r="27" spans="1:18">
      <c r="A27" s="9">
        <v>18</v>
      </c>
      <c r="B27" s="10">
        <v>42022</v>
      </c>
      <c r="C27" s="14"/>
      <c r="D27" s="15">
        <f t="shared" si="0"/>
        <v>0</v>
      </c>
      <c r="E27" s="14"/>
      <c r="F27" s="15">
        <f t="shared" si="1"/>
        <v>0</v>
      </c>
      <c r="G27" s="14"/>
      <c r="H27" s="15">
        <f t="shared" si="2"/>
        <v>0</v>
      </c>
      <c r="I27" s="14"/>
      <c r="J27" s="15">
        <f t="shared" si="3"/>
        <v>0</v>
      </c>
      <c r="K27" s="14"/>
      <c r="L27" s="15">
        <f t="shared" si="4"/>
        <v>0</v>
      </c>
      <c r="M27" s="16">
        <f t="shared" si="5"/>
        <v>0</v>
      </c>
      <c r="O27" s="14"/>
      <c r="P27" s="27">
        <f t="shared" si="6"/>
        <v>0</v>
      </c>
      <c r="Q27" s="14"/>
      <c r="R27" s="27"/>
    </row>
    <row r="28" spans="1:18">
      <c r="A28" s="9">
        <v>19</v>
      </c>
      <c r="B28" s="10">
        <v>42023</v>
      </c>
      <c r="C28" s="14"/>
      <c r="D28" s="15">
        <f t="shared" si="0"/>
        <v>0</v>
      </c>
      <c r="E28" s="14"/>
      <c r="F28" s="15">
        <f t="shared" si="1"/>
        <v>0</v>
      </c>
      <c r="G28" s="14"/>
      <c r="H28" s="15">
        <f t="shared" si="2"/>
        <v>0</v>
      </c>
      <c r="I28" s="14"/>
      <c r="J28" s="15">
        <f t="shared" si="3"/>
        <v>0</v>
      </c>
      <c r="K28" s="14"/>
      <c r="L28" s="15">
        <f t="shared" si="4"/>
        <v>0</v>
      </c>
      <c r="M28" s="16">
        <f t="shared" si="5"/>
        <v>0</v>
      </c>
      <c r="O28" s="14">
        <v>19</v>
      </c>
      <c r="P28" s="27">
        <f t="shared" si="6"/>
        <v>66.5</v>
      </c>
      <c r="Q28" s="14"/>
      <c r="R28" s="27"/>
    </row>
    <row r="29" spans="1:18">
      <c r="A29" s="9">
        <v>20</v>
      </c>
      <c r="B29" s="10">
        <v>42024</v>
      </c>
      <c r="C29" s="14">
        <v>12</v>
      </c>
      <c r="D29" s="15">
        <f t="shared" si="0"/>
        <v>42</v>
      </c>
      <c r="E29" s="14">
        <v>11</v>
      </c>
      <c r="F29" s="15">
        <f t="shared" si="1"/>
        <v>38.5</v>
      </c>
      <c r="G29" s="14">
        <v>17</v>
      </c>
      <c r="H29" s="15">
        <f t="shared" si="2"/>
        <v>59.5</v>
      </c>
      <c r="I29" s="14"/>
      <c r="J29" s="15">
        <f t="shared" si="3"/>
        <v>0</v>
      </c>
      <c r="K29" s="14"/>
      <c r="L29" s="15">
        <f t="shared" si="4"/>
        <v>0</v>
      </c>
      <c r="M29" s="16">
        <f t="shared" si="5"/>
        <v>140</v>
      </c>
      <c r="O29" s="14">
        <v>28</v>
      </c>
      <c r="P29" s="27">
        <f t="shared" si="6"/>
        <v>98</v>
      </c>
      <c r="Q29" s="14"/>
      <c r="R29" s="27"/>
    </row>
    <row r="30" spans="1:18">
      <c r="A30" s="9">
        <v>21</v>
      </c>
      <c r="B30" s="10">
        <v>42025</v>
      </c>
      <c r="C30" s="14">
        <v>5</v>
      </c>
      <c r="D30" s="15">
        <f t="shared" si="0"/>
        <v>17.5</v>
      </c>
      <c r="E30" s="14">
        <v>5</v>
      </c>
      <c r="F30" s="15">
        <f t="shared" si="1"/>
        <v>17.5</v>
      </c>
      <c r="G30" s="14">
        <v>10</v>
      </c>
      <c r="H30" s="15">
        <f t="shared" si="2"/>
        <v>35</v>
      </c>
      <c r="I30" s="14"/>
      <c r="J30" s="15">
        <f t="shared" si="3"/>
        <v>0</v>
      </c>
      <c r="K30" s="14"/>
      <c r="L30" s="15">
        <f t="shared" si="4"/>
        <v>0</v>
      </c>
      <c r="M30" s="16">
        <f t="shared" si="5"/>
        <v>70</v>
      </c>
      <c r="O30" s="14">
        <v>15</v>
      </c>
      <c r="P30" s="27">
        <f t="shared" si="6"/>
        <v>52.5</v>
      </c>
      <c r="Q30" s="14"/>
      <c r="R30" s="27"/>
    </row>
    <row r="31" spans="1:18">
      <c r="A31" s="9">
        <v>22</v>
      </c>
      <c r="B31" s="10">
        <v>42026</v>
      </c>
      <c r="C31" s="14"/>
      <c r="D31" s="15">
        <f t="shared" si="0"/>
        <v>0</v>
      </c>
      <c r="E31" s="14"/>
      <c r="F31" s="15">
        <f t="shared" si="1"/>
        <v>0</v>
      </c>
      <c r="G31" s="14"/>
      <c r="H31" s="15">
        <f t="shared" si="2"/>
        <v>0</v>
      </c>
      <c r="I31" s="14"/>
      <c r="J31" s="15">
        <f t="shared" si="3"/>
        <v>0</v>
      </c>
      <c r="K31" s="14"/>
      <c r="L31" s="15">
        <f t="shared" si="4"/>
        <v>0</v>
      </c>
      <c r="M31" s="16">
        <f t="shared" si="5"/>
        <v>0</v>
      </c>
      <c r="O31" s="14"/>
      <c r="P31" s="27">
        <f t="shared" si="6"/>
        <v>0</v>
      </c>
      <c r="Q31" s="14"/>
      <c r="R31" s="27"/>
    </row>
    <row r="32" spans="1:18">
      <c r="A32" s="9">
        <v>23</v>
      </c>
      <c r="B32" s="10">
        <v>42027</v>
      </c>
      <c r="C32" s="14"/>
      <c r="D32" s="15">
        <f t="shared" si="0"/>
        <v>0</v>
      </c>
      <c r="E32" s="14"/>
      <c r="F32" s="15">
        <f t="shared" si="1"/>
        <v>0</v>
      </c>
      <c r="G32" s="14"/>
      <c r="H32" s="15">
        <f t="shared" si="2"/>
        <v>0</v>
      </c>
      <c r="I32" s="14"/>
      <c r="J32" s="15">
        <f t="shared" si="3"/>
        <v>0</v>
      </c>
      <c r="K32" s="14"/>
      <c r="L32" s="15">
        <f t="shared" si="4"/>
        <v>0</v>
      </c>
      <c r="M32" s="16">
        <f t="shared" si="5"/>
        <v>0</v>
      </c>
      <c r="O32" s="14"/>
      <c r="P32" s="27">
        <f t="shared" si="6"/>
        <v>0</v>
      </c>
      <c r="Q32" s="14"/>
      <c r="R32" s="27"/>
    </row>
    <row r="33" spans="1:18">
      <c r="A33" s="9">
        <v>24</v>
      </c>
      <c r="B33" s="10">
        <v>42028</v>
      </c>
      <c r="C33" s="14"/>
      <c r="D33" s="15">
        <f t="shared" si="0"/>
        <v>0</v>
      </c>
      <c r="E33" s="14"/>
      <c r="F33" s="15">
        <f t="shared" si="1"/>
        <v>0</v>
      </c>
      <c r="G33" s="14"/>
      <c r="H33" s="15">
        <f t="shared" si="2"/>
        <v>0</v>
      </c>
      <c r="I33" s="14"/>
      <c r="J33" s="15">
        <f t="shared" si="3"/>
        <v>0</v>
      </c>
      <c r="K33" s="14"/>
      <c r="L33" s="15">
        <f t="shared" si="4"/>
        <v>0</v>
      </c>
      <c r="M33" s="16">
        <f t="shared" si="5"/>
        <v>0</v>
      </c>
      <c r="O33" s="14"/>
      <c r="P33" s="27">
        <f t="shared" si="6"/>
        <v>0</v>
      </c>
      <c r="Q33" s="14"/>
      <c r="R33" s="27"/>
    </row>
    <row r="34" spans="1:18">
      <c r="A34" s="9">
        <v>25</v>
      </c>
      <c r="B34" s="10">
        <v>42029</v>
      </c>
      <c r="C34" s="14">
        <v>3</v>
      </c>
      <c r="D34" s="15">
        <f t="shared" si="0"/>
        <v>10.5</v>
      </c>
      <c r="E34" s="14">
        <v>5</v>
      </c>
      <c r="F34" s="15">
        <f t="shared" si="1"/>
        <v>17.5</v>
      </c>
      <c r="G34" s="14">
        <v>9</v>
      </c>
      <c r="H34" s="15">
        <f t="shared" si="2"/>
        <v>31.5</v>
      </c>
      <c r="I34" s="14"/>
      <c r="J34" s="15">
        <f t="shared" si="3"/>
        <v>0</v>
      </c>
      <c r="K34" s="14"/>
      <c r="L34" s="15">
        <f t="shared" si="4"/>
        <v>0</v>
      </c>
      <c r="M34" s="16">
        <f t="shared" si="5"/>
        <v>59.5</v>
      </c>
      <c r="O34" s="14">
        <v>18</v>
      </c>
      <c r="P34" s="27">
        <f t="shared" si="6"/>
        <v>63</v>
      </c>
      <c r="Q34" s="14"/>
      <c r="R34" s="27"/>
    </row>
    <row r="35" spans="1:18">
      <c r="A35" s="9">
        <v>26</v>
      </c>
      <c r="B35" s="10">
        <v>42030</v>
      </c>
      <c r="C35" s="14">
        <v>10</v>
      </c>
      <c r="D35" s="15">
        <f t="shared" si="0"/>
        <v>35</v>
      </c>
      <c r="E35" s="14">
        <v>15</v>
      </c>
      <c r="F35" s="15">
        <f t="shared" si="1"/>
        <v>52.5</v>
      </c>
      <c r="G35" s="14">
        <v>17</v>
      </c>
      <c r="H35" s="15">
        <f t="shared" si="2"/>
        <v>59.5</v>
      </c>
      <c r="I35" s="14"/>
      <c r="J35" s="15">
        <f t="shared" si="3"/>
        <v>0</v>
      </c>
      <c r="K35" s="14"/>
      <c r="L35" s="15">
        <f t="shared" si="4"/>
        <v>0</v>
      </c>
      <c r="M35" s="16">
        <f t="shared" si="5"/>
        <v>147</v>
      </c>
      <c r="O35" s="14">
        <v>36</v>
      </c>
      <c r="P35" s="27">
        <f t="shared" si="6"/>
        <v>126</v>
      </c>
      <c r="Q35" s="14"/>
      <c r="R35" s="27"/>
    </row>
    <row r="36" spans="1:18">
      <c r="A36" s="9">
        <v>27</v>
      </c>
      <c r="B36" s="10">
        <v>42031</v>
      </c>
      <c r="C36" s="14">
        <v>17</v>
      </c>
      <c r="D36" s="15">
        <f t="shared" si="0"/>
        <v>59.5</v>
      </c>
      <c r="E36" s="14">
        <v>19</v>
      </c>
      <c r="F36" s="15">
        <f t="shared" si="1"/>
        <v>66.5</v>
      </c>
      <c r="G36" s="14">
        <v>25</v>
      </c>
      <c r="H36" s="15">
        <f t="shared" si="2"/>
        <v>87.5</v>
      </c>
      <c r="I36" s="14"/>
      <c r="J36" s="15">
        <f t="shared" si="3"/>
        <v>0</v>
      </c>
      <c r="K36" s="14"/>
      <c r="L36" s="15">
        <f t="shared" si="4"/>
        <v>0</v>
      </c>
      <c r="M36" s="16">
        <f t="shared" si="5"/>
        <v>213.5</v>
      </c>
      <c r="O36" s="14">
        <v>53</v>
      </c>
      <c r="P36" s="27">
        <f t="shared" si="6"/>
        <v>185.5</v>
      </c>
      <c r="Q36" s="14"/>
      <c r="R36" s="27"/>
    </row>
    <row r="37" spans="1:18">
      <c r="A37" s="9">
        <v>28</v>
      </c>
      <c r="B37" s="10">
        <v>42032</v>
      </c>
      <c r="C37" s="14">
        <v>22</v>
      </c>
      <c r="D37" s="15">
        <f t="shared" si="0"/>
        <v>77</v>
      </c>
      <c r="E37" s="14">
        <v>21</v>
      </c>
      <c r="F37" s="15">
        <f t="shared" si="1"/>
        <v>73.5</v>
      </c>
      <c r="G37" s="14">
        <v>30</v>
      </c>
      <c r="H37" s="15">
        <f t="shared" si="2"/>
        <v>105</v>
      </c>
      <c r="I37" s="14"/>
      <c r="J37" s="15">
        <f t="shared" si="3"/>
        <v>0</v>
      </c>
      <c r="K37" s="14"/>
      <c r="L37" s="15">
        <f t="shared" si="4"/>
        <v>0</v>
      </c>
      <c r="M37" s="16">
        <f t="shared" si="5"/>
        <v>255.5</v>
      </c>
      <c r="O37" s="14">
        <v>52</v>
      </c>
      <c r="P37" s="27">
        <f t="shared" si="6"/>
        <v>182</v>
      </c>
      <c r="Q37" s="14"/>
      <c r="R37" s="27"/>
    </row>
    <row r="38" spans="1:18">
      <c r="A38" s="9">
        <v>29</v>
      </c>
      <c r="B38" s="10">
        <v>42033</v>
      </c>
      <c r="C38" s="14">
        <v>25</v>
      </c>
      <c r="D38" s="15">
        <f t="shared" si="0"/>
        <v>87.5</v>
      </c>
      <c r="E38" s="14">
        <v>25</v>
      </c>
      <c r="F38" s="15">
        <f t="shared" si="1"/>
        <v>87.5</v>
      </c>
      <c r="G38" s="14">
        <v>30</v>
      </c>
      <c r="H38" s="15">
        <f t="shared" si="2"/>
        <v>105</v>
      </c>
      <c r="I38" s="14"/>
      <c r="J38" s="15">
        <f t="shared" si="3"/>
        <v>0</v>
      </c>
      <c r="K38" s="14"/>
      <c r="L38" s="15">
        <f t="shared" si="4"/>
        <v>0</v>
      </c>
      <c r="M38" s="16">
        <f t="shared" si="5"/>
        <v>280</v>
      </c>
      <c r="O38" s="14">
        <v>69</v>
      </c>
      <c r="P38" s="27">
        <f t="shared" si="6"/>
        <v>241.5</v>
      </c>
      <c r="Q38" s="14"/>
      <c r="R38" s="27"/>
    </row>
    <row r="39" spans="1:18">
      <c r="A39" s="9">
        <v>30</v>
      </c>
      <c r="B39" s="10">
        <v>42034</v>
      </c>
      <c r="C39" s="14">
        <v>6</v>
      </c>
      <c r="D39" s="15">
        <f t="shared" si="0"/>
        <v>21</v>
      </c>
      <c r="E39" s="14">
        <v>11</v>
      </c>
      <c r="F39" s="15">
        <f t="shared" si="1"/>
        <v>38.5</v>
      </c>
      <c r="G39" s="14">
        <v>12</v>
      </c>
      <c r="H39" s="15">
        <f t="shared" si="2"/>
        <v>42</v>
      </c>
      <c r="I39" s="14"/>
      <c r="J39" s="15">
        <f t="shared" si="3"/>
        <v>0</v>
      </c>
      <c r="K39" s="14"/>
      <c r="L39" s="15">
        <f t="shared" si="4"/>
        <v>0</v>
      </c>
      <c r="M39" s="16">
        <f t="shared" si="5"/>
        <v>101.5</v>
      </c>
      <c r="O39" s="14">
        <v>25</v>
      </c>
      <c r="P39" s="27">
        <f t="shared" si="6"/>
        <v>87.5</v>
      </c>
      <c r="Q39" s="14"/>
      <c r="R39" s="27"/>
    </row>
    <row r="40" spans="1:18" ht="15.75" thickBot="1">
      <c r="A40" s="9">
        <v>31</v>
      </c>
      <c r="B40" s="10">
        <v>42035</v>
      </c>
      <c r="C40" s="19">
        <v>18</v>
      </c>
      <c r="D40" s="20">
        <f>C40*3.5</f>
        <v>63</v>
      </c>
      <c r="E40" s="19">
        <v>21</v>
      </c>
      <c r="F40" s="20">
        <f>E40*3.5</f>
        <v>73.5</v>
      </c>
      <c r="G40" s="19">
        <v>27</v>
      </c>
      <c r="H40" s="20">
        <f>G40*3.5</f>
        <v>94.5</v>
      </c>
      <c r="I40" s="29"/>
      <c r="J40" s="28">
        <f>I40*3.5</f>
        <v>0</v>
      </c>
      <c r="K40" s="19"/>
      <c r="L40" s="20">
        <f>K40*3.5</f>
        <v>0</v>
      </c>
      <c r="M40" s="16">
        <f t="shared" si="5"/>
        <v>231</v>
      </c>
      <c r="O40" s="29">
        <v>57</v>
      </c>
      <c r="P40" s="28">
        <f>O40*3.5</f>
        <v>199.5</v>
      </c>
      <c r="Q40" s="29"/>
      <c r="R40" s="28"/>
    </row>
    <row r="41" spans="1:18" ht="15.75" thickBot="1">
      <c r="A41" s="260" t="s">
        <v>22</v>
      </c>
      <c r="B41" s="260"/>
      <c r="C41" s="22">
        <f t="shared" ref="C41:K41" si="7">SUM(C10:C40)</f>
        <v>118</v>
      </c>
      <c r="D41" s="22">
        <f t="shared" si="7"/>
        <v>413</v>
      </c>
      <c r="E41" s="22">
        <f t="shared" si="7"/>
        <v>133</v>
      </c>
      <c r="F41" s="22">
        <f t="shared" si="7"/>
        <v>465.5</v>
      </c>
      <c r="G41" s="22">
        <f t="shared" si="7"/>
        <v>177</v>
      </c>
      <c r="H41" s="22">
        <f>SUM(H10:H40)</f>
        <v>619.5</v>
      </c>
      <c r="I41" s="22">
        <f t="shared" si="7"/>
        <v>621</v>
      </c>
      <c r="J41" s="22">
        <f t="shared" si="7"/>
        <v>2173.5</v>
      </c>
      <c r="K41" s="22">
        <f t="shared" si="7"/>
        <v>0</v>
      </c>
      <c r="L41" s="22">
        <f>SUM(L10:L40)</f>
        <v>0</v>
      </c>
      <c r="M41" s="22">
        <f>SUM(M10:M40)</f>
        <v>3671.5</v>
      </c>
      <c r="O41" s="22">
        <f t="shared" ref="O41:P41" si="8">SUM(O10:O40)</f>
        <v>1109</v>
      </c>
      <c r="P41" s="22">
        <f t="shared" si="8"/>
        <v>3881.5</v>
      </c>
      <c r="Q41" s="22">
        <f t="shared" ref="Q41:R41" si="9">SUM(Q10:Q40)</f>
        <v>0</v>
      </c>
      <c r="R41" s="22">
        <f t="shared" si="9"/>
        <v>0</v>
      </c>
    </row>
    <row r="43" spans="1:18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66087000</v>
      </c>
      <c r="M43" s="261"/>
    </row>
    <row r="44" spans="1:18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</row>
    <row r="45" spans="1:18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</row>
    <row r="46" spans="1:18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</row>
    <row r="47" spans="1:18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</row>
    <row r="48" spans="1:18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</row>
    <row r="49" spans="2:13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</row>
  </sheetData>
  <mergeCells count="23">
    <mergeCell ref="A41:B41"/>
    <mergeCell ref="H43:J43"/>
    <mergeCell ref="L43:M43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Q7:R7"/>
    <mergeCell ref="Q8:R8"/>
    <mergeCell ref="H44:J44"/>
    <mergeCell ref="H48:J48"/>
    <mergeCell ref="H49:J49"/>
    <mergeCell ref="O7:P7"/>
    <mergeCell ref="G8:H8"/>
    <mergeCell ref="I8:J8"/>
    <mergeCell ref="K8:L8"/>
    <mergeCell ref="O8:P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sqref="A1:XFD1048576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5" max="15" width="12.7109375" bestFit="1" customWidth="1"/>
  </cols>
  <sheetData>
    <row r="1" spans="1:16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6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6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6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6" ht="18.75">
      <c r="A5" s="263" t="s">
        <v>63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</row>
    <row r="6" spans="1:16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</row>
    <row r="7" spans="1:16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O7" s="269" t="s">
        <v>61</v>
      </c>
      <c r="P7" s="270"/>
    </row>
    <row r="8" spans="1:16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O8" s="257" t="s">
        <v>6</v>
      </c>
      <c r="P8" s="258"/>
    </row>
    <row r="9" spans="1:16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O9" s="33" t="s">
        <v>20</v>
      </c>
      <c r="P9" s="33" t="s">
        <v>21</v>
      </c>
    </row>
    <row r="10" spans="1:16">
      <c r="A10" s="9">
        <v>1</v>
      </c>
      <c r="B10" s="10">
        <v>42036</v>
      </c>
      <c r="C10" s="11">
        <v>5</v>
      </c>
      <c r="D10" s="12">
        <f>C10*3</f>
        <v>15</v>
      </c>
      <c r="E10" s="11">
        <v>7</v>
      </c>
      <c r="F10" s="12">
        <f>E10*3</f>
        <v>21</v>
      </c>
      <c r="G10" s="11">
        <v>10</v>
      </c>
      <c r="H10" s="12">
        <f>G10*3</f>
        <v>30</v>
      </c>
      <c r="I10" s="11"/>
      <c r="J10" s="12">
        <f>I10*3</f>
        <v>0</v>
      </c>
      <c r="K10" s="11"/>
      <c r="L10" s="12">
        <f>K10*3</f>
        <v>0</v>
      </c>
      <c r="M10" s="13">
        <f>D10+F10+H10+J10+L10</f>
        <v>66</v>
      </c>
      <c r="O10" s="11">
        <v>12</v>
      </c>
      <c r="P10" s="12">
        <f>O10*3</f>
        <v>36</v>
      </c>
    </row>
    <row r="11" spans="1:16">
      <c r="A11" s="9">
        <v>2</v>
      </c>
      <c r="B11" s="10">
        <v>42037</v>
      </c>
      <c r="C11" s="14">
        <v>19</v>
      </c>
      <c r="D11" s="15">
        <f>C11*3</f>
        <v>57</v>
      </c>
      <c r="E11" s="14">
        <v>15</v>
      </c>
      <c r="F11" s="15">
        <f>E11*3</f>
        <v>45</v>
      </c>
      <c r="G11" s="14">
        <v>24</v>
      </c>
      <c r="H11" s="15">
        <f>G11*3</f>
        <v>72</v>
      </c>
      <c r="I11" s="14"/>
      <c r="J11" s="15">
        <f>I11*3</f>
        <v>0</v>
      </c>
      <c r="K11" s="14"/>
      <c r="L11" s="15">
        <f>K11*3</f>
        <v>0</v>
      </c>
      <c r="M11" s="16">
        <f>D11+F11+H11+J11+L11</f>
        <v>174</v>
      </c>
      <c r="O11" s="14">
        <f>36+24</f>
        <v>60</v>
      </c>
      <c r="P11" s="15">
        <f>O11*3</f>
        <v>180</v>
      </c>
    </row>
    <row r="12" spans="1:16">
      <c r="A12" s="9">
        <v>3</v>
      </c>
      <c r="B12" s="10">
        <v>42038</v>
      </c>
      <c r="C12" s="14">
        <v>10</v>
      </c>
      <c r="D12" s="15">
        <f t="shared" ref="D12:F37" si="0">C12*3</f>
        <v>30</v>
      </c>
      <c r="E12" s="14">
        <v>10</v>
      </c>
      <c r="F12" s="15">
        <f t="shared" si="0"/>
        <v>30</v>
      </c>
      <c r="G12" s="14">
        <v>4</v>
      </c>
      <c r="H12" s="15">
        <f t="shared" ref="H12" si="1">G12*3</f>
        <v>12</v>
      </c>
      <c r="I12" s="14"/>
      <c r="J12" s="15">
        <f t="shared" ref="J12" si="2">I12*3</f>
        <v>0</v>
      </c>
      <c r="K12" s="14"/>
      <c r="L12" s="15">
        <f t="shared" ref="L12" si="3">K12*3</f>
        <v>0</v>
      </c>
      <c r="M12" s="16">
        <f t="shared" ref="M12:M37" si="4">D12+F12+H12+J12+L12</f>
        <v>72</v>
      </c>
      <c r="O12" s="14">
        <v>31</v>
      </c>
      <c r="P12" s="15">
        <f t="shared" ref="P12" si="5">O12*3</f>
        <v>93</v>
      </c>
    </row>
    <row r="13" spans="1:16">
      <c r="A13" s="9">
        <v>4</v>
      </c>
      <c r="B13" s="10">
        <v>42039</v>
      </c>
      <c r="C13" s="14">
        <v>14</v>
      </c>
      <c r="D13" s="15">
        <f t="shared" si="0"/>
        <v>42</v>
      </c>
      <c r="E13" s="14">
        <v>12</v>
      </c>
      <c r="F13" s="15">
        <f t="shared" si="0"/>
        <v>36</v>
      </c>
      <c r="G13" s="14">
        <v>21</v>
      </c>
      <c r="H13" s="15">
        <f t="shared" ref="H13" si="6">G13*3</f>
        <v>63</v>
      </c>
      <c r="I13" s="14"/>
      <c r="J13" s="15">
        <f t="shared" ref="J13" si="7">I13*3</f>
        <v>0</v>
      </c>
      <c r="K13" s="14"/>
      <c r="L13" s="15">
        <f t="shared" ref="L13" si="8">K13*3</f>
        <v>0</v>
      </c>
      <c r="M13" s="16">
        <f t="shared" si="4"/>
        <v>141</v>
      </c>
      <c r="O13" s="14">
        <v>46</v>
      </c>
      <c r="P13" s="15">
        <f t="shared" ref="P13" si="9">O13*3</f>
        <v>138</v>
      </c>
    </row>
    <row r="14" spans="1:16">
      <c r="A14" s="9">
        <v>5</v>
      </c>
      <c r="B14" s="10">
        <v>42040</v>
      </c>
      <c r="C14" s="14">
        <v>17</v>
      </c>
      <c r="D14" s="15">
        <f t="shared" si="0"/>
        <v>51</v>
      </c>
      <c r="E14" s="14">
        <v>18</v>
      </c>
      <c r="F14" s="15">
        <f t="shared" si="0"/>
        <v>54</v>
      </c>
      <c r="G14" s="14">
        <v>23</v>
      </c>
      <c r="H14" s="15">
        <f t="shared" ref="H14" si="10">G14*3</f>
        <v>69</v>
      </c>
      <c r="I14" s="14"/>
      <c r="J14" s="15">
        <f t="shared" ref="J14" si="11">I14*3</f>
        <v>0</v>
      </c>
      <c r="K14" s="14"/>
      <c r="L14" s="15">
        <f t="shared" ref="L14" si="12">K14*3</f>
        <v>0</v>
      </c>
      <c r="M14" s="16">
        <f t="shared" si="4"/>
        <v>174</v>
      </c>
      <c r="O14" s="14">
        <v>55</v>
      </c>
      <c r="P14" s="15">
        <f t="shared" ref="P14" si="13">O14*3</f>
        <v>165</v>
      </c>
    </row>
    <row r="15" spans="1:16">
      <c r="A15" s="9">
        <v>6</v>
      </c>
      <c r="B15" s="10">
        <v>42041</v>
      </c>
      <c r="C15" s="14">
        <v>22</v>
      </c>
      <c r="D15" s="15">
        <f t="shared" si="0"/>
        <v>66</v>
      </c>
      <c r="E15" s="14">
        <v>20</v>
      </c>
      <c r="F15" s="15">
        <f t="shared" si="0"/>
        <v>60</v>
      </c>
      <c r="G15" s="14">
        <v>29</v>
      </c>
      <c r="H15" s="15">
        <f t="shared" ref="H15" si="14">G15*3</f>
        <v>87</v>
      </c>
      <c r="I15" s="14"/>
      <c r="J15" s="15">
        <f t="shared" ref="J15" si="15">I15*3</f>
        <v>0</v>
      </c>
      <c r="K15" s="14"/>
      <c r="L15" s="15">
        <f t="shared" ref="L15" si="16">K15*3</f>
        <v>0</v>
      </c>
      <c r="M15" s="16">
        <f t="shared" si="4"/>
        <v>213</v>
      </c>
      <c r="O15" s="14">
        <v>53</v>
      </c>
      <c r="P15" s="15">
        <f t="shared" ref="P15" si="17">O15*3</f>
        <v>159</v>
      </c>
    </row>
    <row r="16" spans="1:16">
      <c r="A16" s="9">
        <v>7</v>
      </c>
      <c r="B16" s="10">
        <v>42042</v>
      </c>
      <c r="C16" s="14"/>
      <c r="D16" s="15">
        <f t="shared" si="0"/>
        <v>0</v>
      </c>
      <c r="E16" s="14"/>
      <c r="F16" s="15">
        <f t="shared" si="0"/>
        <v>0</v>
      </c>
      <c r="G16" s="14"/>
      <c r="H16" s="15">
        <f t="shared" ref="H16" si="18">G16*3</f>
        <v>0</v>
      </c>
      <c r="I16" s="14"/>
      <c r="J16" s="15">
        <f t="shared" ref="J16" si="19">I16*3</f>
        <v>0</v>
      </c>
      <c r="K16" s="14"/>
      <c r="L16" s="15">
        <f t="shared" ref="L16" si="20">K16*3</f>
        <v>0</v>
      </c>
      <c r="M16" s="16">
        <f t="shared" si="4"/>
        <v>0</v>
      </c>
      <c r="O16" s="14"/>
      <c r="P16" s="15">
        <f t="shared" ref="P16" si="21">O16*3</f>
        <v>0</v>
      </c>
    </row>
    <row r="17" spans="1:16">
      <c r="A17" s="9">
        <v>8</v>
      </c>
      <c r="B17" s="10">
        <v>42043</v>
      </c>
      <c r="C17" s="14"/>
      <c r="D17" s="15">
        <f t="shared" si="0"/>
        <v>0</v>
      </c>
      <c r="E17" s="14"/>
      <c r="F17" s="15">
        <f t="shared" si="0"/>
        <v>0</v>
      </c>
      <c r="G17" s="14"/>
      <c r="H17" s="15">
        <f t="shared" ref="H17" si="22">G17*3</f>
        <v>0</v>
      </c>
      <c r="I17" s="14"/>
      <c r="J17" s="15">
        <f t="shared" ref="J17" si="23">I17*3</f>
        <v>0</v>
      </c>
      <c r="K17" s="14"/>
      <c r="L17" s="15">
        <f t="shared" ref="L17" si="24">K17*3</f>
        <v>0</v>
      </c>
      <c r="M17" s="16">
        <f t="shared" si="4"/>
        <v>0</v>
      </c>
      <c r="O17" s="14"/>
      <c r="P17" s="15">
        <f t="shared" ref="P17" si="25">O17*3</f>
        <v>0</v>
      </c>
    </row>
    <row r="18" spans="1:16">
      <c r="A18" s="9">
        <v>9</v>
      </c>
      <c r="B18" s="10">
        <v>42044</v>
      </c>
      <c r="C18" s="14"/>
      <c r="D18" s="15">
        <f t="shared" si="0"/>
        <v>0</v>
      </c>
      <c r="E18" s="14"/>
      <c r="F18" s="15">
        <f t="shared" si="0"/>
        <v>0</v>
      </c>
      <c r="G18" s="14"/>
      <c r="H18" s="15">
        <f t="shared" ref="H18" si="26">G18*3</f>
        <v>0</v>
      </c>
      <c r="I18" s="14"/>
      <c r="J18" s="15">
        <f t="shared" ref="J18" si="27">I18*3</f>
        <v>0</v>
      </c>
      <c r="K18" s="14"/>
      <c r="L18" s="15">
        <f t="shared" ref="L18" si="28">K18*3</f>
        <v>0</v>
      </c>
      <c r="M18" s="16">
        <f t="shared" si="4"/>
        <v>0</v>
      </c>
      <c r="O18" s="14"/>
      <c r="P18" s="15">
        <f t="shared" ref="P18" si="29">O18*3</f>
        <v>0</v>
      </c>
    </row>
    <row r="19" spans="1:16">
      <c r="A19" s="9">
        <v>10</v>
      </c>
      <c r="B19" s="10">
        <v>42045</v>
      </c>
      <c r="C19" s="14"/>
      <c r="D19" s="15">
        <f t="shared" si="0"/>
        <v>0</v>
      </c>
      <c r="E19" s="14"/>
      <c r="F19" s="15">
        <f t="shared" si="0"/>
        <v>0</v>
      </c>
      <c r="G19" s="14"/>
      <c r="H19" s="15">
        <f t="shared" ref="H19" si="30">G19*3</f>
        <v>0</v>
      </c>
      <c r="I19" s="14"/>
      <c r="J19" s="15">
        <f t="shared" ref="J19" si="31">I19*3</f>
        <v>0</v>
      </c>
      <c r="K19" s="14"/>
      <c r="L19" s="15">
        <f t="shared" ref="L19" si="32">K19*3</f>
        <v>0</v>
      </c>
      <c r="M19" s="16">
        <f t="shared" si="4"/>
        <v>0</v>
      </c>
      <c r="O19" s="14"/>
      <c r="P19" s="15">
        <f t="shared" ref="P19" si="33">O19*3</f>
        <v>0</v>
      </c>
    </row>
    <row r="20" spans="1:16">
      <c r="A20" s="9">
        <v>11</v>
      </c>
      <c r="B20" s="10">
        <v>42046</v>
      </c>
      <c r="C20" s="14"/>
      <c r="D20" s="15">
        <f t="shared" si="0"/>
        <v>0</v>
      </c>
      <c r="E20" s="14"/>
      <c r="F20" s="15">
        <f t="shared" si="0"/>
        <v>0</v>
      </c>
      <c r="G20" s="14"/>
      <c r="H20" s="15">
        <f t="shared" ref="H20" si="34">G20*3</f>
        <v>0</v>
      </c>
      <c r="I20" s="14"/>
      <c r="J20" s="15">
        <f t="shared" ref="J20" si="35">I20*3</f>
        <v>0</v>
      </c>
      <c r="K20" s="14"/>
      <c r="L20" s="15">
        <f t="shared" ref="L20" si="36">K20*3</f>
        <v>0</v>
      </c>
      <c r="M20" s="16">
        <f t="shared" si="4"/>
        <v>0</v>
      </c>
      <c r="O20" s="14"/>
      <c r="P20" s="15">
        <f t="shared" ref="P20" si="37">O20*3</f>
        <v>0</v>
      </c>
    </row>
    <row r="21" spans="1:16">
      <c r="A21" s="9">
        <v>12</v>
      </c>
      <c r="B21" s="10">
        <v>42047</v>
      </c>
      <c r="C21" s="14"/>
      <c r="D21" s="15">
        <f t="shared" si="0"/>
        <v>0</v>
      </c>
      <c r="E21" s="14"/>
      <c r="F21" s="15">
        <f t="shared" si="0"/>
        <v>0</v>
      </c>
      <c r="G21" s="14"/>
      <c r="H21" s="15">
        <f t="shared" ref="H21" si="38">G21*3</f>
        <v>0</v>
      </c>
      <c r="I21" s="14"/>
      <c r="J21" s="15">
        <f t="shared" ref="J21" si="39">I21*3</f>
        <v>0</v>
      </c>
      <c r="K21" s="14"/>
      <c r="L21" s="15">
        <f t="shared" ref="L21" si="40">K21*3</f>
        <v>0</v>
      </c>
      <c r="M21" s="16">
        <f t="shared" si="4"/>
        <v>0</v>
      </c>
      <c r="O21" s="14"/>
      <c r="P21" s="15">
        <f t="shared" ref="P21" si="41">O21*3</f>
        <v>0</v>
      </c>
    </row>
    <row r="22" spans="1:16">
      <c r="A22" s="9">
        <v>13</v>
      </c>
      <c r="B22" s="10">
        <v>42048</v>
      </c>
      <c r="C22" s="14"/>
      <c r="D22" s="15">
        <f t="shared" si="0"/>
        <v>0</v>
      </c>
      <c r="E22" s="14"/>
      <c r="F22" s="15">
        <f t="shared" si="0"/>
        <v>0</v>
      </c>
      <c r="G22" s="14"/>
      <c r="H22" s="15">
        <f t="shared" ref="H22" si="42">G22*3</f>
        <v>0</v>
      </c>
      <c r="I22" s="14"/>
      <c r="J22" s="15">
        <f t="shared" ref="J22" si="43">I22*3</f>
        <v>0</v>
      </c>
      <c r="K22" s="14"/>
      <c r="L22" s="15">
        <f t="shared" ref="L22" si="44">K22*3</f>
        <v>0</v>
      </c>
      <c r="M22" s="16">
        <f t="shared" si="4"/>
        <v>0</v>
      </c>
      <c r="O22" s="14"/>
      <c r="P22" s="15">
        <f t="shared" ref="P22" si="45">O22*3</f>
        <v>0</v>
      </c>
    </row>
    <row r="23" spans="1:16">
      <c r="A23" s="9">
        <v>14</v>
      </c>
      <c r="B23" s="10">
        <v>42049</v>
      </c>
      <c r="C23" s="14"/>
      <c r="D23" s="15">
        <f t="shared" si="0"/>
        <v>0</v>
      </c>
      <c r="E23" s="14"/>
      <c r="F23" s="15">
        <f t="shared" si="0"/>
        <v>0</v>
      </c>
      <c r="G23" s="14"/>
      <c r="H23" s="15">
        <f t="shared" ref="H23" si="46">G23*3</f>
        <v>0</v>
      </c>
      <c r="I23" s="14"/>
      <c r="J23" s="15">
        <f t="shared" ref="J23" si="47">I23*3</f>
        <v>0</v>
      </c>
      <c r="K23" s="14"/>
      <c r="L23" s="15">
        <f t="shared" ref="L23" si="48">K23*3</f>
        <v>0</v>
      </c>
      <c r="M23" s="16">
        <f t="shared" si="4"/>
        <v>0</v>
      </c>
      <c r="O23" s="14"/>
      <c r="P23" s="15">
        <f t="shared" ref="P23" si="49">O23*3</f>
        <v>0</v>
      </c>
    </row>
    <row r="24" spans="1:16">
      <c r="A24" s="9">
        <v>15</v>
      </c>
      <c r="B24" s="10">
        <v>42050</v>
      </c>
      <c r="C24" s="14"/>
      <c r="D24" s="15">
        <f t="shared" si="0"/>
        <v>0</v>
      </c>
      <c r="E24" s="14"/>
      <c r="F24" s="15">
        <f t="shared" si="0"/>
        <v>0</v>
      </c>
      <c r="G24" s="14"/>
      <c r="H24" s="15">
        <f t="shared" ref="H24" si="50">G24*3</f>
        <v>0</v>
      </c>
      <c r="I24" s="14"/>
      <c r="J24" s="15">
        <f t="shared" ref="J24" si="51">I24*3</f>
        <v>0</v>
      </c>
      <c r="K24" s="14"/>
      <c r="L24" s="15">
        <f t="shared" ref="L24" si="52">K24*3</f>
        <v>0</v>
      </c>
      <c r="M24" s="16">
        <f t="shared" si="4"/>
        <v>0</v>
      </c>
      <c r="O24" s="14"/>
      <c r="P24" s="15">
        <f t="shared" ref="P24" si="53">O24*3</f>
        <v>0</v>
      </c>
    </row>
    <row r="25" spans="1:16">
      <c r="A25" s="9">
        <v>16</v>
      </c>
      <c r="B25" s="10">
        <v>42051</v>
      </c>
      <c r="C25" s="14"/>
      <c r="D25" s="15">
        <f t="shared" si="0"/>
        <v>0</v>
      </c>
      <c r="E25" s="14"/>
      <c r="F25" s="15">
        <f t="shared" si="0"/>
        <v>0</v>
      </c>
      <c r="G25" s="14"/>
      <c r="H25" s="15">
        <f t="shared" ref="H25" si="54">G25*3</f>
        <v>0</v>
      </c>
      <c r="I25" s="14"/>
      <c r="J25" s="15">
        <f t="shared" ref="J25" si="55">I25*3</f>
        <v>0</v>
      </c>
      <c r="K25" s="14"/>
      <c r="L25" s="15">
        <f t="shared" ref="L25" si="56">K25*3</f>
        <v>0</v>
      </c>
      <c r="M25" s="16">
        <f t="shared" si="4"/>
        <v>0</v>
      </c>
      <c r="O25" s="14"/>
      <c r="P25" s="15">
        <f t="shared" ref="P25" si="57">O25*3</f>
        <v>0</v>
      </c>
    </row>
    <row r="26" spans="1:16">
      <c r="A26" s="9">
        <v>17</v>
      </c>
      <c r="B26" s="10">
        <v>42052</v>
      </c>
      <c r="C26" s="14"/>
      <c r="D26" s="15">
        <f t="shared" si="0"/>
        <v>0</v>
      </c>
      <c r="E26" s="14"/>
      <c r="F26" s="15">
        <f t="shared" si="0"/>
        <v>0</v>
      </c>
      <c r="G26" s="14"/>
      <c r="H26" s="15">
        <f t="shared" ref="H26" si="58">G26*3</f>
        <v>0</v>
      </c>
      <c r="I26" s="14"/>
      <c r="J26" s="15">
        <f t="shared" ref="J26" si="59">I26*3</f>
        <v>0</v>
      </c>
      <c r="K26" s="14"/>
      <c r="L26" s="15">
        <f t="shared" ref="L26" si="60">K26*3</f>
        <v>0</v>
      </c>
      <c r="M26" s="16">
        <f t="shared" si="4"/>
        <v>0</v>
      </c>
      <c r="O26" s="14"/>
      <c r="P26" s="15">
        <f t="shared" ref="P26" si="61">O26*3</f>
        <v>0</v>
      </c>
    </row>
    <row r="27" spans="1:16">
      <c r="A27" s="9">
        <v>18</v>
      </c>
      <c r="B27" s="10">
        <v>42053</v>
      </c>
      <c r="C27" s="14"/>
      <c r="D27" s="15">
        <f t="shared" si="0"/>
        <v>0</v>
      </c>
      <c r="E27" s="14"/>
      <c r="F27" s="15">
        <f t="shared" si="0"/>
        <v>0</v>
      </c>
      <c r="G27" s="14"/>
      <c r="H27" s="15">
        <f t="shared" ref="H27" si="62">G27*3</f>
        <v>0</v>
      </c>
      <c r="I27" s="14"/>
      <c r="J27" s="15">
        <f t="shared" ref="J27" si="63">I27*3</f>
        <v>0</v>
      </c>
      <c r="K27" s="14"/>
      <c r="L27" s="15">
        <f t="shared" ref="L27" si="64">K27*3</f>
        <v>0</v>
      </c>
      <c r="M27" s="16">
        <f t="shared" si="4"/>
        <v>0</v>
      </c>
      <c r="O27" s="14"/>
      <c r="P27" s="15">
        <f t="shared" ref="P27" si="65">O27*3</f>
        <v>0</v>
      </c>
    </row>
    <row r="28" spans="1:16">
      <c r="A28" s="9">
        <v>19</v>
      </c>
      <c r="B28" s="10">
        <v>42054</v>
      </c>
      <c r="C28" s="14"/>
      <c r="D28" s="15">
        <f t="shared" si="0"/>
        <v>0</v>
      </c>
      <c r="E28" s="14"/>
      <c r="F28" s="15">
        <f t="shared" si="0"/>
        <v>0</v>
      </c>
      <c r="G28" s="14"/>
      <c r="H28" s="15">
        <f t="shared" ref="H28" si="66">G28*3</f>
        <v>0</v>
      </c>
      <c r="I28" s="14"/>
      <c r="J28" s="15">
        <f t="shared" ref="J28" si="67">I28*3</f>
        <v>0</v>
      </c>
      <c r="K28" s="14"/>
      <c r="L28" s="15">
        <f t="shared" ref="L28" si="68">K28*3</f>
        <v>0</v>
      </c>
      <c r="M28" s="16">
        <f t="shared" si="4"/>
        <v>0</v>
      </c>
      <c r="O28" s="14"/>
      <c r="P28" s="15">
        <f t="shared" ref="P28" si="69">O28*3</f>
        <v>0</v>
      </c>
    </row>
    <row r="29" spans="1:16">
      <c r="A29" s="9">
        <v>20</v>
      </c>
      <c r="B29" s="10">
        <v>42055</v>
      </c>
      <c r="C29" s="14"/>
      <c r="D29" s="15">
        <f t="shared" si="0"/>
        <v>0</v>
      </c>
      <c r="E29" s="14"/>
      <c r="F29" s="15">
        <f t="shared" si="0"/>
        <v>0</v>
      </c>
      <c r="G29" s="14"/>
      <c r="H29" s="15">
        <f t="shared" ref="H29" si="70">G29*3</f>
        <v>0</v>
      </c>
      <c r="I29" s="14"/>
      <c r="J29" s="15">
        <f t="shared" ref="J29" si="71">I29*3</f>
        <v>0</v>
      </c>
      <c r="K29" s="14"/>
      <c r="L29" s="15">
        <f t="shared" ref="L29" si="72">K29*3</f>
        <v>0</v>
      </c>
      <c r="M29" s="16">
        <f t="shared" si="4"/>
        <v>0</v>
      </c>
      <c r="O29" s="14"/>
      <c r="P29" s="15">
        <f t="shared" ref="P29" si="73">O29*3</f>
        <v>0</v>
      </c>
    </row>
    <row r="30" spans="1:16">
      <c r="A30" s="9">
        <v>21</v>
      </c>
      <c r="B30" s="10">
        <v>42056</v>
      </c>
      <c r="C30" s="14"/>
      <c r="D30" s="15">
        <f t="shared" si="0"/>
        <v>0</v>
      </c>
      <c r="E30" s="14"/>
      <c r="F30" s="15">
        <f t="shared" si="0"/>
        <v>0</v>
      </c>
      <c r="G30" s="14"/>
      <c r="H30" s="15">
        <f t="shared" ref="H30" si="74">G30*3</f>
        <v>0</v>
      </c>
      <c r="I30" s="14"/>
      <c r="J30" s="15">
        <f t="shared" ref="J30" si="75">I30*3</f>
        <v>0</v>
      </c>
      <c r="K30" s="14"/>
      <c r="L30" s="15">
        <f t="shared" ref="L30" si="76">K30*3</f>
        <v>0</v>
      </c>
      <c r="M30" s="16">
        <f t="shared" si="4"/>
        <v>0</v>
      </c>
      <c r="O30" s="14"/>
      <c r="P30" s="15">
        <f t="shared" ref="P30" si="77">O30*3</f>
        <v>0</v>
      </c>
    </row>
    <row r="31" spans="1:16">
      <c r="A31" s="9">
        <v>22</v>
      </c>
      <c r="B31" s="10">
        <v>42057</v>
      </c>
      <c r="C31" s="14"/>
      <c r="D31" s="15">
        <f t="shared" si="0"/>
        <v>0</v>
      </c>
      <c r="E31" s="14"/>
      <c r="F31" s="15">
        <f t="shared" si="0"/>
        <v>0</v>
      </c>
      <c r="G31" s="14"/>
      <c r="H31" s="15">
        <f t="shared" ref="H31" si="78">G31*3</f>
        <v>0</v>
      </c>
      <c r="I31" s="14"/>
      <c r="J31" s="15">
        <f t="shared" ref="J31" si="79">I31*3</f>
        <v>0</v>
      </c>
      <c r="K31" s="14"/>
      <c r="L31" s="15">
        <f t="shared" ref="L31" si="80">K31*3</f>
        <v>0</v>
      </c>
      <c r="M31" s="16">
        <f t="shared" si="4"/>
        <v>0</v>
      </c>
      <c r="O31" s="14"/>
      <c r="P31" s="15">
        <f t="shared" ref="P31" si="81">O31*3</f>
        <v>0</v>
      </c>
    </row>
    <row r="32" spans="1:16">
      <c r="A32" s="9">
        <v>23</v>
      </c>
      <c r="B32" s="10">
        <v>42058</v>
      </c>
      <c r="C32" s="14"/>
      <c r="D32" s="15">
        <f t="shared" si="0"/>
        <v>0</v>
      </c>
      <c r="E32" s="14"/>
      <c r="F32" s="15">
        <f t="shared" si="0"/>
        <v>0</v>
      </c>
      <c r="G32" s="14"/>
      <c r="H32" s="15">
        <f t="shared" ref="H32" si="82">G32*3</f>
        <v>0</v>
      </c>
      <c r="I32" s="14"/>
      <c r="J32" s="15">
        <f t="shared" ref="J32" si="83">I32*3</f>
        <v>0</v>
      </c>
      <c r="K32" s="14"/>
      <c r="L32" s="15">
        <f t="shared" ref="L32" si="84">K32*3</f>
        <v>0</v>
      </c>
      <c r="M32" s="16">
        <f t="shared" si="4"/>
        <v>0</v>
      </c>
      <c r="O32" s="14"/>
      <c r="P32" s="15">
        <f t="shared" ref="P32" si="85">O32*3</f>
        <v>0</v>
      </c>
    </row>
    <row r="33" spans="1:16">
      <c r="A33" s="9">
        <v>24</v>
      </c>
      <c r="B33" s="10">
        <v>42059</v>
      </c>
      <c r="C33" s="14"/>
      <c r="D33" s="15">
        <f t="shared" si="0"/>
        <v>0</v>
      </c>
      <c r="E33" s="14"/>
      <c r="F33" s="15">
        <f t="shared" si="0"/>
        <v>0</v>
      </c>
      <c r="G33" s="14"/>
      <c r="H33" s="15">
        <f t="shared" ref="H33" si="86">G33*3</f>
        <v>0</v>
      </c>
      <c r="I33" s="14"/>
      <c r="J33" s="15">
        <f t="shared" ref="J33" si="87">I33*3</f>
        <v>0</v>
      </c>
      <c r="K33" s="14"/>
      <c r="L33" s="15">
        <f t="shared" ref="L33" si="88">K33*3</f>
        <v>0</v>
      </c>
      <c r="M33" s="16">
        <f t="shared" si="4"/>
        <v>0</v>
      </c>
      <c r="O33" s="14"/>
      <c r="P33" s="15">
        <f t="shared" ref="P33" si="89">O33*3</f>
        <v>0</v>
      </c>
    </row>
    <row r="34" spans="1:16">
      <c r="A34" s="9">
        <v>25</v>
      </c>
      <c r="B34" s="10">
        <v>42060</v>
      </c>
      <c r="C34" s="14"/>
      <c r="D34" s="15">
        <f t="shared" si="0"/>
        <v>0</v>
      </c>
      <c r="E34" s="14"/>
      <c r="F34" s="15">
        <f t="shared" si="0"/>
        <v>0</v>
      </c>
      <c r="G34" s="14"/>
      <c r="H34" s="15">
        <f t="shared" ref="H34" si="90">G34*3</f>
        <v>0</v>
      </c>
      <c r="I34" s="14"/>
      <c r="J34" s="15">
        <f t="shared" ref="J34" si="91">I34*3</f>
        <v>0</v>
      </c>
      <c r="K34" s="14"/>
      <c r="L34" s="15">
        <f t="shared" ref="L34" si="92">K34*3</f>
        <v>0</v>
      </c>
      <c r="M34" s="16">
        <f t="shared" si="4"/>
        <v>0</v>
      </c>
      <c r="O34" s="14"/>
      <c r="P34" s="15">
        <f t="shared" ref="P34" si="93">O34*3</f>
        <v>0</v>
      </c>
    </row>
    <row r="35" spans="1:16">
      <c r="A35" s="9">
        <v>28</v>
      </c>
      <c r="B35" s="10">
        <v>42061</v>
      </c>
      <c r="C35" s="14"/>
      <c r="D35" s="15">
        <f t="shared" si="0"/>
        <v>0</v>
      </c>
      <c r="E35" s="14"/>
      <c r="F35" s="15">
        <f t="shared" si="0"/>
        <v>0</v>
      </c>
      <c r="G35" s="14"/>
      <c r="H35" s="15">
        <f t="shared" ref="H35" si="94">G35*3</f>
        <v>0</v>
      </c>
      <c r="I35" s="14"/>
      <c r="J35" s="15">
        <f t="shared" ref="J35" si="95">I35*3</f>
        <v>0</v>
      </c>
      <c r="K35" s="14"/>
      <c r="L35" s="15">
        <f t="shared" ref="L35" si="96">K35*3</f>
        <v>0</v>
      </c>
      <c r="M35" s="16">
        <f t="shared" si="4"/>
        <v>0</v>
      </c>
      <c r="O35" s="14"/>
      <c r="P35" s="15">
        <f t="shared" ref="P35" si="97">O35*3</f>
        <v>0</v>
      </c>
    </row>
    <row r="36" spans="1:16">
      <c r="A36" s="9">
        <v>29</v>
      </c>
      <c r="B36" s="10">
        <v>42062</v>
      </c>
      <c r="C36" s="14"/>
      <c r="D36" s="15">
        <f t="shared" si="0"/>
        <v>0</v>
      </c>
      <c r="E36" s="14"/>
      <c r="F36" s="15">
        <f t="shared" si="0"/>
        <v>0</v>
      </c>
      <c r="G36" s="14"/>
      <c r="H36" s="15">
        <f t="shared" ref="H36" si="98">G36*3</f>
        <v>0</v>
      </c>
      <c r="I36" s="14"/>
      <c r="J36" s="15">
        <f t="shared" ref="J36" si="99">I36*3</f>
        <v>0</v>
      </c>
      <c r="K36" s="14"/>
      <c r="L36" s="15">
        <f t="shared" ref="L36" si="100">K36*3</f>
        <v>0</v>
      </c>
      <c r="M36" s="16">
        <f t="shared" si="4"/>
        <v>0</v>
      </c>
      <c r="O36" s="14"/>
      <c r="P36" s="15">
        <f t="shared" ref="P36" si="101">O36*3</f>
        <v>0</v>
      </c>
    </row>
    <row r="37" spans="1:16" ht="15.75" thickBot="1">
      <c r="A37" s="17">
        <v>30</v>
      </c>
      <c r="B37" s="10">
        <v>42063</v>
      </c>
      <c r="C37" s="19"/>
      <c r="D37" s="15">
        <f t="shared" si="0"/>
        <v>0</v>
      </c>
      <c r="E37" s="19"/>
      <c r="F37" s="15">
        <f t="shared" si="0"/>
        <v>0</v>
      </c>
      <c r="G37" s="19"/>
      <c r="H37" s="15">
        <f t="shared" ref="H37" si="102">G37*3</f>
        <v>0</v>
      </c>
      <c r="I37" s="21"/>
      <c r="J37" s="15">
        <f t="shared" ref="J37" si="103">I37*3</f>
        <v>0</v>
      </c>
      <c r="K37" s="19"/>
      <c r="L37" s="15">
        <f t="shared" ref="L37" si="104">K37*3</f>
        <v>0</v>
      </c>
      <c r="M37" s="16">
        <f t="shared" si="4"/>
        <v>0</v>
      </c>
      <c r="O37" s="29"/>
      <c r="P37" s="15">
        <f t="shared" ref="P37" si="105">O37*3</f>
        <v>0</v>
      </c>
    </row>
    <row r="38" spans="1:16" ht="15.75" thickBot="1">
      <c r="A38" s="260" t="s">
        <v>22</v>
      </c>
      <c r="B38" s="260"/>
      <c r="C38" s="22">
        <f t="shared" ref="C38:K38" si="106">SUM(C10:C37)</f>
        <v>87</v>
      </c>
      <c r="D38" s="22">
        <f t="shared" si="106"/>
        <v>261</v>
      </c>
      <c r="E38" s="22">
        <f t="shared" si="106"/>
        <v>82</v>
      </c>
      <c r="F38" s="22">
        <f t="shared" si="106"/>
        <v>246</v>
      </c>
      <c r="G38" s="22">
        <f t="shared" si="106"/>
        <v>111</v>
      </c>
      <c r="H38" s="22">
        <f t="shared" si="106"/>
        <v>333</v>
      </c>
      <c r="I38" s="22">
        <f t="shared" si="106"/>
        <v>0</v>
      </c>
      <c r="J38" s="22">
        <f t="shared" si="106"/>
        <v>0</v>
      </c>
      <c r="K38" s="22">
        <f t="shared" si="106"/>
        <v>0</v>
      </c>
      <c r="L38" s="22">
        <f>SUM(L10:L37)</f>
        <v>0</v>
      </c>
      <c r="M38" s="22">
        <f>SUM(M10:M37)</f>
        <v>840</v>
      </c>
      <c r="O38" s="22">
        <f t="shared" ref="O38" si="107">SUM(O10:O37)</f>
        <v>257</v>
      </c>
      <c r="P38" s="22">
        <f>SUM(P10:P37)</f>
        <v>771</v>
      </c>
    </row>
    <row r="40" spans="1:16" ht="15.75">
      <c r="B40" s="23"/>
      <c r="C40" s="23"/>
      <c r="D40" s="24"/>
      <c r="E40" s="24"/>
      <c r="F40" s="24"/>
      <c r="H40" s="254" t="s">
        <v>23</v>
      </c>
      <c r="I40" s="254"/>
      <c r="J40" s="254"/>
      <c r="K40" s="24"/>
      <c r="L40" s="261">
        <f>M38*18000</f>
        <v>15120000</v>
      </c>
      <c r="M40" s="261"/>
    </row>
    <row r="41" spans="1:16" ht="15.75">
      <c r="B41" s="23"/>
      <c r="D41" s="23"/>
      <c r="E41" s="23"/>
      <c r="F41" s="23"/>
      <c r="G41" s="23"/>
      <c r="H41" s="254" t="s">
        <v>24</v>
      </c>
      <c r="I41" s="254"/>
      <c r="J41" s="254"/>
      <c r="K41" s="23"/>
      <c r="L41" s="24"/>
      <c r="M41" s="23"/>
    </row>
    <row r="42" spans="1:16" ht="15.75">
      <c r="B42" s="23"/>
      <c r="C42" s="23"/>
      <c r="D42" s="23"/>
      <c r="E42" s="24"/>
      <c r="G42" s="23"/>
      <c r="H42" s="23"/>
      <c r="I42" s="23"/>
      <c r="J42" s="23"/>
      <c r="K42" s="23"/>
      <c r="L42" s="24"/>
      <c r="M42" s="23"/>
    </row>
    <row r="43" spans="1:16" ht="15.75">
      <c r="B43" s="24"/>
      <c r="C43" s="24"/>
      <c r="D43" s="24"/>
      <c r="E43" s="24"/>
      <c r="G43" s="24"/>
      <c r="H43" s="24"/>
      <c r="I43" s="24"/>
      <c r="J43" s="24"/>
      <c r="K43" s="24"/>
      <c r="L43" s="24"/>
      <c r="M43" s="24"/>
    </row>
    <row r="44" spans="1:16" ht="15.75">
      <c r="B44" s="24"/>
      <c r="C44" s="24"/>
      <c r="D44" s="24"/>
      <c r="E44" s="24"/>
      <c r="G44" s="24"/>
      <c r="H44" s="24"/>
      <c r="I44" s="24"/>
      <c r="J44" s="24"/>
      <c r="K44" s="24"/>
      <c r="L44" s="24"/>
      <c r="M44" s="24"/>
    </row>
    <row r="45" spans="1:16" ht="15.75">
      <c r="B45" s="25"/>
      <c r="D45" s="25"/>
      <c r="E45" s="25"/>
      <c r="F45" s="25"/>
      <c r="G45" s="25"/>
      <c r="H45" s="253" t="s">
        <v>62</v>
      </c>
      <c r="I45" s="253"/>
      <c r="J45" s="253"/>
      <c r="K45" s="24"/>
      <c r="L45" s="24"/>
      <c r="M45" s="23"/>
    </row>
    <row r="46" spans="1:16" ht="15.75">
      <c r="B46" s="23"/>
      <c r="D46" s="23"/>
      <c r="E46" s="23"/>
      <c r="F46" s="23"/>
      <c r="G46" s="23"/>
      <c r="H46" s="254" t="s">
        <v>29</v>
      </c>
      <c r="I46" s="254"/>
      <c r="J46" s="254"/>
      <c r="K46" s="23"/>
      <c r="L46" s="24"/>
      <c r="M46" s="24"/>
    </row>
  </sheetData>
  <mergeCells count="21">
    <mergeCell ref="A38:B38"/>
    <mergeCell ref="H40:J40"/>
    <mergeCell ref="L40:M40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H41:J41"/>
    <mergeCell ref="H45:J45"/>
    <mergeCell ref="H46:J46"/>
    <mergeCell ref="O7:P7"/>
    <mergeCell ref="G8:H8"/>
    <mergeCell ref="I8:J8"/>
    <mergeCell ref="K8:L8"/>
    <mergeCell ref="O8:P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9"/>
  <sheetViews>
    <sheetView workbookViewId="0">
      <pane xSplit="1" ySplit="9" topLeftCell="B40" activePane="bottomRight" state="frozen"/>
      <selection pane="topRight" activeCell="B1" sqref="B1"/>
      <selection pane="bottomLeft" activeCell="A10" sqref="A10"/>
      <selection pane="bottomRight" activeCell="D38" sqref="D38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5" max="15" width="12.7109375" bestFit="1" customWidth="1"/>
  </cols>
  <sheetData>
    <row r="1" spans="1:16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6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6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6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6" ht="18.75">
      <c r="A5" s="263" t="s">
        <v>64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</row>
    <row r="6" spans="1:16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</row>
    <row r="7" spans="1:16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O7" s="269" t="s">
        <v>61</v>
      </c>
      <c r="P7" s="270"/>
    </row>
    <row r="8" spans="1:16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O8" s="257" t="s">
        <v>6</v>
      </c>
      <c r="P8" s="258"/>
    </row>
    <row r="9" spans="1:16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O9" s="33" t="s">
        <v>20</v>
      </c>
      <c r="P9" s="33" t="s">
        <v>21</v>
      </c>
    </row>
    <row r="10" spans="1:16">
      <c r="A10" s="9">
        <v>1</v>
      </c>
      <c r="B10" s="10">
        <v>42064</v>
      </c>
      <c r="C10" s="11"/>
      <c r="D10" s="12">
        <f>C10*3</f>
        <v>0</v>
      </c>
      <c r="E10" s="11"/>
      <c r="F10" s="12">
        <f>E10*3</f>
        <v>0</v>
      </c>
      <c r="G10" s="11"/>
      <c r="H10" s="12">
        <f>G10*3</f>
        <v>0</v>
      </c>
      <c r="I10" s="11"/>
      <c r="J10" s="12">
        <f>I10*3</f>
        <v>0</v>
      </c>
      <c r="K10" s="11"/>
      <c r="L10" s="12">
        <f>K10*3</f>
        <v>0</v>
      </c>
      <c r="M10" s="13">
        <f>D10+F10+H10+J10+L10</f>
        <v>0</v>
      </c>
      <c r="O10" s="11"/>
      <c r="P10" s="12">
        <f>O10*3</f>
        <v>0</v>
      </c>
    </row>
    <row r="11" spans="1:16">
      <c r="A11" s="9">
        <v>2</v>
      </c>
      <c r="B11" s="10">
        <v>42065</v>
      </c>
      <c r="C11" s="14"/>
      <c r="D11" s="15">
        <f>C11*3</f>
        <v>0</v>
      </c>
      <c r="E11" s="14"/>
      <c r="F11" s="15">
        <f>E11*3</f>
        <v>0</v>
      </c>
      <c r="G11" s="14"/>
      <c r="H11" s="15">
        <f>G11*3</f>
        <v>0</v>
      </c>
      <c r="I11" s="14"/>
      <c r="J11" s="15">
        <f>I11*3</f>
        <v>0</v>
      </c>
      <c r="K11" s="14"/>
      <c r="L11" s="15">
        <f>K11*3</f>
        <v>0</v>
      </c>
      <c r="M11" s="16">
        <f>D11+F11+H11+J11+L11</f>
        <v>0</v>
      </c>
      <c r="O11" s="14"/>
      <c r="P11" s="15">
        <f>O11*3</f>
        <v>0</v>
      </c>
    </row>
    <row r="12" spans="1:16">
      <c r="A12" s="9">
        <v>3</v>
      </c>
      <c r="B12" s="10">
        <v>42066</v>
      </c>
      <c r="C12" s="14"/>
      <c r="D12" s="15">
        <f t="shared" ref="D12:F40" si="0">C12*3</f>
        <v>0</v>
      </c>
      <c r="E12" s="14"/>
      <c r="F12" s="15">
        <f t="shared" si="0"/>
        <v>0</v>
      </c>
      <c r="G12" s="14"/>
      <c r="H12" s="15">
        <f t="shared" ref="H12" si="1">G12*3</f>
        <v>0</v>
      </c>
      <c r="I12" s="14"/>
      <c r="J12" s="15">
        <f t="shared" ref="J12" si="2">I12*3</f>
        <v>0</v>
      </c>
      <c r="K12" s="14"/>
      <c r="L12" s="15">
        <f t="shared" ref="L12" si="3">K12*3</f>
        <v>0</v>
      </c>
      <c r="M12" s="16">
        <f t="shared" ref="M12:M40" si="4">D12+F12+H12+J12+L12</f>
        <v>0</v>
      </c>
      <c r="O12" s="14"/>
      <c r="P12" s="15">
        <f t="shared" ref="P12" si="5">O12*3</f>
        <v>0</v>
      </c>
    </row>
    <row r="13" spans="1:16">
      <c r="A13" s="9">
        <v>4</v>
      </c>
      <c r="B13" s="10">
        <v>42067</v>
      </c>
      <c r="C13" s="14"/>
      <c r="D13" s="15">
        <f t="shared" si="0"/>
        <v>0</v>
      </c>
      <c r="E13" s="14"/>
      <c r="F13" s="15">
        <f t="shared" si="0"/>
        <v>0</v>
      </c>
      <c r="G13" s="14"/>
      <c r="H13" s="15">
        <f t="shared" ref="H13" si="6">G13*3</f>
        <v>0</v>
      </c>
      <c r="I13" s="14"/>
      <c r="J13" s="15">
        <f t="shared" ref="J13" si="7">I13*3</f>
        <v>0</v>
      </c>
      <c r="K13" s="14"/>
      <c r="L13" s="15">
        <f t="shared" ref="L13" si="8">K13*3</f>
        <v>0</v>
      </c>
      <c r="M13" s="16">
        <f t="shared" si="4"/>
        <v>0</v>
      </c>
      <c r="O13" s="14"/>
      <c r="P13" s="15">
        <f t="shared" ref="P13" si="9">O13*3</f>
        <v>0</v>
      </c>
    </row>
    <row r="14" spans="1:16">
      <c r="A14" s="9">
        <v>5</v>
      </c>
      <c r="B14" s="10">
        <v>42068</v>
      </c>
      <c r="C14" s="14"/>
      <c r="D14" s="15">
        <f t="shared" si="0"/>
        <v>0</v>
      </c>
      <c r="E14" s="14"/>
      <c r="F14" s="15">
        <f t="shared" si="0"/>
        <v>0</v>
      </c>
      <c r="G14" s="14"/>
      <c r="H14" s="15">
        <f t="shared" ref="H14" si="10">G14*3</f>
        <v>0</v>
      </c>
      <c r="I14" s="14"/>
      <c r="J14" s="15">
        <f t="shared" ref="J14" si="11">I14*3</f>
        <v>0</v>
      </c>
      <c r="K14" s="14"/>
      <c r="L14" s="15">
        <f t="shared" ref="L14" si="12">K14*3</f>
        <v>0</v>
      </c>
      <c r="M14" s="16">
        <f t="shared" si="4"/>
        <v>0</v>
      </c>
      <c r="O14" s="14"/>
      <c r="P14" s="15">
        <f t="shared" ref="P14" si="13">O14*3</f>
        <v>0</v>
      </c>
    </row>
    <row r="15" spans="1:16">
      <c r="A15" s="9">
        <v>6</v>
      </c>
      <c r="B15" s="10">
        <v>42069</v>
      </c>
      <c r="C15" s="14"/>
      <c r="D15" s="15">
        <f t="shared" si="0"/>
        <v>0</v>
      </c>
      <c r="E15" s="14"/>
      <c r="F15" s="15">
        <f t="shared" si="0"/>
        <v>0</v>
      </c>
      <c r="G15" s="14"/>
      <c r="H15" s="15">
        <f t="shared" ref="H15" si="14">G15*3</f>
        <v>0</v>
      </c>
      <c r="I15" s="14"/>
      <c r="J15" s="15">
        <f t="shared" ref="J15" si="15">I15*3</f>
        <v>0</v>
      </c>
      <c r="K15" s="14"/>
      <c r="L15" s="15">
        <f t="shared" ref="L15" si="16">K15*3</f>
        <v>0</v>
      </c>
      <c r="M15" s="16">
        <f t="shared" si="4"/>
        <v>0</v>
      </c>
      <c r="O15" s="14"/>
      <c r="P15" s="15">
        <f t="shared" ref="P15" si="17">O15*3</f>
        <v>0</v>
      </c>
    </row>
    <row r="16" spans="1:16">
      <c r="A16" s="9">
        <v>7</v>
      </c>
      <c r="B16" s="10">
        <v>42070</v>
      </c>
      <c r="C16" s="14"/>
      <c r="D16" s="15">
        <f t="shared" si="0"/>
        <v>0</v>
      </c>
      <c r="E16" s="14"/>
      <c r="F16" s="15">
        <f t="shared" si="0"/>
        <v>0</v>
      </c>
      <c r="G16" s="14"/>
      <c r="H16" s="15">
        <f t="shared" ref="H16" si="18">G16*3</f>
        <v>0</v>
      </c>
      <c r="I16" s="14"/>
      <c r="J16" s="15">
        <f t="shared" ref="J16" si="19">I16*3</f>
        <v>0</v>
      </c>
      <c r="K16" s="14"/>
      <c r="L16" s="15">
        <f t="shared" ref="L16" si="20">K16*3</f>
        <v>0</v>
      </c>
      <c r="M16" s="16">
        <f t="shared" si="4"/>
        <v>0</v>
      </c>
      <c r="O16" s="14"/>
      <c r="P16" s="15">
        <f t="shared" ref="P16" si="21">O16*3</f>
        <v>0</v>
      </c>
    </row>
    <row r="17" spans="1:16">
      <c r="A17" s="9">
        <v>8</v>
      </c>
      <c r="B17" s="10">
        <v>42071</v>
      </c>
      <c r="C17" s="14"/>
      <c r="D17" s="15">
        <f t="shared" si="0"/>
        <v>0</v>
      </c>
      <c r="E17" s="14"/>
      <c r="F17" s="15">
        <f t="shared" si="0"/>
        <v>0</v>
      </c>
      <c r="G17" s="14"/>
      <c r="H17" s="15">
        <f t="shared" ref="H17" si="22">G17*3</f>
        <v>0</v>
      </c>
      <c r="I17" s="14"/>
      <c r="J17" s="15">
        <f t="shared" ref="J17" si="23">I17*3</f>
        <v>0</v>
      </c>
      <c r="K17" s="14"/>
      <c r="L17" s="15">
        <f t="shared" ref="L17" si="24">K17*3</f>
        <v>0</v>
      </c>
      <c r="M17" s="16">
        <f t="shared" si="4"/>
        <v>0</v>
      </c>
      <c r="O17" s="14"/>
      <c r="P17" s="15">
        <f t="shared" ref="P17" si="25">O17*3</f>
        <v>0</v>
      </c>
    </row>
    <row r="18" spans="1:16">
      <c r="A18" s="9">
        <v>9</v>
      </c>
      <c r="B18" s="10">
        <v>42072</v>
      </c>
      <c r="C18" s="14"/>
      <c r="D18" s="15">
        <f t="shared" si="0"/>
        <v>0</v>
      </c>
      <c r="E18" s="14"/>
      <c r="F18" s="15">
        <f t="shared" si="0"/>
        <v>0</v>
      </c>
      <c r="G18" s="14"/>
      <c r="H18" s="15">
        <f t="shared" ref="H18" si="26">G18*3</f>
        <v>0</v>
      </c>
      <c r="I18" s="14"/>
      <c r="J18" s="15">
        <f t="shared" ref="J18" si="27">I18*3</f>
        <v>0</v>
      </c>
      <c r="K18" s="14"/>
      <c r="L18" s="15">
        <f t="shared" ref="L18" si="28">K18*3</f>
        <v>0</v>
      </c>
      <c r="M18" s="16">
        <f t="shared" si="4"/>
        <v>0</v>
      </c>
      <c r="O18" s="14"/>
      <c r="P18" s="15">
        <f t="shared" ref="P18" si="29">O18*3</f>
        <v>0</v>
      </c>
    </row>
    <row r="19" spans="1:16">
      <c r="A19" s="9">
        <v>10</v>
      </c>
      <c r="B19" s="10">
        <v>42073</v>
      </c>
      <c r="C19" s="14"/>
      <c r="D19" s="15">
        <f t="shared" si="0"/>
        <v>0</v>
      </c>
      <c r="E19" s="14"/>
      <c r="F19" s="15">
        <f t="shared" si="0"/>
        <v>0</v>
      </c>
      <c r="G19" s="14"/>
      <c r="H19" s="15">
        <f t="shared" ref="H19" si="30">G19*3</f>
        <v>0</v>
      </c>
      <c r="I19" s="14"/>
      <c r="J19" s="15">
        <f t="shared" ref="J19" si="31">I19*3</f>
        <v>0</v>
      </c>
      <c r="K19" s="14"/>
      <c r="L19" s="15">
        <f t="shared" ref="L19" si="32">K19*3</f>
        <v>0</v>
      </c>
      <c r="M19" s="16">
        <f t="shared" si="4"/>
        <v>0</v>
      </c>
      <c r="O19" s="14"/>
      <c r="P19" s="15">
        <f t="shared" ref="P19" si="33">O19*3</f>
        <v>0</v>
      </c>
    </row>
    <row r="20" spans="1:16">
      <c r="A20" s="9">
        <v>11</v>
      </c>
      <c r="B20" s="10">
        <v>42074</v>
      </c>
      <c r="C20" s="14"/>
      <c r="D20" s="15">
        <f t="shared" si="0"/>
        <v>0</v>
      </c>
      <c r="E20" s="14"/>
      <c r="F20" s="15">
        <f t="shared" si="0"/>
        <v>0</v>
      </c>
      <c r="G20" s="14"/>
      <c r="H20" s="15">
        <f t="shared" ref="H20" si="34">G20*3</f>
        <v>0</v>
      </c>
      <c r="I20" s="14"/>
      <c r="J20" s="15">
        <f t="shared" ref="J20" si="35">I20*3</f>
        <v>0</v>
      </c>
      <c r="K20" s="14"/>
      <c r="L20" s="15">
        <f t="shared" ref="L20" si="36">K20*3</f>
        <v>0</v>
      </c>
      <c r="M20" s="16">
        <f t="shared" si="4"/>
        <v>0</v>
      </c>
      <c r="O20" s="14"/>
      <c r="P20" s="15">
        <f t="shared" ref="P20" si="37">O20*3</f>
        <v>0</v>
      </c>
    </row>
    <row r="21" spans="1:16">
      <c r="A21" s="9">
        <v>12</v>
      </c>
      <c r="B21" s="10">
        <v>42075</v>
      </c>
      <c r="C21" s="14"/>
      <c r="D21" s="15">
        <f t="shared" si="0"/>
        <v>0</v>
      </c>
      <c r="E21" s="14"/>
      <c r="F21" s="15">
        <f t="shared" si="0"/>
        <v>0</v>
      </c>
      <c r="G21" s="14"/>
      <c r="H21" s="15">
        <f t="shared" ref="H21" si="38">G21*3</f>
        <v>0</v>
      </c>
      <c r="I21" s="14"/>
      <c r="J21" s="15">
        <f t="shared" ref="J21" si="39">I21*3</f>
        <v>0</v>
      </c>
      <c r="K21" s="14"/>
      <c r="L21" s="15">
        <f t="shared" ref="L21" si="40">K21*3</f>
        <v>0</v>
      </c>
      <c r="M21" s="16">
        <f t="shared" si="4"/>
        <v>0</v>
      </c>
      <c r="O21" s="14"/>
      <c r="P21" s="15">
        <f t="shared" ref="P21" si="41">O21*3</f>
        <v>0</v>
      </c>
    </row>
    <row r="22" spans="1:16">
      <c r="A22" s="9">
        <v>13</v>
      </c>
      <c r="B22" s="10">
        <v>42076</v>
      </c>
      <c r="C22" s="14"/>
      <c r="D22" s="15">
        <f t="shared" si="0"/>
        <v>0</v>
      </c>
      <c r="E22" s="14"/>
      <c r="F22" s="15">
        <f t="shared" si="0"/>
        <v>0</v>
      </c>
      <c r="G22" s="14"/>
      <c r="H22" s="15">
        <f t="shared" ref="H22" si="42">G22*3</f>
        <v>0</v>
      </c>
      <c r="I22" s="14"/>
      <c r="J22" s="15">
        <f t="shared" ref="J22" si="43">I22*3</f>
        <v>0</v>
      </c>
      <c r="K22" s="14"/>
      <c r="L22" s="15">
        <f t="shared" ref="L22" si="44">K22*3</f>
        <v>0</v>
      </c>
      <c r="M22" s="16">
        <f t="shared" si="4"/>
        <v>0</v>
      </c>
      <c r="O22" s="14"/>
      <c r="P22" s="15">
        <f t="shared" ref="P22" si="45">O22*3</f>
        <v>0</v>
      </c>
    </row>
    <row r="23" spans="1:16">
      <c r="A23" s="9">
        <v>14</v>
      </c>
      <c r="B23" s="10">
        <v>42077</v>
      </c>
      <c r="C23" s="14"/>
      <c r="D23" s="15">
        <f t="shared" si="0"/>
        <v>0</v>
      </c>
      <c r="E23" s="14"/>
      <c r="F23" s="15">
        <f t="shared" si="0"/>
        <v>0</v>
      </c>
      <c r="G23" s="14"/>
      <c r="H23" s="15">
        <f t="shared" ref="H23" si="46">G23*3</f>
        <v>0</v>
      </c>
      <c r="I23" s="14"/>
      <c r="J23" s="15">
        <f t="shared" ref="J23" si="47">I23*3</f>
        <v>0</v>
      </c>
      <c r="K23" s="14"/>
      <c r="L23" s="15">
        <f t="shared" ref="L23" si="48">K23*3</f>
        <v>0</v>
      </c>
      <c r="M23" s="16">
        <f t="shared" si="4"/>
        <v>0</v>
      </c>
      <c r="O23" s="14"/>
      <c r="P23" s="15">
        <f t="shared" ref="P23" si="49">O23*3</f>
        <v>0</v>
      </c>
    </row>
    <row r="24" spans="1:16">
      <c r="A24" s="9">
        <v>15</v>
      </c>
      <c r="B24" s="10">
        <v>42078</v>
      </c>
      <c r="C24" s="14"/>
      <c r="D24" s="15">
        <f t="shared" si="0"/>
        <v>0</v>
      </c>
      <c r="E24" s="14"/>
      <c r="F24" s="15">
        <f t="shared" si="0"/>
        <v>0</v>
      </c>
      <c r="G24" s="14"/>
      <c r="H24" s="15">
        <f t="shared" ref="H24" si="50">G24*3</f>
        <v>0</v>
      </c>
      <c r="I24" s="14"/>
      <c r="J24" s="15">
        <f t="shared" ref="J24" si="51">I24*3</f>
        <v>0</v>
      </c>
      <c r="K24" s="14"/>
      <c r="L24" s="15">
        <f t="shared" ref="L24" si="52">K24*3</f>
        <v>0</v>
      </c>
      <c r="M24" s="16">
        <f t="shared" si="4"/>
        <v>0</v>
      </c>
      <c r="O24" s="14"/>
      <c r="P24" s="15">
        <f t="shared" ref="P24" si="53">O24*3</f>
        <v>0</v>
      </c>
    </row>
    <row r="25" spans="1:16">
      <c r="A25" s="9">
        <v>16</v>
      </c>
      <c r="B25" s="10">
        <v>42079</v>
      </c>
      <c r="C25" s="14"/>
      <c r="D25" s="15">
        <f t="shared" si="0"/>
        <v>0</v>
      </c>
      <c r="E25" s="14"/>
      <c r="F25" s="15">
        <f t="shared" si="0"/>
        <v>0</v>
      </c>
      <c r="G25" s="14"/>
      <c r="H25" s="15">
        <f t="shared" ref="H25" si="54">G25*3</f>
        <v>0</v>
      </c>
      <c r="I25" s="14"/>
      <c r="J25" s="15">
        <f t="shared" ref="J25" si="55">I25*3</f>
        <v>0</v>
      </c>
      <c r="K25" s="14"/>
      <c r="L25" s="15">
        <f t="shared" ref="L25" si="56">K25*3</f>
        <v>0</v>
      </c>
      <c r="M25" s="16">
        <f t="shared" si="4"/>
        <v>0</v>
      </c>
      <c r="O25" s="14"/>
      <c r="P25" s="15">
        <f t="shared" ref="P25" si="57">O25*3</f>
        <v>0</v>
      </c>
    </row>
    <row r="26" spans="1:16">
      <c r="A26" s="9">
        <v>17</v>
      </c>
      <c r="B26" s="10">
        <v>42080</v>
      </c>
      <c r="C26" s="14"/>
      <c r="D26" s="15">
        <f t="shared" si="0"/>
        <v>0</v>
      </c>
      <c r="E26" s="14"/>
      <c r="F26" s="15">
        <f t="shared" si="0"/>
        <v>0</v>
      </c>
      <c r="G26" s="14"/>
      <c r="H26" s="15">
        <f t="shared" ref="H26" si="58">G26*3</f>
        <v>0</v>
      </c>
      <c r="I26" s="14"/>
      <c r="J26" s="15">
        <f t="shared" ref="J26" si="59">I26*3</f>
        <v>0</v>
      </c>
      <c r="K26" s="14"/>
      <c r="L26" s="15">
        <f t="shared" ref="L26" si="60">K26*3</f>
        <v>0</v>
      </c>
      <c r="M26" s="16">
        <f t="shared" si="4"/>
        <v>0</v>
      </c>
      <c r="O26" s="14"/>
      <c r="P26" s="15">
        <f t="shared" ref="P26" si="61">O26*3</f>
        <v>0</v>
      </c>
    </row>
    <row r="27" spans="1:16">
      <c r="A27" s="9">
        <v>18</v>
      </c>
      <c r="B27" s="10">
        <v>42081</v>
      </c>
      <c r="C27" s="14"/>
      <c r="D27" s="15">
        <f t="shared" si="0"/>
        <v>0</v>
      </c>
      <c r="E27" s="14"/>
      <c r="F27" s="15">
        <f t="shared" si="0"/>
        <v>0</v>
      </c>
      <c r="G27" s="14"/>
      <c r="H27" s="15">
        <f t="shared" ref="H27" si="62">G27*3</f>
        <v>0</v>
      </c>
      <c r="I27" s="14"/>
      <c r="J27" s="15">
        <f t="shared" ref="J27" si="63">I27*3</f>
        <v>0</v>
      </c>
      <c r="K27" s="14"/>
      <c r="L27" s="15">
        <f t="shared" ref="L27" si="64">K27*3</f>
        <v>0</v>
      </c>
      <c r="M27" s="16">
        <f t="shared" si="4"/>
        <v>0</v>
      </c>
      <c r="O27" s="14"/>
      <c r="P27" s="15">
        <f t="shared" ref="P27" si="65">O27*3</f>
        <v>0</v>
      </c>
    </row>
    <row r="28" spans="1:16">
      <c r="A28" s="9">
        <v>19</v>
      </c>
      <c r="B28" s="10">
        <v>42082</v>
      </c>
      <c r="C28" s="14"/>
      <c r="D28" s="15">
        <f t="shared" si="0"/>
        <v>0</v>
      </c>
      <c r="E28" s="14"/>
      <c r="F28" s="15">
        <f t="shared" si="0"/>
        <v>0</v>
      </c>
      <c r="G28" s="14"/>
      <c r="H28" s="15">
        <f t="shared" ref="H28" si="66">G28*3</f>
        <v>0</v>
      </c>
      <c r="I28" s="14"/>
      <c r="J28" s="15">
        <f t="shared" ref="J28" si="67">I28*3</f>
        <v>0</v>
      </c>
      <c r="K28" s="14"/>
      <c r="L28" s="15">
        <f t="shared" ref="L28" si="68">K28*3</f>
        <v>0</v>
      </c>
      <c r="M28" s="16">
        <f t="shared" si="4"/>
        <v>0</v>
      </c>
      <c r="O28" s="14"/>
      <c r="P28" s="15">
        <f t="shared" ref="P28" si="69">O28*3</f>
        <v>0</v>
      </c>
    </row>
    <row r="29" spans="1:16">
      <c r="A29" s="9">
        <v>20</v>
      </c>
      <c r="B29" s="10">
        <v>42083</v>
      </c>
      <c r="C29" s="14"/>
      <c r="D29" s="15">
        <f t="shared" si="0"/>
        <v>0</v>
      </c>
      <c r="E29" s="14"/>
      <c r="F29" s="15">
        <f t="shared" si="0"/>
        <v>0</v>
      </c>
      <c r="G29" s="14"/>
      <c r="H29" s="15">
        <f t="shared" ref="H29" si="70">G29*3</f>
        <v>0</v>
      </c>
      <c r="I29" s="14"/>
      <c r="J29" s="15">
        <f t="shared" ref="J29" si="71">I29*3</f>
        <v>0</v>
      </c>
      <c r="K29" s="14"/>
      <c r="L29" s="15">
        <f t="shared" ref="L29" si="72">K29*3</f>
        <v>0</v>
      </c>
      <c r="M29" s="16">
        <f t="shared" si="4"/>
        <v>0</v>
      </c>
      <c r="O29" s="14"/>
      <c r="P29" s="15">
        <f t="shared" ref="P29" si="73">O29*3</f>
        <v>0</v>
      </c>
    </row>
    <row r="30" spans="1:16">
      <c r="A30" s="9">
        <v>21</v>
      </c>
      <c r="B30" s="10">
        <v>42084</v>
      </c>
      <c r="C30" s="14"/>
      <c r="D30" s="15">
        <f t="shared" si="0"/>
        <v>0</v>
      </c>
      <c r="E30" s="14"/>
      <c r="F30" s="15">
        <f t="shared" si="0"/>
        <v>0</v>
      </c>
      <c r="G30" s="14"/>
      <c r="H30" s="15">
        <f t="shared" ref="H30" si="74">G30*3</f>
        <v>0</v>
      </c>
      <c r="I30" s="14"/>
      <c r="J30" s="15">
        <f t="shared" ref="J30" si="75">I30*3</f>
        <v>0</v>
      </c>
      <c r="K30" s="14"/>
      <c r="L30" s="15">
        <f t="shared" ref="L30" si="76">K30*3</f>
        <v>0</v>
      </c>
      <c r="M30" s="16">
        <f t="shared" si="4"/>
        <v>0</v>
      </c>
      <c r="O30" s="14"/>
      <c r="P30" s="15">
        <f t="shared" ref="P30" si="77">O30*3</f>
        <v>0</v>
      </c>
    </row>
    <row r="31" spans="1:16">
      <c r="A31" s="9">
        <v>22</v>
      </c>
      <c r="B31" s="10">
        <v>42085</v>
      </c>
      <c r="C31" s="14"/>
      <c r="D31" s="15">
        <f t="shared" si="0"/>
        <v>0</v>
      </c>
      <c r="E31" s="14"/>
      <c r="F31" s="15">
        <f t="shared" si="0"/>
        <v>0</v>
      </c>
      <c r="G31" s="14"/>
      <c r="H31" s="15">
        <f t="shared" ref="H31" si="78">G31*3</f>
        <v>0</v>
      </c>
      <c r="I31" s="14"/>
      <c r="J31" s="15">
        <f t="shared" ref="J31" si="79">I31*3</f>
        <v>0</v>
      </c>
      <c r="K31" s="14"/>
      <c r="L31" s="15">
        <f t="shared" ref="L31" si="80">K31*3</f>
        <v>0</v>
      </c>
      <c r="M31" s="16">
        <f t="shared" si="4"/>
        <v>0</v>
      </c>
      <c r="O31" s="14"/>
      <c r="P31" s="15">
        <f t="shared" ref="P31" si="81">O31*3</f>
        <v>0</v>
      </c>
    </row>
    <row r="32" spans="1:16">
      <c r="A32" s="9">
        <v>23</v>
      </c>
      <c r="B32" s="10">
        <v>42086</v>
      </c>
      <c r="C32" s="14"/>
      <c r="D32" s="15">
        <f t="shared" si="0"/>
        <v>0</v>
      </c>
      <c r="E32" s="14"/>
      <c r="F32" s="15">
        <f t="shared" si="0"/>
        <v>0</v>
      </c>
      <c r="G32" s="14"/>
      <c r="H32" s="15">
        <f t="shared" ref="H32" si="82">G32*3</f>
        <v>0</v>
      </c>
      <c r="I32" s="14"/>
      <c r="J32" s="15">
        <f t="shared" ref="J32" si="83">I32*3</f>
        <v>0</v>
      </c>
      <c r="K32" s="14"/>
      <c r="L32" s="15">
        <f t="shared" ref="L32" si="84">K32*3</f>
        <v>0</v>
      </c>
      <c r="M32" s="16">
        <f t="shared" si="4"/>
        <v>0</v>
      </c>
      <c r="O32" s="14"/>
      <c r="P32" s="15">
        <f t="shared" ref="P32" si="85">O32*3</f>
        <v>0</v>
      </c>
    </row>
    <row r="33" spans="1:16">
      <c r="A33" s="9">
        <v>24</v>
      </c>
      <c r="B33" s="10">
        <v>42087</v>
      </c>
      <c r="C33" s="14"/>
      <c r="D33" s="15">
        <f t="shared" si="0"/>
        <v>0</v>
      </c>
      <c r="E33" s="14"/>
      <c r="F33" s="15">
        <f t="shared" si="0"/>
        <v>0</v>
      </c>
      <c r="G33" s="14"/>
      <c r="H33" s="15">
        <f t="shared" ref="H33" si="86">G33*3</f>
        <v>0</v>
      </c>
      <c r="I33" s="14"/>
      <c r="J33" s="15">
        <f t="shared" ref="J33" si="87">I33*3</f>
        <v>0</v>
      </c>
      <c r="K33" s="14"/>
      <c r="L33" s="15">
        <f t="shared" ref="L33" si="88">K33*3</f>
        <v>0</v>
      </c>
      <c r="M33" s="16">
        <f t="shared" si="4"/>
        <v>0</v>
      </c>
      <c r="O33" s="14"/>
      <c r="P33" s="15">
        <f t="shared" ref="P33" si="89">O33*3</f>
        <v>0</v>
      </c>
    </row>
    <row r="34" spans="1:16">
      <c r="A34" s="9">
        <v>25</v>
      </c>
      <c r="B34" s="10">
        <v>42088</v>
      </c>
      <c r="C34" s="14"/>
      <c r="D34" s="15">
        <f t="shared" si="0"/>
        <v>0</v>
      </c>
      <c r="E34" s="14"/>
      <c r="F34" s="15">
        <f t="shared" si="0"/>
        <v>0</v>
      </c>
      <c r="G34" s="14"/>
      <c r="H34" s="15">
        <f t="shared" ref="H34" si="90">G34*3</f>
        <v>0</v>
      </c>
      <c r="I34" s="14"/>
      <c r="J34" s="15">
        <f t="shared" ref="J34" si="91">I34*3</f>
        <v>0</v>
      </c>
      <c r="K34" s="14"/>
      <c r="L34" s="15">
        <f t="shared" ref="L34" si="92">K34*3</f>
        <v>0</v>
      </c>
      <c r="M34" s="16">
        <f t="shared" si="4"/>
        <v>0</v>
      </c>
      <c r="O34" s="14"/>
      <c r="P34" s="15">
        <f t="shared" ref="P34" si="93">O34*3</f>
        <v>0</v>
      </c>
    </row>
    <row r="35" spans="1:16">
      <c r="A35" s="9">
        <v>26</v>
      </c>
      <c r="B35" s="10">
        <v>42089</v>
      </c>
      <c r="C35" s="14"/>
      <c r="D35" s="15">
        <f t="shared" si="0"/>
        <v>0</v>
      </c>
      <c r="E35" s="14"/>
      <c r="F35" s="15">
        <f t="shared" si="0"/>
        <v>0</v>
      </c>
      <c r="G35" s="14"/>
      <c r="H35" s="15">
        <f t="shared" ref="H35" si="94">G35*3</f>
        <v>0</v>
      </c>
      <c r="I35" s="14"/>
      <c r="J35" s="15">
        <f t="shared" ref="J35" si="95">I35*3</f>
        <v>0</v>
      </c>
      <c r="K35" s="14"/>
      <c r="L35" s="15">
        <f t="shared" ref="L35" si="96">K35*3</f>
        <v>0</v>
      </c>
      <c r="M35" s="16">
        <f t="shared" si="4"/>
        <v>0</v>
      </c>
      <c r="O35" s="14"/>
      <c r="P35" s="15">
        <f t="shared" ref="P35:P37" si="97">O35*3</f>
        <v>0</v>
      </c>
    </row>
    <row r="36" spans="1:16">
      <c r="A36" s="9">
        <v>27</v>
      </c>
      <c r="B36" s="10">
        <v>42090</v>
      </c>
      <c r="C36" s="14"/>
      <c r="D36" s="15">
        <f t="shared" si="0"/>
        <v>0</v>
      </c>
      <c r="E36" s="14"/>
      <c r="F36" s="15">
        <f t="shared" si="0"/>
        <v>0</v>
      </c>
      <c r="G36" s="14"/>
      <c r="H36" s="15">
        <f t="shared" ref="H36:H39" si="98">G36*3</f>
        <v>0</v>
      </c>
      <c r="I36" s="14"/>
      <c r="J36" s="15">
        <f t="shared" ref="J36:J39" si="99">I36*3</f>
        <v>0</v>
      </c>
      <c r="K36" s="14"/>
      <c r="L36" s="15">
        <f t="shared" ref="L36:L39" si="100">K36*3</f>
        <v>0</v>
      </c>
      <c r="M36" s="16">
        <f t="shared" si="4"/>
        <v>0</v>
      </c>
      <c r="O36" s="14"/>
      <c r="P36" s="15">
        <f t="shared" si="97"/>
        <v>0</v>
      </c>
    </row>
    <row r="37" spans="1:16">
      <c r="A37" s="9">
        <v>28</v>
      </c>
      <c r="B37" s="10">
        <v>42091</v>
      </c>
      <c r="C37" s="14"/>
      <c r="D37" s="15">
        <f t="shared" si="0"/>
        <v>0</v>
      </c>
      <c r="E37" s="14"/>
      <c r="F37" s="15">
        <f t="shared" ref="F37" si="101">E37*3</f>
        <v>0</v>
      </c>
      <c r="G37" s="14"/>
      <c r="H37" s="15">
        <f t="shared" si="98"/>
        <v>0</v>
      </c>
      <c r="I37" s="14"/>
      <c r="J37" s="15">
        <f t="shared" si="99"/>
        <v>0</v>
      </c>
      <c r="K37" s="14"/>
      <c r="L37" s="15">
        <f t="shared" si="100"/>
        <v>0</v>
      </c>
      <c r="M37" s="16">
        <f t="shared" si="4"/>
        <v>0</v>
      </c>
      <c r="O37" s="14"/>
      <c r="P37" s="15">
        <f t="shared" si="97"/>
        <v>0</v>
      </c>
    </row>
    <row r="38" spans="1:16">
      <c r="A38" s="9">
        <v>29</v>
      </c>
      <c r="B38" s="10">
        <v>42092</v>
      </c>
      <c r="C38" s="14"/>
      <c r="D38" s="15">
        <f t="shared" si="0"/>
        <v>0</v>
      </c>
      <c r="E38" s="14"/>
      <c r="F38" s="15">
        <f t="shared" ref="F38" si="102">E38*3</f>
        <v>0</v>
      </c>
      <c r="G38" s="14"/>
      <c r="H38" s="15">
        <f t="shared" si="98"/>
        <v>0</v>
      </c>
      <c r="I38" s="14"/>
      <c r="J38" s="15">
        <f t="shared" si="99"/>
        <v>0</v>
      </c>
      <c r="K38" s="14"/>
      <c r="L38" s="15">
        <f t="shared" si="100"/>
        <v>0</v>
      </c>
      <c r="M38" s="16">
        <f t="shared" si="4"/>
        <v>0</v>
      </c>
      <c r="O38" s="14"/>
      <c r="P38" s="15">
        <f t="shared" ref="P38" si="103">O38*3</f>
        <v>0</v>
      </c>
    </row>
    <row r="39" spans="1:16">
      <c r="A39" s="9">
        <v>30</v>
      </c>
      <c r="B39" s="10">
        <v>42093</v>
      </c>
      <c r="C39" s="14"/>
      <c r="D39" s="15">
        <f t="shared" si="0"/>
        <v>0</v>
      </c>
      <c r="E39" s="14"/>
      <c r="F39" s="15">
        <f t="shared" si="0"/>
        <v>0</v>
      </c>
      <c r="G39" s="14"/>
      <c r="H39" s="15">
        <f t="shared" si="98"/>
        <v>0</v>
      </c>
      <c r="I39" s="14"/>
      <c r="J39" s="15">
        <f t="shared" si="99"/>
        <v>0</v>
      </c>
      <c r="K39" s="14"/>
      <c r="L39" s="15">
        <f t="shared" si="100"/>
        <v>0</v>
      </c>
      <c r="M39" s="16">
        <f t="shared" si="4"/>
        <v>0</v>
      </c>
      <c r="O39" s="14"/>
      <c r="P39" s="15">
        <f t="shared" ref="P39" si="104">O39*3</f>
        <v>0</v>
      </c>
    </row>
    <row r="40" spans="1:16" ht="15.75" thickBot="1">
      <c r="A40" s="9">
        <v>31</v>
      </c>
      <c r="B40" s="10">
        <v>42094</v>
      </c>
      <c r="C40" s="19"/>
      <c r="D40" s="15">
        <f t="shared" si="0"/>
        <v>0</v>
      </c>
      <c r="E40" s="19"/>
      <c r="F40" s="15">
        <f t="shared" si="0"/>
        <v>0</v>
      </c>
      <c r="G40" s="19"/>
      <c r="H40" s="15">
        <f t="shared" ref="H40" si="105">G40*3</f>
        <v>0</v>
      </c>
      <c r="I40" s="21"/>
      <c r="J40" s="15">
        <f t="shared" ref="J40" si="106">I40*3</f>
        <v>0</v>
      </c>
      <c r="K40" s="19"/>
      <c r="L40" s="15">
        <f t="shared" ref="L40" si="107">K40*3</f>
        <v>0</v>
      </c>
      <c r="M40" s="16">
        <f t="shared" si="4"/>
        <v>0</v>
      </c>
      <c r="O40" s="29"/>
      <c r="P40" s="15">
        <f t="shared" ref="P40" si="108">O40*3</f>
        <v>0</v>
      </c>
    </row>
    <row r="41" spans="1:16" ht="15.75" thickBot="1">
      <c r="A41" s="260" t="s">
        <v>22</v>
      </c>
      <c r="B41" s="260"/>
      <c r="C41" s="22">
        <f t="shared" ref="C41:K41" si="109">SUM(C10:C40)</f>
        <v>0</v>
      </c>
      <c r="D41" s="22">
        <f t="shared" si="109"/>
        <v>0</v>
      </c>
      <c r="E41" s="22">
        <f t="shared" si="109"/>
        <v>0</v>
      </c>
      <c r="F41" s="22">
        <f t="shared" si="109"/>
        <v>0</v>
      </c>
      <c r="G41" s="22">
        <f t="shared" si="109"/>
        <v>0</v>
      </c>
      <c r="H41" s="22">
        <f t="shared" si="109"/>
        <v>0</v>
      </c>
      <c r="I41" s="22">
        <f t="shared" si="109"/>
        <v>0</v>
      </c>
      <c r="J41" s="22">
        <f t="shared" si="109"/>
        <v>0</v>
      </c>
      <c r="K41" s="22">
        <f t="shared" si="109"/>
        <v>0</v>
      </c>
      <c r="L41" s="22">
        <f>SUM(L10:L40)</f>
        <v>0</v>
      </c>
      <c r="M41" s="22">
        <f>SUM(M10:M40)</f>
        <v>0</v>
      </c>
      <c r="O41" s="22">
        <f t="shared" ref="O41:P41" si="110">SUM(O10:O40)</f>
        <v>0</v>
      </c>
      <c r="P41" s="22">
        <f t="shared" si="110"/>
        <v>0</v>
      </c>
    </row>
    <row r="43" spans="1:16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0</v>
      </c>
      <c r="M43" s="261"/>
    </row>
    <row r="44" spans="1:16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</row>
    <row r="45" spans="1:16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</row>
    <row r="46" spans="1:16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</row>
    <row r="47" spans="1:16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</row>
    <row r="48" spans="1:16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</row>
    <row r="49" spans="2:13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</row>
  </sheetData>
  <mergeCells count="21">
    <mergeCell ref="A41:B41"/>
    <mergeCell ref="H43:J43"/>
    <mergeCell ref="L43:M43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H44:J44"/>
    <mergeCell ref="H48:J48"/>
    <mergeCell ref="H49:J49"/>
    <mergeCell ref="O7:P7"/>
    <mergeCell ref="G8:H8"/>
    <mergeCell ref="I8:J8"/>
    <mergeCell ref="K8:L8"/>
    <mergeCell ref="O8:P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48"/>
  <sheetViews>
    <sheetView workbookViewId="0">
      <pane xSplit="1" ySplit="9" topLeftCell="B20" activePane="bottomRight" state="frozen"/>
      <selection pane="topRight" activeCell="B1" sqref="B1"/>
      <selection pane="bottomLeft" activeCell="A10" sqref="A10"/>
      <selection pane="bottomRight" activeCell="A5" sqref="A5:E5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5" max="15" width="12.7109375" bestFit="1" customWidth="1"/>
  </cols>
  <sheetData>
    <row r="1" spans="1:16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6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6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6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6" ht="18.75">
      <c r="A5" s="263" t="s">
        <v>15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</row>
    <row r="6" spans="1:16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</row>
    <row r="7" spans="1:16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O7" s="269" t="s">
        <v>61</v>
      </c>
      <c r="P7" s="270"/>
    </row>
    <row r="8" spans="1:16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O8" s="257" t="s">
        <v>6</v>
      </c>
      <c r="P8" s="258"/>
    </row>
    <row r="9" spans="1:16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O9" s="33" t="s">
        <v>20</v>
      </c>
      <c r="P9" s="33" t="s">
        <v>21</v>
      </c>
    </row>
    <row r="10" spans="1:16">
      <c r="A10" s="9">
        <v>1</v>
      </c>
      <c r="B10" s="10">
        <v>42095</v>
      </c>
      <c r="C10" s="11"/>
      <c r="D10" s="12">
        <f>C10*3</f>
        <v>0</v>
      </c>
      <c r="E10" s="11"/>
      <c r="F10" s="12">
        <f>E10*3</f>
        <v>0</v>
      </c>
      <c r="G10" s="11"/>
      <c r="H10" s="12">
        <f>G10*3</f>
        <v>0</v>
      </c>
      <c r="I10" s="11"/>
      <c r="J10" s="12">
        <f>I10*3</f>
        <v>0</v>
      </c>
      <c r="K10" s="11"/>
      <c r="L10" s="12">
        <f>K10*3</f>
        <v>0</v>
      </c>
      <c r="M10" s="13">
        <f>D10+F10+H10+J10+L10</f>
        <v>0</v>
      </c>
      <c r="O10" s="11"/>
      <c r="P10" s="12">
        <f>O10*3</f>
        <v>0</v>
      </c>
    </row>
    <row r="11" spans="1:16">
      <c r="A11" s="9">
        <v>2</v>
      </c>
      <c r="B11" s="10">
        <v>42096</v>
      </c>
      <c r="C11" s="14"/>
      <c r="D11" s="15">
        <f>C11*3</f>
        <v>0</v>
      </c>
      <c r="E11" s="14"/>
      <c r="F11" s="15">
        <f>E11*3</f>
        <v>0</v>
      </c>
      <c r="G11" s="14"/>
      <c r="H11" s="15">
        <f>G11*3</f>
        <v>0</v>
      </c>
      <c r="I11" s="14"/>
      <c r="J11" s="15">
        <f>I11*3</f>
        <v>0</v>
      </c>
      <c r="K11" s="14"/>
      <c r="L11" s="15">
        <f>K11*3</f>
        <v>0</v>
      </c>
      <c r="M11" s="16">
        <f>D11+F11+H11+J11+L11</f>
        <v>0</v>
      </c>
      <c r="O11" s="14"/>
      <c r="P11" s="15">
        <f>O11*3</f>
        <v>0</v>
      </c>
    </row>
    <row r="12" spans="1:16">
      <c r="A12" s="9">
        <v>3</v>
      </c>
      <c r="B12" s="10">
        <v>42097</v>
      </c>
      <c r="C12" s="14"/>
      <c r="D12" s="15">
        <f t="shared" ref="D12:F39" si="0">C12*3</f>
        <v>0</v>
      </c>
      <c r="E12" s="14"/>
      <c r="F12" s="15">
        <f t="shared" si="0"/>
        <v>0</v>
      </c>
      <c r="G12" s="14"/>
      <c r="H12" s="15">
        <f t="shared" ref="H12" si="1">G12*3</f>
        <v>0</v>
      </c>
      <c r="I12" s="14"/>
      <c r="J12" s="15">
        <f t="shared" ref="J12" si="2">I12*3</f>
        <v>0</v>
      </c>
      <c r="K12" s="14"/>
      <c r="L12" s="15">
        <f t="shared" ref="L12" si="3">K12*3</f>
        <v>0</v>
      </c>
      <c r="M12" s="16">
        <f t="shared" ref="M12:M39" si="4">D12+F12+H12+J12+L12</f>
        <v>0</v>
      </c>
      <c r="O12" s="14"/>
      <c r="P12" s="15">
        <f t="shared" ref="P12" si="5">O12*3</f>
        <v>0</v>
      </c>
    </row>
    <row r="13" spans="1:16">
      <c r="A13" s="9">
        <v>4</v>
      </c>
      <c r="B13" s="10">
        <v>42098</v>
      </c>
      <c r="C13" s="14"/>
      <c r="D13" s="15">
        <f t="shared" si="0"/>
        <v>0</v>
      </c>
      <c r="E13" s="14"/>
      <c r="F13" s="15">
        <f t="shared" si="0"/>
        <v>0</v>
      </c>
      <c r="G13" s="14"/>
      <c r="H13" s="15">
        <f t="shared" ref="H13" si="6">G13*3</f>
        <v>0</v>
      </c>
      <c r="I13" s="14"/>
      <c r="J13" s="15">
        <f t="shared" ref="J13" si="7">I13*3</f>
        <v>0</v>
      </c>
      <c r="K13" s="14"/>
      <c r="L13" s="15">
        <f t="shared" ref="L13" si="8">K13*3</f>
        <v>0</v>
      </c>
      <c r="M13" s="16">
        <f t="shared" si="4"/>
        <v>0</v>
      </c>
      <c r="O13" s="14"/>
      <c r="P13" s="15">
        <f t="shared" ref="P13" si="9">O13*3</f>
        <v>0</v>
      </c>
    </row>
    <row r="14" spans="1:16">
      <c r="A14" s="9">
        <v>5</v>
      </c>
      <c r="B14" s="10">
        <v>42099</v>
      </c>
      <c r="C14" s="14"/>
      <c r="D14" s="15">
        <f t="shared" si="0"/>
        <v>0</v>
      </c>
      <c r="E14" s="14"/>
      <c r="F14" s="15">
        <f t="shared" si="0"/>
        <v>0</v>
      </c>
      <c r="G14" s="14"/>
      <c r="H14" s="15">
        <f t="shared" ref="H14" si="10">G14*3</f>
        <v>0</v>
      </c>
      <c r="I14" s="14"/>
      <c r="J14" s="15">
        <f t="shared" ref="J14" si="11">I14*3</f>
        <v>0</v>
      </c>
      <c r="K14" s="14"/>
      <c r="L14" s="15">
        <f t="shared" ref="L14" si="12">K14*3</f>
        <v>0</v>
      </c>
      <c r="M14" s="16">
        <f t="shared" si="4"/>
        <v>0</v>
      </c>
      <c r="O14" s="14"/>
      <c r="P14" s="15">
        <f t="shared" ref="P14" si="13">O14*3</f>
        <v>0</v>
      </c>
    </row>
    <row r="15" spans="1:16">
      <c r="A15" s="9">
        <v>6</v>
      </c>
      <c r="B15" s="10">
        <v>42100</v>
      </c>
      <c r="C15" s="14"/>
      <c r="D15" s="15">
        <f t="shared" si="0"/>
        <v>0</v>
      </c>
      <c r="E15" s="14"/>
      <c r="F15" s="15">
        <f t="shared" si="0"/>
        <v>0</v>
      </c>
      <c r="G15" s="14"/>
      <c r="H15" s="15">
        <f t="shared" ref="H15" si="14">G15*3</f>
        <v>0</v>
      </c>
      <c r="I15" s="14"/>
      <c r="J15" s="15">
        <f t="shared" ref="J15" si="15">I15*3</f>
        <v>0</v>
      </c>
      <c r="K15" s="14"/>
      <c r="L15" s="15">
        <f t="shared" ref="L15" si="16">K15*3</f>
        <v>0</v>
      </c>
      <c r="M15" s="16">
        <f t="shared" si="4"/>
        <v>0</v>
      </c>
      <c r="O15" s="14"/>
      <c r="P15" s="15">
        <f t="shared" ref="P15" si="17">O15*3</f>
        <v>0</v>
      </c>
    </row>
    <row r="16" spans="1:16">
      <c r="A16" s="9">
        <v>7</v>
      </c>
      <c r="B16" s="10">
        <v>42101</v>
      </c>
      <c r="C16" s="14"/>
      <c r="D16" s="15">
        <f t="shared" si="0"/>
        <v>0</v>
      </c>
      <c r="E16" s="14"/>
      <c r="F16" s="15">
        <f t="shared" si="0"/>
        <v>0</v>
      </c>
      <c r="G16" s="14"/>
      <c r="H16" s="15">
        <f t="shared" ref="H16" si="18">G16*3</f>
        <v>0</v>
      </c>
      <c r="I16" s="14"/>
      <c r="J16" s="15">
        <f t="shared" ref="J16" si="19">I16*3</f>
        <v>0</v>
      </c>
      <c r="K16" s="14"/>
      <c r="L16" s="15">
        <f t="shared" ref="L16" si="20">K16*3</f>
        <v>0</v>
      </c>
      <c r="M16" s="16">
        <f t="shared" si="4"/>
        <v>0</v>
      </c>
      <c r="O16" s="14"/>
      <c r="P16" s="15">
        <f t="shared" ref="P16" si="21">O16*3</f>
        <v>0</v>
      </c>
    </row>
    <row r="17" spans="1:16">
      <c r="A17" s="9">
        <v>8</v>
      </c>
      <c r="B17" s="10">
        <v>42102</v>
      </c>
      <c r="C17" s="14"/>
      <c r="D17" s="15">
        <f t="shared" si="0"/>
        <v>0</v>
      </c>
      <c r="E17" s="14"/>
      <c r="F17" s="15">
        <f t="shared" si="0"/>
        <v>0</v>
      </c>
      <c r="G17" s="14"/>
      <c r="H17" s="15">
        <f t="shared" ref="H17" si="22">G17*3</f>
        <v>0</v>
      </c>
      <c r="I17" s="14"/>
      <c r="J17" s="15">
        <f t="shared" ref="J17" si="23">I17*3</f>
        <v>0</v>
      </c>
      <c r="K17" s="14"/>
      <c r="L17" s="15">
        <f t="shared" ref="L17" si="24">K17*3</f>
        <v>0</v>
      </c>
      <c r="M17" s="16">
        <f t="shared" si="4"/>
        <v>0</v>
      </c>
      <c r="O17" s="14"/>
      <c r="P17" s="15">
        <f t="shared" ref="P17" si="25">O17*3</f>
        <v>0</v>
      </c>
    </row>
    <row r="18" spans="1:16">
      <c r="A18" s="9">
        <v>9</v>
      </c>
      <c r="B18" s="10">
        <v>42103</v>
      </c>
      <c r="C18" s="14"/>
      <c r="D18" s="15">
        <f t="shared" si="0"/>
        <v>0</v>
      </c>
      <c r="E18" s="14"/>
      <c r="F18" s="15">
        <f t="shared" si="0"/>
        <v>0</v>
      </c>
      <c r="G18" s="14"/>
      <c r="H18" s="15">
        <f t="shared" ref="H18" si="26">G18*3</f>
        <v>0</v>
      </c>
      <c r="I18" s="14"/>
      <c r="J18" s="15">
        <f t="shared" ref="J18" si="27">I18*3</f>
        <v>0</v>
      </c>
      <c r="K18" s="14"/>
      <c r="L18" s="15">
        <f t="shared" ref="L18" si="28">K18*3</f>
        <v>0</v>
      </c>
      <c r="M18" s="16">
        <f t="shared" si="4"/>
        <v>0</v>
      </c>
      <c r="O18" s="14"/>
      <c r="P18" s="15">
        <f t="shared" ref="P18" si="29">O18*3</f>
        <v>0</v>
      </c>
    </row>
    <row r="19" spans="1:16">
      <c r="A19" s="9">
        <v>10</v>
      </c>
      <c r="B19" s="10">
        <v>42104</v>
      </c>
      <c r="C19" s="14"/>
      <c r="D19" s="15">
        <f t="shared" si="0"/>
        <v>0</v>
      </c>
      <c r="E19" s="14"/>
      <c r="F19" s="15">
        <f t="shared" si="0"/>
        <v>0</v>
      </c>
      <c r="G19" s="14"/>
      <c r="H19" s="15">
        <f t="shared" ref="H19" si="30">G19*3</f>
        <v>0</v>
      </c>
      <c r="I19" s="14"/>
      <c r="J19" s="15">
        <f t="shared" ref="J19" si="31">I19*3</f>
        <v>0</v>
      </c>
      <c r="K19" s="14">
        <v>4</v>
      </c>
      <c r="L19" s="15">
        <f t="shared" ref="L19" si="32">K19*3</f>
        <v>12</v>
      </c>
      <c r="M19" s="16">
        <f t="shared" si="4"/>
        <v>12</v>
      </c>
      <c r="O19" s="14">
        <v>13</v>
      </c>
      <c r="P19" s="15">
        <f t="shared" ref="P19" si="33">O19*3</f>
        <v>39</v>
      </c>
    </row>
    <row r="20" spans="1:16">
      <c r="A20" s="9">
        <v>11</v>
      </c>
      <c r="B20" s="10">
        <v>42105</v>
      </c>
      <c r="C20" s="14"/>
      <c r="D20" s="15">
        <f t="shared" si="0"/>
        <v>0</v>
      </c>
      <c r="E20" s="14"/>
      <c r="F20" s="15">
        <f t="shared" si="0"/>
        <v>0</v>
      </c>
      <c r="G20" s="14"/>
      <c r="H20" s="15">
        <f t="shared" ref="H20" si="34">G20*3</f>
        <v>0</v>
      </c>
      <c r="I20" s="14"/>
      <c r="J20" s="15">
        <f t="shared" ref="J20" si="35">I20*3</f>
        <v>0</v>
      </c>
      <c r="K20" s="14"/>
      <c r="L20" s="15">
        <f t="shared" ref="L20" si="36">K20*3</f>
        <v>0</v>
      </c>
      <c r="M20" s="16">
        <f t="shared" si="4"/>
        <v>0</v>
      </c>
      <c r="O20" s="14"/>
      <c r="P20" s="15">
        <f t="shared" ref="P20" si="37">O20*3</f>
        <v>0</v>
      </c>
    </row>
    <row r="21" spans="1:16">
      <c r="A21" s="9">
        <v>12</v>
      </c>
      <c r="B21" s="10">
        <v>42106</v>
      </c>
      <c r="C21" s="14"/>
      <c r="D21" s="15">
        <f t="shared" si="0"/>
        <v>0</v>
      </c>
      <c r="E21" s="14"/>
      <c r="F21" s="15">
        <f t="shared" si="0"/>
        <v>0</v>
      </c>
      <c r="G21" s="14"/>
      <c r="H21" s="15">
        <f t="shared" ref="H21" si="38">G21*3</f>
        <v>0</v>
      </c>
      <c r="I21" s="14"/>
      <c r="J21" s="15">
        <f t="shared" ref="J21" si="39">I21*3</f>
        <v>0</v>
      </c>
      <c r="K21" s="14"/>
      <c r="L21" s="15">
        <f t="shared" ref="L21" si="40">K21*3</f>
        <v>0</v>
      </c>
      <c r="M21" s="16">
        <f t="shared" si="4"/>
        <v>0</v>
      </c>
      <c r="O21" s="14"/>
      <c r="P21" s="15">
        <f t="shared" ref="P21" si="41">O21*3</f>
        <v>0</v>
      </c>
    </row>
    <row r="22" spans="1:16">
      <c r="A22" s="9">
        <v>13</v>
      </c>
      <c r="B22" s="10">
        <v>42107</v>
      </c>
      <c r="C22" s="14"/>
      <c r="D22" s="15">
        <f t="shared" si="0"/>
        <v>0</v>
      </c>
      <c r="E22" s="14"/>
      <c r="F22" s="15">
        <f t="shared" si="0"/>
        <v>0</v>
      </c>
      <c r="G22" s="14"/>
      <c r="H22" s="15">
        <f t="shared" ref="H22" si="42">G22*3</f>
        <v>0</v>
      </c>
      <c r="I22" s="14"/>
      <c r="J22" s="15">
        <f t="shared" ref="J22" si="43">I22*3</f>
        <v>0</v>
      </c>
      <c r="K22" s="14">
        <v>103</v>
      </c>
      <c r="L22" s="15">
        <f t="shared" ref="L22" si="44">K22*3</f>
        <v>309</v>
      </c>
      <c r="M22" s="16">
        <f t="shared" si="4"/>
        <v>309</v>
      </c>
      <c r="O22" s="14">
        <v>100</v>
      </c>
      <c r="P22" s="15">
        <f t="shared" ref="P22" si="45">O22*3</f>
        <v>300</v>
      </c>
    </row>
    <row r="23" spans="1:16">
      <c r="A23" s="9">
        <v>14</v>
      </c>
      <c r="B23" s="10">
        <v>42108</v>
      </c>
      <c r="C23" s="14"/>
      <c r="D23" s="15">
        <f t="shared" si="0"/>
        <v>0</v>
      </c>
      <c r="E23" s="14"/>
      <c r="F23" s="15">
        <f t="shared" si="0"/>
        <v>0</v>
      </c>
      <c r="G23" s="14"/>
      <c r="H23" s="15">
        <f t="shared" ref="H23" si="46">G23*3</f>
        <v>0</v>
      </c>
      <c r="I23" s="14"/>
      <c r="J23" s="15">
        <f t="shared" ref="J23" si="47">I23*3</f>
        <v>0</v>
      </c>
      <c r="K23" s="14">
        <v>71</v>
      </c>
      <c r="L23" s="15">
        <f t="shared" ref="L23" si="48">K23*3</f>
        <v>213</v>
      </c>
      <c r="M23" s="16">
        <f t="shared" si="4"/>
        <v>213</v>
      </c>
      <c r="O23" s="14">
        <v>67</v>
      </c>
      <c r="P23" s="15">
        <f t="shared" ref="P23" si="49">O23*3</f>
        <v>201</v>
      </c>
    </row>
    <row r="24" spans="1:16">
      <c r="A24" s="9">
        <v>15</v>
      </c>
      <c r="B24" s="10">
        <v>42109</v>
      </c>
      <c r="C24" s="14"/>
      <c r="D24" s="15">
        <f t="shared" si="0"/>
        <v>0</v>
      </c>
      <c r="E24" s="14"/>
      <c r="F24" s="15">
        <f t="shared" si="0"/>
        <v>0</v>
      </c>
      <c r="G24" s="14"/>
      <c r="H24" s="15">
        <f t="shared" ref="H24" si="50">G24*3</f>
        <v>0</v>
      </c>
      <c r="I24" s="14"/>
      <c r="J24" s="15">
        <f t="shared" ref="J24" si="51">I24*3</f>
        <v>0</v>
      </c>
      <c r="K24" s="14"/>
      <c r="L24" s="15">
        <f t="shared" ref="L24" si="52">K24*3</f>
        <v>0</v>
      </c>
      <c r="M24" s="16">
        <f t="shared" si="4"/>
        <v>0</v>
      </c>
      <c r="O24" s="14"/>
      <c r="P24" s="15">
        <f t="shared" ref="P24" si="53">O24*3</f>
        <v>0</v>
      </c>
    </row>
    <row r="25" spans="1:16">
      <c r="A25" s="9">
        <v>16</v>
      </c>
      <c r="B25" s="10">
        <v>42110</v>
      </c>
      <c r="C25" s="14"/>
      <c r="D25" s="15">
        <f t="shared" si="0"/>
        <v>0</v>
      </c>
      <c r="E25" s="14"/>
      <c r="F25" s="15">
        <f t="shared" si="0"/>
        <v>0</v>
      </c>
      <c r="G25" s="14"/>
      <c r="H25" s="15">
        <f t="shared" ref="H25" si="54">G25*3</f>
        <v>0</v>
      </c>
      <c r="I25" s="14"/>
      <c r="J25" s="15">
        <f t="shared" ref="J25" si="55">I25*3</f>
        <v>0</v>
      </c>
      <c r="K25" s="14"/>
      <c r="L25" s="15">
        <f t="shared" ref="L25" si="56">K25*3</f>
        <v>0</v>
      </c>
      <c r="M25" s="16">
        <f t="shared" si="4"/>
        <v>0</v>
      </c>
      <c r="O25" s="14"/>
      <c r="P25" s="15">
        <f t="shared" ref="P25" si="57">O25*3</f>
        <v>0</v>
      </c>
    </row>
    <row r="26" spans="1:16">
      <c r="A26" s="9">
        <v>17</v>
      </c>
      <c r="B26" s="10">
        <v>42111</v>
      </c>
      <c r="C26" s="14"/>
      <c r="D26" s="15">
        <f t="shared" si="0"/>
        <v>0</v>
      </c>
      <c r="E26" s="14"/>
      <c r="F26" s="15">
        <f t="shared" si="0"/>
        <v>0</v>
      </c>
      <c r="G26" s="14"/>
      <c r="H26" s="15">
        <f t="shared" ref="H26" si="58">G26*3</f>
        <v>0</v>
      </c>
      <c r="I26" s="14"/>
      <c r="J26" s="15">
        <f t="shared" ref="J26" si="59">I26*3</f>
        <v>0</v>
      </c>
      <c r="K26" s="14"/>
      <c r="L26" s="15">
        <f t="shared" ref="L26" si="60">K26*3</f>
        <v>0</v>
      </c>
      <c r="M26" s="16">
        <f t="shared" si="4"/>
        <v>0</v>
      </c>
      <c r="O26" s="14"/>
      <c r="P26" s="15">
        <f t="shared" ref="P26" si="61">O26*3</f>
        <v>0</v>
      </c>
    </row>
    <row r="27" spans="1:16">
      <c r="A27" s="9">
        <v>18</v>
      </c>
      <c r="B27" s="10">
        <v>42112</v>
      </c>
      <c r="C27" s="14"/>
      <c r="D27" s="15">
        <f t="shared" si="0"/>
        <v>0</v>
      </c>
      <c r="E27" s="14"/>
      <c r="F27" s="15">
        <f t="shared" si="0"/>
        <v>0</v>
      </c>
      <c r="G27" s="14"/>
      <c r="H27" s="15">
        <f t="shared" ref="H27" si="62">G27*3</f>
        <v>0</v>
      </c>
      <c r="I27" s="14"/>
      <c r="J27" s="15">
        <f t="shared" ref="J27" si="63">I27*3</f>
        <v>0</v>
      </c>
      <c r="K27" s="14"/>
      <c r="L27" s="15">
        <f t="shared" ref="L27" si="64">K27*3</f>
        <v>0</v>
      </c>
      <c r="M27" s="16">
        <f t="shared" si="4"/>
        <v>0</v>
      </c>
      <c r="O27" s="14"/>
      <c r="P27" s="15">
        <f t="shared" ref="P27" si="65">O27*3</f>
        <v>0</v>
      </c>
    </row>
    <row r="28" spans="1:16">
      <c r="A28" s="9">
        <v>19</v>
      </c>
      <c r="B28" s="10">
        <v>42113</v>
      </c>
      <c r="C28" s="14"/>
      <c r="D28" s="15">
        <f t="shared" si="0"/>
        <v>0</v>
      </c>
      <c r="E28" s="14"/>
      <c r="F28" s="15">
        <f t="shared" si="0"/>
        <v>0</v>
      </c>
      <c r="G28" s="14"/>
      <c r="H28" s="15">
        <f t="shared" ref="H28" si="66">G28*3</f>
        <v>0</v>
      </c>
      <c r="I28" s="14"/>
      <c r="J28" s="15">
        <f t="shared" ref="J28" si="67">I28*3</f>
        <v>0</v>
      </c>
      <c r="K28" s="14"/>
      <c r="L28" s="15">
        <f t="shared" ref="L28" si="68">K28*3</f>
        <v>0</v>
      </c>
      <c r="M28" s="16">
        <f t="shared" si="4"/>
        <v>0</v>
      </c>
      <c r="O28" s="14"/>
      <c r="P28" s="15">
        <f t="shared" ref="P28" si="69">O28*3</f>
        <v>0</v>
      </c>
    </row>
    <row r="29" spans="1:16">
      <c r="A29" s="9">
        <v>20</v>
      </c>
      <c r="B29" s="10">
        <v>42114</v>
      </c>
      <c r="C29" s="14"/>
      <c r="D29" s="15">
        <f t="shared" si="0"/>
        <v>0</v>
      </c>
      <c r="E29" s="14"/>
      <c r="F29" s="15">
        <f t="shared" si="0"/>
        <v>0</v>
      </c>
      <c r="G29" s="14"/>
      <c r="H29" s="15">
        <f t="shared" ref="H29" si="70">G29*3</f>
        <v>0</v>
      </c>
      <c r="I29" s="14"/>
      <c r="J29" s="15">
        <f t="shared" ref="J29" si="71">I29*3</f>
        <v>0</v>
      </c>
      <c r="K29" s="14"/>
      <c r="L29" s="15">
        <f t="shared" ref="L29" si="72">K29*3</f>
        <v>0</v>
      </c>
      <c r="M29" s="16">
        <f t="shared" si="4"/>
        <v>0</v>
      </c>
      <c r="O29" s="14"/>
      <c r="P29" s="15">
        <f t="shared" ref="P29" si="73">O29*3</f>
        <v>0</v>
      </c>
    </row>
    <row r="30" spans="1:16">
      <c r="A30" s="9">
        <v>21</v>
      </c>
      <c r="B30" s="10">
        <v>42115</v>
      </c>
      <c r="C30" s="14"/>
      <c r="D30" s="15">
        <f t="shared" si="0"/>
        <v>0</v>
      </c>
      <c r="E30" s="14"/>
      <c r="F30" s="15">
        <f t="shared" si="0"/>
        <v>0</v>
      </c>
      <c r="G30" s="14"/>
      <c r="H30" s="15">
        <f t="shared" ref="H30" si="74">G30*3</f>
        <v>0</v>
      </c>
      <c r="I30" s="14"/>
      <c r="J30" s="15">
        <f t="shared" ref="J30" si="75">I30*3</f>
        <v>0</v>
      </c>
      <c r="K30" s="14"/>
      <c r="L30" s="15">
        <f t="shared" ref="L30" si="76">K30*3</f>
        <v>0</v>
      </c>
      <c r="M30" s="16">
        <f t="shared" si="4"/>
        <v>0</v>
      </c>
      <c r="O30" s="14"/>
      <c r="P30" s="15">
        <f t="shared" ref="P30" si="77">O30*3</f>
        <v>0</v>
      </c>
    </row>
    <row r="31" spans="1:16">
      <c r="A31" s="9">
        <v>22</v>
      </c>
      <c r="B31" s="10">
        <v>42116</v>
      </c>
      <c r="C31" s="14"/>
      <c r="D31" s="15">
        <f t="shared" si="0"/>
        <v>0</v>
      </c>
      <c r="E31" s="14"/>
      <c r="F31" s="15">
        <f t="shared" si="0"/>
        <v>0</v>
      </c>
      <c r="G31" s="14"/>
      <c r="H31" s="15">
        <f t="shared" ref="H31" si="78">G31*3</f>
        <v>0</v>
      </c>
      <c r="I31" s="14"/>
      <c r="J31" s="15">
        <f t="shared" ref="J31" si="79">I31*3</f>
        <v>0</v>
      </c>
      <c r="K31" s="14"/>
      <c r="L31" s="15">
        <f t="shared" ref="L31" si="80">K31*3</f>
        <v>0</v>
      </c>
      <c r="M31" s="16">
        <f t="shared" si="4"/>
        <v>0</v>
      </c>
      <c r="O31" s="14"/>
      <c r="P31" s="15">
        <f t="shared" ref="P31" si="81">O31*3</f>
        <v>0</v>
      </c>
    </row>
    <row r="32" spans="1:16">
      <c r="A32" s="9">
        <v>23</v>
      </c>
      <c r="B32" s="10">
        <v>42117</v>
      </c>
      <c r="C32" s="14"/>
      <c r="D32" s="15">
        <f t="shared" si="0"/>
        <v>0</v>
      </c>
      <c r="E32" s="14"/>
      <c r="F32" s="15">
        <f t="shared" si="0"/>
        <v>0</v>
      </c>
      <c r="G32" s="14"/>
      <c r="H32" s="15">
        <f t="shared" ref="H32" si="82">G32*3</f>
        <v>0</v>
      </c>
      <c r="I32" s="14"/>
      <c r="J32" s="15">
        <f t="shared" ref="J32" si="83">I32*3</f>
        <v>0</v>
      </c>
      <c r="K32" s="14"/>
      <c r="L32" s="15">
        <f t="shared" ref="L32" si="84">K32*3</f>
        <v>0</v>
      </c>
      <c r="M32" s="16">
        <f t="shared" si="4"/>
        <v>0</v>
      </c>
      <c r="O32" s="14"/>
      <c r="P32" s="15">
        <f t="shared" ref="P32" si="85">O32*3</f>
        <v>0</v>
      </c>
    </row>
    <row r="33" spans="1:16">
      <c r="A33" s="9">
        <v>24</v>
      </c>
      <c r="B33" s="10">
        <v>42118</v>
      </c>
      <c r="C33" s="14"/>
      <c r="D33" s="15">
        <f t="shared" si="0"/>
        <v>0</v>
      </c>
      <c r="E33" s="14"/>
      <c r="F33" s="15">
        <f t="shared" si="0"/>
        <v>0</v>
      </c>
      <c r="G33" s="14"/>
      <c r="H33" s="15">
        <f t="shared" ref="H33" si="86">G33*3</f>
        <v>0</v>
      </c>
      <c r="I33" s="14"/>
      <c r="J33" s="15">
        <f t="shared" ref="J33" si="87">I33*3</f>
        <v>0</v>
      </c>
      <c r="K33" s="14">
        <v>85</v>
      </c>
      <c r="L33" s="15">
        <f t="shared" ref="L33" si="88">K33*3</f>
        <v>255</v>
      </c>
      <c r="M33" s="16">
        <f t="shared" si="4"/>
        <v>255</v>
      </c>
      <c r="O33" s="14">
        <v>91</v>
      </c>
      <c r="P33" s="15">
        <f t="shared" ref="P33" si="89">O33*3</f>
        <v>273</v>
      </c>
    </row>
    <row r="34" spans="1:16">
      <c r="A34" s="9">
        <v>25</v>
      </c>
      <c r="B34" s="10">
        <v>42119</v>
      </c>
      <c r="C34" s="14"/>
      <c r="D34" s="15">
        <f t="shared" si="0"/>
        <v>0</v>
      </c>
      <c r="E34" s="14"/>
      <c r="F34" s="15">
        <f t="shared" si="0"/>
        <v>0</v>
      </c>
      <c r="G34" s="14"/>
      <c r="H34" s="15">
        <f t="shared" ref="H34" si="90">G34*3</f>
        <v>0</v>
      </c>
      <c r="I34" s="14"/>
      <c r="J34" s="15">
        <f t="shared" ref="J34" si="91">I34*3</f>
        <v>0</v>
      </c>
      <c r="K34" s="14">
        <v>86</v>
      </c>
      <c r="L34" s="15">
        <f t="shared" ref="L34" si="92">K34*3</f>
        <v>258</v>
      </c>
      <c r="M34" s="16">
        <f t="shared" si="4"/>
        <v>258</v>
      </c>
      <c r="O34" s="14">
        <v>80</v>
      </c>
      <c r="P34" s="15">
        <f t="shared" ref="P34" si="93">O34*3</f>
        <v>240</v>
      </c>
    </row>
    <row r="35" spans="1:16">
      <c r="A35" s="9">
        <v>26</v>
      </c>
      <c r="B35" s="10">
        <v>42120</v>
      </c>
      <c r="C35" s="14"/>
      <c r="D35" s="15">
        <f t="shared" si="0"/>
        <v>0</v>
      </c>
      <c r="E35" s="14"/>
      <c r="F35" s="15">
        <f t="shared" si="0"/>
        <v>0</v>
      </c>
      <c r="G35" s="14"/>
      <c r="H35" s="15">
        <f t="shared" ref="H35" si="94">G35*3</f>
        <v>0</v>
      </c>
      <c r="I35" s="14">
        <v>57</v>
      </c>
      <c r="J35" s="15">
        <f t="shared" ref="J35" si="95">I35*3</f>
        <v>171</v>
      </c>
      <c r="K35" s="14"/>
      <c r="L35" s="15">
        <f t="shared" ref="L35" si="96">K35*3</f>
        <v>0</v>
      </c>
      <c r="M35" s="16">
        <f t="shared" si="4"/>
        <v>171</v>
      </c>
      <c r="O35" s="14">
        <v>63</v>
      </c>
      <c r="P35" s="15">
        <f t="shared" ref="P35" si="97">O35*3</f>
        <v>189</v>
      </c>
    </row>
    <row r="36" spans="1:16">
      <c r="A36" s="9">
        <v>27</v>
      </c>
      <c r="B36" s="10">
        <v>42121</v>
      </c>
      <c r="C36" s="14"/>
      <c r="D36" s="15">
        <f t="shared" si="0"/>
        <v>0</v>
      </c>
      <c r="E36" s="14"/>
      <c r="F36" s="15">
        <f t="shared" si="0"/>
        <v>0</v>
      </c>
      <c r="G36" s="14"/>
      <c r="H36" s="15">
        <f t="shared" ref="H36" si="98">G36*3</f>
        <v>0</v>
      </c>
      <c r="I36" s="14">
        <v>47</v>
      </c>
      <c r="J36" s="15">
        <f t="shared" ref="J36" si="99">I36*3</f>
        <v>141</v>
      </c>
      <c r="K36" s="14"/>
      <c r="L36" s="15">
        <f t="shared" ref="L36" si="100">K36*3</f>
        <v>0</v>
      </c>
      <c r="M36" s="16">
        <f t="shared" si="4"/>
        <v>141</v>
      </c>
      <c r="O36" s="14">
        <v>50</v>
      </c>
      <c r="P36" s="15">
        <f t="shared" ref="P36" si="101">O36*3</f>
        <v>150</v>
      </c>
    </row>
    <row r="37" spans="1:16">
      <c r="A37" s="9">
        <v>28</v>
      </c>
      <c r="B37" s="10">
        <v>42122</v>
      </c>
      <c r="C37" s="14"/>
      <c r="D37" s="15">
        <f t="shared" si="0"/>
        <v>0</v>
      </c>
      <c r="E37" s="14"/>
      <c r="F37" s="15">
        <f t="shared" si="0"/>
        <v>0</v>
      </c>
      <c r="G37" s="14"/>
      <c r="H37" s="15">
        <f t="shared" ref="H37" si="102">G37*3</f>
        <v>0</v>
      </c>
      <c r="I37" s="14">
        <v>34</v>
      </c>
      <c r="J37" s="15">
        <f t="shared" ref="J37" si="103">I37*3</f>
        <v>102</v>
      </c>
      <c r="K37" s="14"/>
      <c r="L37" s="15">
        <f t="shared" ref="L37" si="104">K37*3</f>
        <v>0</v>
      </c>
      <c r="M37" s="16">
        <f t="shared" si="4"/>
        <v>102</v>
      </c>
      <c r="O37" s="14">
        <v>37</v>
      </c>
      <c r="P37" s="15">
        <f t="shared" ref="P37" si="105">O37*3</f>
        <v>111</v>
      </c>
    </row>
    <row r="38" spans="1:16">
      <c r="A38" s="9">
        <v>29</v>
      </c>
      <c r="B38" s="10">
        <v>42123</v>
      </c>
      <c r="C38" s="14"/>
      <c r="D38" s="15">
        <f t="shared" si="0"/>
        <v>0</v>
      </c>
      <c r="E38" s="14"/>
      <c r="F38" s="15">
        <f t="shared" si="0"/>
        <v>0</v>
      </c>
      <c r="G38" s="14"/>
      <c r="H38" s="15">
        <f t="shared" ref="H38" si="106">G38*3</f>
        <v>0</v>
      </c>
      <c r="I38" s="14">
        <v>97</v>
      </c>
      <c r="J38" s="15">
        <f t="shared" ref="J38" si="107">I38*3</f>
        <v>291</v>
      </c>
      <c r="K38" s="14"/>
      <c r="L38" s="15">
        <f t="shared" ref="L38" si="108">K38*3</f>
        <v>0</v>
      </c>
      <c r="M38" s="16">
        <f t="shared" si="4"/>
        <v>291</v>
      </c>
      <c r="O38" s="14">
        <v>103</v>
      </c>
      <c r="P38" s="15">
        <f t="shared" ref="P38" si="109">O38*3</f>
        <v>309</v>
      </c>
    </row>
    <row r="39" spans="1:16" ht="15.75" thickBot="1">
      <c r="A39" s="17">
        <v>30</v>
      </c>
      <c r="B39" s="18">
        <v>42124</v>
      </c>
      <c r="C39" s="19"/>
      <c r="D39" s="15">
        <f t="shared" si="0"/>
        <v>0</v>
      </c>
      <c r="E39" s="19"/>
      <c r="F39" s="15">
        <f t="shared" si="0"/>
        <v>0</v>
      </c>
      <c r="G39" s="19"/>
      <c r="H39" s="15">
        <f t="shared" ref="H39" si="110">G39*3</f>
        <v>0</v>
      </c>
      <c r="I39" s="21"/>
      <c r="J39" s="15">
        <f t="shared" ref="J39" si="111">I39*3</f>
        <v>0</v>
      </c>
      <c r="K39" s="19"/>
      <c r="L39" s="15">
        <f t="shared" ref="L39" si="112">K39*3</f>
        <v>0</v>
      </c>
      <c r="M39" s="16">
        <f t="shared" si="4"/>
        <v>0</v>
      </c>
      <c r="O39" s="29">
        <v>3</v>
      </c>
      <c r="P39" s="15">
        <f t="shared" ref="P39" si="113">O39*3</f>
        <v>9</v>
      </c>
    </row>
    <row r="40" spans="1:16" ht="15.75" thickBot="1">
      <c r="A40" s="260" t="s">
        <v>22</v>
      </c>
      <c r="B40" s="260"/>
      <c r="C40" s="22">
        <f t="shared" ref="C40:K40" si="114">SUM(C10:C39)</f>
        <v>0</v>
      </c>
      <c r="D40" s="22">
        <f t="shared" si="114"/>
        <v>0</v>
      </c>
      <c r="E40" s="22">
        <f t="shared" si="114"/>
        <v>0</v>
      </c>
      <c r="F40" s="22">
        <f t="shared" si="114"/>
        <v>0</v>
      </c>
      <c r="G40" s="22">
        <f t="shared" si="114"/>
        <v>0</v>
      </c>
      <c r="H40" s="22">
        <f t="shared" si="114"/>
        <v>0</v>
      </c>
      <c r="I40" s="22">
        <f t="shared" si="114"/>
        <v>235</v>
      </c>
      <c r="J40" s="22">
        <f t="shared" si="114"/>
        <v>705</v>
      </c>
      <c r="K40" s="22">
        <f t="shared" si="114"/>
        <v>349</v>
      </c>
      <c r="L40" s="22">
        <f>SUM(L10:L39)</f>
        <v>1047</v>
      </c>
      <c r="M40" s="22">
        <f>SUM(M10:M39)</f>
        <v>1752</v>
      </c>
      <c r="O40" s="22">
        <f t="shared" ref="O40:P40" si="115">SUM(O10:O39)</f>
        <v>607</v>
      </c>
      <c r="P40" s="22">
        <f t="shared" si="115"/>
        <v>1821</v>
      </c>
    </row>
    <row r="42" spans="1:16" ht="15.75">
      <c r="B42" s="23"/>
      <c r="C42" s="23"/>
      <c r="D42" s="24"/>
      <c r="E42" s="24"/>
      <c r="F42" s="24"/>
      <c r="H42" s="254" t="s">
        <v>23</v>
      </c>
      <c r="I42" s="254"/>
      <c r="J42" s="254"/>
      <c r="K42" s="24"/>
      <c r="L42" s="261">
        <f>M40*18000</f>
        <v>31536000</v>
      </c>
      <c r="M42" s="261"/>
    </row>
    <row r="43" spans="1:16" ht="15.75">
      <c r="B43" s="23"/>
      <c r="D43" s="23"/>
      <c r="E43" s="23"/>
      <c r="F43" s="23"/>
      <c r="G43" s="23"/>
      <c r="H43" s="254" t="s">
        <v>24</v>
      </c>
      <c r="I43" s="254"/>
      <c r="J43" s="254"/>
      <c r="K43" s="23"/>
      <c r="L43" s="24"/>
      <c r="M43" s="23"/>
    </row>
    <row r="44" spans="1:16" ht="15.75">
      <c r="B44" s="23"/>
      <c r="C44" s="23"/>
      <c r="D44" s="23"/>
      <c r="E44" s="24"/>
      <c r="G44" s="23"/>
      <c r="H44" s="23"/>
      <c r="I44" s="23"/>
      <c r="J44" s="23"/>
      <c r="K44" s="23"/>
      <c r="L44" s="24"/>
      <c r="M44" s="23"/>
    </row>
    <row r="45" spans="1:16" ht="15.75">
      <c r="B45" s="24"/>
      <c r="C45" s="24"/>
      <c r="D45" s="24"/>
      <c r="E45" s="24"/>
      <c r="G45" s="24"/>
      <c r="H45" s="24"/>
      <c r="I45" s="24"/>
      <c r="J45" s="24"/>
      <c r="K45" s="24"/>
      <c r="L45" s="24"/>
      <c r="M45" s="24"/>
    </row>
    <row r="46" spans="1:16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</row>
    <row r="47" spans="1:16" ht="15.75">
      <c r="B47" s="25"/>
      <c r="D47" s="25"/>
      <c r="E47" s="25"/>
      <c r="F47" s="25"/>
      <c r="G47" s="25"/>
      <c r="H47" s="253" t="s">
        <v>62</v>
      </c>
      <c r="I47" s="253"/>
      <c r="J47" s="253"/>
      <c r="K47" s="24"/>
      <c r="L47" s="24"/>
      <c r="M47" s="23"/>
    </row>
    <row r="48" spans="1:16" ht="15.75">
      <c r="B48" s="23"/>
      <c r="D48" s="23"/>
      <c r="E48" s="23"/>
      <c r="F48" s="23"/>
      <c r="G48" s="23"/>
      <c r="H48" s="254" t="s">
        <v>29</v>
      </c>
      <c r="I48" s="254"/>
      <c r="J48" s="254"/>
      <c r="K48" s="23"/>
      <c r="L48" s="24"/>
      <c r="M48" s="24"/>
    </row>
  </sheetData>
  <mergeCells count="21">
    <mergeCell ref="O8:P8"/>
    <mergeCell ref="H43:J43"/>
    <mergeCell ref="H42:J42"/>
    <mergeCell ref="H47:J47"/>
    <mergeCell ref="O7:P7"/>
    <mergeCell ref="H48:J48"/>
    <mergeCell ref="G8:H8"/>
    <mergeCell ref="I8:J8"/>
    <mergeCell ref="K8:L8"/>
    <mergeCell ref="A40:B40"/>
    <mergeCell ref="L42:M42"/>
    <mergeCell ref="A1:M1"/>
    <mergeCell ref="A2:M2"/>
    <mergeCell ref="A3:M3"/>
    <mergeCell ref="A5:E5"/>
    <mergeCell ref="A7:A9"/>
    <mergeCell ref="B7:B9"/>
    <mergeCell ref="M7:M9"/>
    <mergeCell ref="C8:D8"/>
    <mergeCell ref="E8:F8"/>
    <mergeCell ref="C7:L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9"/>
  <sheetViews>
    <sheetView workbookViewId="0">
      <pane xSplit="1" ySplit="9" topLeftCell="B14" activePane="bottomRight" state="frozen"/>
      <selection pane="topRight" activeCell="B1" sqref="B1"/>
      <selection pane="bottomLeft" activeCell="A10" sqref="A10"/>
      <selection pane="bottomRight" activeCell="C19" sqref="C19:R19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4" max="14" width="25.85546875" customWidth="1"/>
    <col min="16" max="16" width="12.7109375" bestFit="1" customWidth="1"/>
    <col min="18" max="18" width="11.42578125" customWidth="1"/>
  </cols>
  <sheetData>
    <row r="1" spans="1:18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79"/>
    </row>
    <row r="2" spans="1:18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79"/>
    </row>
    <row r="3" spans="1:18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79"/>
    </row>
    <row r="4" spans="1:18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8" ht="18.75">
      <c r="A5" s="263" t="s">
        <v>30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  <c r="N5" s="7"/>
    </row>
    <row r="6" spans="1:18" ht="20.25" customHeight="1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</row>
    <row r="7" spans="1:18" ht="17.25" customHeight="1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N7" s="83"/>
      <c r="P7" s="269" t="s">
        <v>61</v>
      </c>
      <c r="Q7" s="270"/>
      <c r="R7" s="271" t="s">
        <v>12</v>
      </c>
    </row>
    <row r="8" spans="1:18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N8" s="84" t="s">
        <v>10</v>
      </c>
      <c r="P8" s="257" t="s">
        <v>6</v>
      </c>
      <c r="Q8" s="258"/>
      <c r="R8" s="272"/>
    </row>
    <row r="9" spans="1:18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N9" s="84"/>
      <c r="P9" s="33" t="s">
        <v>20</v>
      </c>
      <c r="Q9" s="33" t="s">
        <v>21</v>
      </c>
      <c r="R9" s="272"/>
    </row>
    <row r="10" spans="1:18">
      <c r="A10" s="9">
        <v>1</v>
      </c>
      <c r="B10" s="10">
        <v>42125</v>
      </c>
      <c r="C10" s="11"/>
      <c r="D10" s="12">
        <f>C10*3</f>
        <v>0</v>
      </c>
      <c r="E10" s="11"/>
      <c r="F10" s="12">
        <f>E10*3</f>
        <v>0</v>
      </c>
      <c r="G10" s="11"/>
      <c r="H10" s="12">
        <f>G10*3</f>
        <v>0</v>
      </c>
      <c r="I10" s="11">
        <v>107</v>
      </c>
      <c r="J10" s="12">
        <f>I10*3</f>
        <v>321</v>
      </c>
      <c r="K10" s="11"/>
      <c r="L10" s="12">
        <f>K10*3</f>
        <v>0</v>
      </c>
      <c r="M10" s="13">
        <f>D10+F10+H10+J10+L10</f>
        <v>321</v>
      </c>
      <c r="N10" s="85"/>
      <c r="P10" s="11">
        <v>113</v>
      </c>
      <c r="Q10" s="12">
        <f>P10*3</f>
        <v>339</v>
      </c>
      <c r="R10" s="89"/>
    </row>
    <row r="11" spans="1:18">
      <c r="A11" s="9">
        <v>2</v>
      </c>
      <c r="B11" s="10">
        <v>42126</v>
      </c>
      <c r="C11" s="14"/>
      <c r="D11" s="15">
        <f>C11*3</f>
        <v>0</v>
      </c>
      <c r="E11" s="14"/>
      <c r="F11" s="15">
        <f>E11*3</f>
        <v>0</v>
      </c>
      <c r="G11" s="14"/>
      <c r="H11" s="15">
        <f>G11*3</f>
        <v>0</v>
      </c>
      <c r="I11" s="14">
        <v>40</v>
      </c>
      <c r="J11" s="15">
        <f>I11*3</f>
        <v>120</v>
      </c>
      <c r="K11" s="14"/>
      <c r="L11" s="15">
        <f>K11*3</f>
        <v>0</v>
      </c>
      <c r="M11" s="16">
        <f>D11+F11+H11+J11+L11</f>
        <v>120</v>
      </c>
      <c r="N11" s="85"/>
      <c r="P11" s="14">
        <v>42</v>
      </c>
      <c r="Q11" s="15">
        <f>P11*3</f>
        <v>126</v>
      </c>
      <c r="R11" s="89"/>
    </row>
    <row r="12" spans="1:18">
      <c r="A12" s="9">
        <v>3</v>
      </c>
      <c r="B12" s="10">
        <v>42127</v>
      </c>
      <c r="C12" s="14"/>
      <c r="D12" s="15">
        <f t="shared" ref="D12:F40" si="0">C12*3</f>
        <v>0</v>
      </c>
      <c r="E12" s="14"/>
      <c r="F12" s="15">
        <f t="shared" si="0"/>
        <v>0</v>
      </c>
      <c r="G12" s="14"/>
      <c r="H12" s="15">
        <f t="shared" ref="H12" si="1">G12*3</f>
        <v>0</v>
      </c>
      <c r="I12" s="14">
        <v>81</v>
      </c>
      <c r="J12" s="15">
        <f t="shared" ref="J12" si="2">I12*3</f>
        <v>243</v>
      </c>
      <c r="K12" s="14"/>
      <c r="L12" s="15">
        <f t="shared" ref="L12" si="3">K12*3</f>
        <v>0</v>
      </c>
      <c r="M12" s="16">
        <f t="shared" ref="M12:M40" si="4">D12+F12+H12+J12+L12</f>
        <v>243</v>
      </c>
      <c r="N12" s="85"/>
      <c r="P12" s="14">
        <v>88</v>
      </c>
      <c r="Q12" s="15">
        <f t="shared" ref="Q12" si="5">P12*3</f>
        <v>264</v>
      </c>
      <c r="R12" s="89"/>
    </row>
    <row r="13" spans="1:18">
      <c r="A13" s="9">
        <v>4</v>
      </c>
      <c r="B13" s="10">
        <v>42128</v>
      </c>
      <c r="C13" s="14"/>
      <c r="D13" s="15">
        <f t="shared" si="0"/>
        <v>0</v>
      </c>
      <c r="E13" s="14"/>
      <c r="F13" s="15">
        <f t="shared" si="0"/>
        <v>0</v>
      </c>
      <c r="G13" s="14"/>
      <c r="H13" s="15">
        <f t="shared" ref="H13" si="6">G13*3</f>
        <v>0</v>
      </c>
      <c r="I13" s="14">
        <v>116</v>
      </c>
      <c r="J13" s="15">
        <f t="shared" ref="J13" si="7">I13*3</f>
        <v>348</v>
      </c>
      <c r="K13" s="14"/>
      <c r="L13" s="15">
        <f t="shared" ref="L13" si="8">K13*3</f>
        <v>0</v>
      </c>
      <c r="M13" s="16">
        <f t="shared" si="4"/>
        <v>348</v>
      </c>
      <c r="N13" s="85"/>
      <c r="P13" s="14">
        <v>120</v>
      </c>
      <c r="Q13" s="15">
        <f t="shared" ref="Q13" si="9">P13*3</f>
        <v>360</v>
      </c>
      <c r="R13" s="89"/>
    </row>
    <row r="14" spans="1:18">
      <c r="A14" s="9">
        <v>5</v>
      </c>
      <c r="B14" s="10">
        <v>42129</v>
      </c>
      <c r="C14" s="14"/>
      <c r="D14" s="15">
        <f t="shared" si="0"/>
        <v>0</v>
      </c>
      <c r="E14" s="14"/>
      <c r="F14" s="15">
        <f t="shared" si="0"/>
        <v>0</v>
      </c>
      <c r="G14" s="14"/>
      <c r="H14" s="15">
        <f t="shared" ref="H14" si="10">G14*3</f>
        <v>0</v>
      </c>
      <c r="I14" s="14">
        <v>106</v>
      </c>
      <c r="J14" s="15">
        <f t="shared" ref="J14" si="11">I14*3</f>
        <v>318</v>
      </c>
      <c r="K14" s="14"/>
      <c r="L14" s="15">
        <f t="shared" ref="L14" si="12">K14*3</f>
        <v>0</v>
      </c>
      <c r="M14" s="16">
        <f t="shared" si="4"/>
        <v>318</v>
      </c>
      <c r="N14" s="85"/>
      <c r="P14" s="14">
        <v>111</v>
      </c>
      <c r="Q14" s="15">
        <f t="shared" ref="Q14" si="13">P14*3</f>
        <v>333</v>
      </c>
      <c r="R14" s="89"/>
    </row>
    <row r="15" spans="1:18">
      <c r="A15" s="9">
        <v>6</v>
      </c>
      <c r="B15" s="10">
        <v>42130</v>
      </c>
      <c r="C15" s="14"/>
      <c r="D15" s="15">
        <f t="shared" si="0"/>
        <v>0</v>
      </c>
      <c r="E15" s="14"/>
      <c r="F15" s="15">
        <f t="shared" si="0"/>
        <v>0</v>
      </c>
      <c r="G15" s="14"/>
      <c r="H15" s="15">
        <f t="shared" ref="H15" si="14">G15*3</f>
        <v>0</v>
      </c>
      <c r="I15" s="14">
        <v>81</v>
      </c>
      <c r="J15" s="15">
        <f t="shared" ref="J15" si="15">I15*3</f>
        <v>243</v>
      </c>
      <c r="K15" s="14"/>
      <c r="L15" s="15">
        <f t="shared" ref="L15" si="16">K15*3</f>
        <v>0</v>
      </c>
      <c r="M15" s="16">
        <f t="shared" si="4"/>
        <v>243</v>
      </c>
      <c r="N15" s="85"/>
      <c r="P15" s="14">
        <v>87</v>
      </c>
      <c r="Q15" s="15">
        <f t="shared" ref="Q15" si="17">P15*3</f>
        <v>261</v>
      </c>
      <c r="R15" s="89">
        <v>10.5</v>
      </c>
    </row>
    <row r="16" spans="1:18">
      <c r="A16" s="9">
        <v>7</v>
      </c>
      <c r="B16" s="10">
        <v>42131</v>
      </c>
      <c r="C16" s="14"/>
      <c r="D16" s="15">
        <f t="shared" si="0"/>
        <v>0</v>
      </c>
      <c r="E16" s="14"/>
      <c r="F16" s="15">
        <f t="shared" si="0"/>
        <v>0</v>
      </c>
      <c r="G16" s="14"/>
      <c r="H16" s="15">
        <f t="shared" ref="H16" si="18">G16*3</f>
        <v>0</v>
      </c>
      <c r="I16" s="14">
        <v>106</v>
      </c>
      <c r="J16" s="15">
        <f t="shared" ref="J16" si="19">I16*3</f>
        <v>318</v>
      </c>
      <c r="K16" s="14"/>
      <c r="L16" s="15">
        <f t="shared" ref="L16" si="20">K16*3</f>
        <v>0</v>
      </c>
      <c r="M16" s="16">
        <f t="shared" si="4"/>
        <v>318</v>
      </c>
      <c r="N16" s="85"/>
      <c r="P16" s="14">
        <v>112</v>
      </c>
      <c r="Q16" s="15">
        <f t="shared" ref="Q16" si="21">P16*3</f>
        <v>336</v>
      </c>
      <c r="R16" s="93">
        <v>11</v>
      </c>
    </row>
    <row r="17" spans="1:18">
      <c r="A17" s="9">
        <v>8</v>
      </c>
      <c r="B17" s="10">
        <v>42132</v>
      </c>
      <c r="C17" s="14"/>
      <c r="D17" s="15">
        <f t="shared" si="0"/>
        <v>0</v>
      </c>
      <c r="E17" s="14"/>
      <c r="F17" s="15">
        <f t="shared" si="0"/>
        <v>0</v>
      </c>
      <c r="G17" s="14"/>
      <c r="H17" s="15">
        <f t="shared" ref="H17" si="22">G17*3</f>
        <v>0</v>
      </c>
      <c r="I17" s="14">
        <v>115</v>
      </c>
      <c r="J17" s="15">
        <f t="shared" ref="J17" si="23">I17*3</f>
        <v>345</v>
      </c>
      <c r="K17" s="14"/>
      <c r="L17" s="15">
        <f t="shared" ref="L17" si="24">K17*3</f>
        <v>0</v>
      </c>
      <c r="M17" s="16">
        <f t="shared" si="4"/>
        <v>345</v>
      </c>
      <c r="N17" s="85"/>
      <c r="P17" s="14">
        <v>123</v>
      </c>
      <c r="Q17" s="15">
        <f t="shared" ref="Q17" si="25">P17*3</f>
        <v>369</v>
      </c>
      <c r="R17" s="89">
        <v>12</v>
      </c>
    </row>
    <row r="18" spans="1:18">
      <c r="A18" s="9">
        <v>9</v>
      </c>
      <c r="B18" s="10">
        <v>42133</v>
      </c>
      <c r="C18" s="14"/>
      <c r="D18" s="15">
        <f t="shared" si="0"/>
        <v>0</v>
      </c>
      <c r="E18" s="14"/>
      <c r="F18" s="15">
        <f t="shared" si="0"/>
        <v>0</v>
      </c>
      <c r="G18" s="14"/>
      <c r="H18" s="15">
        <f t="shared" ref="H18" si="26">G18*3</f>
        <v>0</v>
      </c>
      <c r="I18" s="14">
        <v>146</v>
      </c>
      <c r="J18" s="15">
        <f t="shared" ref="J18" si="27">I18*3</f>
        <v>438</v>
      </c>
      <c r="K18" s="14"/>
      <c r="L18" s="15">
        <f t="shared" ref="L18" si="28">K18*3</f>
        <v>0</v>
      </c>
      <c r="M18" s="16">
        <f t="shared" si="4"/>
        <v>438</v>
      </c>
      <c r="N18" s="85"/>
      <c r="P18" s="14">
        <v>152</v>
      </c>
      <c r="Q18" s="15">
        <f t="shared" ref="Q18" si="29">P18*3</f>
        <v>456</v>
      </c>
      <c r="R18" s="89">
        <v>13.5</v>
      </c>
    </row>
    <row r="19" spans="1:18">
      <c r="A19" s="9">
        <v>10</v>
      </c>
      <c r="B19" s="10">
        <v>42134</v>
      </c>
      <c r="C19" s="80"/>
      <c r="D19" s="81">
        <f t="shared" si="0"/>
        <v>0</v>
      </c>
      <c r="E19" s="80"/>
      <c r="F19" s="81">
        <f t="shared" si="0"/>
        <v>0</v>
      </c>
      <c r="G19" s="80"/>
      <c r="H19" s="81">
        <f t="shared" ref="H19" si="30">G19*3</f>
        <v>0</v>
      </c>
      <c r="I19" s="80"/>
      <c r="J19" s="81">
        <f t="shared" ref="J19" si="31">I19*3</f>
        <v>0</v>
      </c>
      <c r="K19" s="80"/>
      <c r="L19" s="81">
        <f t="shared" ref="L19" si="32">K19*3</f>
        <v>0</v>
      </c>
      <c r="M19" s="82">
        <f t="shared" si="4"/>
        <v>0</v>
      </c>
      <c r="N19" s="86" t="s">
        <v>74</v>
      </c>
      <c r="P19" s="80"/>
      <c r="Q19" s="81">
        <f t="shared" ref="Q19" si="33">P19*3</f>
        <v>0</v>
      </c>
      <c r="R19" s="90">
        <v>0</v>
      </c>
    </row>
    <row r="20" spans="1:18">
      <c r="A20" s="9">
        <v>11</v>
      </c>
      <c r="B20" s="10">
        <v>42135</v>
      </c>
      <c r="C20" s="80"/>
      <c r="D20" s="81">
        <f t="shared" ref="D20" si="34">C20*3</f>
        <v>0</v>
      </c>
      <c r="E20" s="80"/>
      <c r="F20" s="81">
        <f t="shared" ref="F20" si="35">E20*3</f>
        <v>0</v>
      </c>
      <c r="G20" s="80"/>
      <c r="H20" s="81">
        <f t="shared" ref="H20" si="36">G20*3</f>
        <v>0</v>
      </c>
      <c r="I20" s="80"/>
      <c r="J20" s="81">
        <f t="shared" ref="J20" si="37">I20*3</f>
        <v>0</v>
      </c>
      <c r="K20" s="80"/>
      <c r="L20" s="81">
        <f t="shared" ref="L20" si="38">K20*3</f>
        <v>0</v>
      </c>
      <c r="M20" s="82">
        <f t="shared" ref="M20" si="39">D20+F20+H20+J20+L20</f>
        <v>0</v>
      </c>
      <c r="N20" s="86" t="s">
        <v>74</v>
      </c>
      <c r="P20" s="80"/>
      <c r="Q20" s="81">
        <f t="shared" ref="Q20" si="40">P20*3</f>
        <v>0</v>
      </c>
      <c r="R20" s="90">
        <v>0</v>
      </c>
    </row>
    <row r="21" spans="1:18">
      <c r="A21" s="9">
        <v>12</v>
      </c>
      <c r="B21" s="10">
        <v>42136</v>
      </c>
      <c r="C21" s="14"/>
      <c r="D21" s="15">
        <f t="shared" si="0"/>
        <v>0</v>
      </c>
      <c r="E21" s="14"/>
      <c r="F21" s="15">
        <f t="shared" si="0"/>
        <v>0</v>
      </c>
      <c r="G21" s="14"/>
      <c r="H21" s="15">
        <f t="shared" ref="H21" si="41">G21*3</f>
        <v>0</v>
      </c>
      <c r="I21" s="14">
        <v>79</v>
      </c>
      <c r="J21" s="15">
        <f t="shared" ref="J21" si="42">I21*3</f>
        <v>237</v>
      </c>
      <c r="K21" s="14"/>
      <c r="L21" s="15">
        <f t="shared" ref="L21" si="43">K21*3</f>
        <v>0</v>
      </c>
      <c r="M21" s="16">
        <f t="shared" si="4"/>
        <v>237</v>
      </c>
      <c r="N21" s="85"/>
      <c r="P21" s="14">
        <v>85</v>
      </c>
      <c r="Q21" s="15">
        <f t="shared" ref="Q21" si="44">P21*3</f>
        <v>255</v>
      </c>
      <c r="R21" s="89">
        <v>10</v>
      </c>
    </row>
    <row r="22" spans="1:18">
      <c r="A22" s="9">
        <v>13</v>
      </c>
      <c r="B22" s="10">
        <v>42137</v>
      </c>
      <c r="C22" s="14"/>
      <c r="D22" s="15">
        <f t="shared" si="0"/>
        <v>0</v>
      </c>
      <c r="E22" s="14"/>
      <c r="F22" s="15">
        <f t="shared" si="0"/>
        <v>0</v>
      </c>
      <c r="G22" s="14"/>
      <c r="H22" s="15">
        <f t="shared" ref="H22" si="45">G22*3</f>
        <v>0</v>
      </c>
      <c r="I22" s="14">
        <v>57</v>
      </c>
      <c r="J22" s="15">
        <f t="shared" ref="J22" si="46">I22*3</f>
        <v>171</v>
      </c>
      <c r="K22" s="14"/>
      <c r="L22" s="15">
        <f t="shared" ref="L22" si="47">K22*3</f>
        <v>0</v>
      </c>
      <c r="M22" s="16">
        <f t="shared" si="4"/>
        <v>171</v>
      </c>
      <c r="N22" s="85"/>
      <c r="P22" s="14">
        <v>63</v>
      </c>
      <c r="Q22" s="15">
        <f t="shared" ref="Q22" si="48">P22*3</f>
        <v>189</v>
      </c>
      <c r="R22" s="89">
        <v>8</v>
      </c>
    </row>
    <row r="23" spans="1:18">
      <c r="A23" s="9">
        <v>14</v>
      </c>
      <c r="B23" s="10">
        <v>42138</v>
      </c>
      <c r="C23" s="14"/>
      <c r="D23" s="15">
        <f t="shared" si="0"/>
        <v>0</v>
      </c>
      <c r="E23" s="14"/>
      <c r="F23" s="15">
        <f t="shared" si="0"/>
        <v>0</v>
      </c>
      <c r="G23" s="14"/>
      <c r="H23" s="15">
        <f t="shared" ref="H23" si="49">G23*3</f>
        <v>0</v>
      </c>
      <c r="I23" s="14">
        <v>97</v>
      </c>
      <c r="J23" s="15">
        <f t="shared" ref="J23" si="50">I23*3</f>
        <v>291</v>
      </c>
      <c r="K23" s="14"/>
      <c r="L23" s="15">
        <f t="shared" ref="L23" si="51">K23*3</f>
        <v>0</v>
      </c>
      <c r="M23" s="16">
        <f t="shared" si="4"/>
        <v>291</v>
      </c>
      <c r="N23" s="85"/>
      <c r="P23" s="14">
        <v>103</v>
      </c>
      <c r="Q23" s="15">
        <f t="shared" ref="Q23" si="52">P23*3</f>
        <v>309</v>
      </c>
      <c r="R23" s="89">
        <v>11.5</v>
      </c>
    </row>
    <row r="24" spans="1:18">
      <c r="A24" s="9">
        <v>15</v>
      </c>
      <c r="B24" s="10">
        <v>42139</v>
      </c>
      <c r="C24" s="14"/>
      <c r="D24" s="15">
        <f t="shared" si="0"/>
        <v>0</v>
      </c>
      <c r="E24" s="14"/>
      <c r="F24" s="15">
        <f t="shared" si="0"/>
        <v>0</v>
      </c>
      <c r="G24" s="14"/>
      <c r="H24" s="15">
        <f t="shared" ref="H24" si="53">G24*3</f>
        <v>0</v>
      </c>
      <c r="I24" s="14">
        <v>137</v>
      </c>
      <c r="J24" s="15">
        <f t="shared" ref="J24" si="54">I24*3</f>
        <v>411</v>
      </c>
      <c r="K24" s="14"/>
      <c r="L24" s="15">
        <f t="shared" ref="L24" si="55">K24*3</f>
        <v>0</v>
      </c>
      <c r="M24" s="16">
        <f t="shared" si="4"/>
        <v>411</v>
      </c>
      <c r="N24" s="85"/>
      <c r="P24" s="14">
        <v>143</v>
      </c>
      <c r="Q24" s="15">
        <f t="shared" ref="Q24" si="56">P24*3</f>
        <v>429</v>
      </c>
      <c r="R24" s="89">
        <v>16</v>
      </c>
    </row>
    <row r="25" spans="1:18">
      <c r="A25" s="9">
        <v>16</v>
      </c>
      <c r="B25" s="10">
        <v>42140</v>
      </c>
      <c r="C25" s="14"/>
      <c r="D25" s="15">
        <f t="shared" si="0"/>
        <v>0</v>
      </c>
      <c r="E25" s="14"/>
      <c r="F25" s="15">
        <f t="shared" si="0"/>
        <v>0</v>
      </c>
      <c r="G25" s="14"/>
      <c r="H25" s="15">
        <f t="shared" ref="H25" si="57">G25*3</f>
        <v>0</v>
      </c>
      <c r="I25" s="14">
        <v>103</v>
      </c>
      <c r="J25" s="15">
        <f t="shared" ref="J25" si="58">I25*3</f>
        <v>309</v>
      </c>
      <c r="K25" s="14"/>
      <c r="L25" s="15">
        <f t="shared" ref="L25" si="59">K25*3</f>
        <v>0</v>
      </c>
      <c r="M25" s="16">
        <f t="shared" si="4"/>
        <v>309</v>
      </c>
      <c r="N25" s="85"/>
      <c r="P25" s="14">
        <v>110</v>
      </c>
      <c r="Q25" s="15">
        <f t="shared" ref="Q25" si="60">P25*3</f>
        <v>330</v>
      </c>
      <c r="R25" s="89">
        <v>10</v>
      </c>
    </row>
    <row r="26" spans="1:18">
      <c r="A26" s="9">
        <v>17</v>
      </c>
      <c r="B26" s="10">
        <v>42141</v>
      </c>
      <c r="C26" s="14"/>
      <c r="D26" s="15">
        <f t="shared" si="0"/>
        <v>0</v>
      </c>
      <c r="E26" s="14"/>
      <c r="F26" s="15">
        <f t="shared" si="0"/>
        <v>0</v>
      </c>
      <c r="G26" s="14"/>
      <c r="H26" s="15">
        <f t="shared" ref="H26:H27" si="61">G26*3</f>
        <v>0</v>
      </c>
      <c r="I26" s="14">
        <v>52</v>
      </c>
      <c r="J26" s="15">
        <f t="shared" ref="J26:J27" si="62">I26*3</f>
        <v>156</v>
      </c>
      <c r="K26" s="14"/>
      <c r="L26" s="15">
        <f t="shared" ref="L26:L27" si="63">K26*3</f>
        <v>0</v>
      </c>
      <c r="M26" s="16">
        <f t="shared" si="4"/>
        <v>156</v>
      </c>
      <c r="N26" s="85"/>
      <c r="P26" s="14">
        <v>58</v>
      </c>
      <c r="Q26" s="15">
        <f t="shared" ref="Q26:Q27" si="64">P26*3</f>
        <v>174</v>
      </c>
      <c r="R26" s="89">
        <v>6.5</v>
      </c>
    </row>
    <row r="27" spans="1:18">
      <c r="A27" s="9">
        <v>18</v>
      </c>
      <c r="B27" s="10">
        <v>42142</v>
      </c>
      <c r="C27" s="80"/>
      <c r="D27" s="81">
        <f t="shared" si="0"/>
        <v>0</v>
      </c>
      <c r="E27" s="80"/>
      <c r="F27" s="81">
        <f t="shared" si="0"/>
        <v>0</v>
      </c>
      <c r="G27" s="80"/>
      <c r="H27" s="81">
        <f t="shared" si="61"/>
        <v>0</v>
      </c>
      <c r="I27" s="80"/>
      <c r="J27" s="81">
        <f t="shared" si="62"/>
        <v>0</v>
      </c>
      <c r="K27" s="80"/>
      <c r="L27" s="81">
        <f t="shared" si="63"/>
        <v>0</v>
      </c>
      <c r="M27" s="82">
        <f t="shared" si="4"/>
        <v>0</v>
      </c>
      <c r="N27" s="86" t="s">
        <v>74</v>
      </c>
      <c r="P27" s="80"/>
      <c r="Q27" s="81">
        <f t="shared" si="64"/>
        <v>0</v>
      </c>
      <c r="R27" s="90">
        <v>0</v>
      </c>
    </row>
    <row r="28" spans="1:18">
      <c r="A28" s="9">
        <v>19</v>
      </c>
      <c r="B28" s="10">
        <v>42143</v>
      </c>
      <c r="C28" s="14"/>
      <c r="D28" s="15">
        <f t="shared" si="0"/>
        <v>0</v>
      </c>
      <c r="E28" s="14"/>
      <c r="F28" s="15">
        <f t="shared" si="0"/>
        <v>0</v>
      </c>
      <c r="G28" s="14"/>
      <c r="H28" s="15">
        <f t="shared" ref="H28" si="65">G28*3</f>
        <v>0</v>
      </c>
      <c r="I28" s="14">
        <v>110</v>
      </c>
      <c r="J28" s="15">
        <f t="shared" ref="J28" si="66">I28*3</f>
        <v>330</v>
      </c>
      <c r="K28" s="14"/>
      <c r="L28" s="15">
        <f t="shared" ref="L28" si="67">K28*3</f>
        <v>0</v>
      </c>
      <c r="M28" s="16">
        <f t="shared" si="4"/>
        <v>330</v>
      </c>
      <c r="N28" s="85"/>
      <c r="P28" s="14">
        <v>117</v>
      </c>
      <c r="Q28" s="15">
        <f t="shared" ref="Q28" si="68">P28*3</f>
        <v>351</v>
      </c>
      <c r="R28" s="89">
        <v>13</v>
      </c>
    </row>
    <row r="29" spans="1:18">
      <c r="A29" s="9">
        <v>20</v>
      </c>
      <c r="B29" s="10">
        <v>42144</v>
      </c>
      <c r="C29" s="14"/>
      <c r="D29" s="15">
        <f t="shared" si="0"/>
        <v>0</v>
      </c>
      <c r="E29" s="14"/>
      <c r="F29" s="15">
        <f t="shared" si="0"/>
        <v>0</v>
      </c>
      <c r="G29" s="14"/>
      <c r="H29" s="15">
        <f t="shared" ref="H29" si="69">G29*3</f>
        <v>0</v>
      </c>
      <c r="I29" s="14">
        <v>52</v>
      </c>
      <c r="J29" s="15">
        <f t="shared" ref="J29" si="70">I29*3</f>
        <v>156</v>
      </c>
      <c r="K29" s="14"/>
      <c r="L29" s="15">
        <f t="shared" ref="L29" si="71">K29*3</f>
        <v>0</v>
      </c>
      <c r="M29" s="16">
        <f t="shared" si="4"/>
        <v>156</v>
      </c>
      <c r="N29" s="85"/>
      <c r="P29" s="14">
        <v>55</v>
      </c>
      <c r="Q29" s="15">
        <f t="shared" ref="Q29" si="72">P29*3</f>
        <v>165</v>
      </c>
      <c r="R29" s="89">
        <v>6</v>
      </c>
    </row>
    <row r="30" spans="1:18">
      <c r="A30" s="9">
        <v>21</v>
      </c>
      <c r="B30" s="10">
        <v>42145</v>
      </c>
      <c r="C30" s="14"/>
      <c r="D30" s="15">
        <f t="shared" si="0"/>
        <v>0</v>
      </c>
      <c r="E30" s="14"/>
      <c r="F30" s="15">
        <f t="shared" si="0"/>
        <v>0</v>
      </c>
      <c r="G30" s="14"/>
      <c r="H30" s="15">
        <f t="shared" ref="H30" si="73">G30*3</f>
        <v>0</v>
      </c>
      <c r="I30" s="14">
        <v>46</v>
      </c>
      <c r="J30" s="15">
        <f t="shared" ref="J30" si="74">I30*3</f>
        <v>138</v>
      </c>
      <c r="K30" s="14"/>
      <c r="L30" s="15">
        <f t="shared" ref="L30" si="75">K30*3</f>
        <v>0</v>
      </c>
      <c r="M30" s="16">
        <f t="shared" si="4"/>
        <v>138</v>
      </c>
      <c r="N30" s="85"/>
      <c r="P30" s="14">
        <v>51</v>
      </c>
      <c r="Q30" s="15">
        <f t="shared" ref="Q30" si="76">P30*3</f>
        <v>153</v>
      </c>
      <c r="R30" s="89">
        <v>7</v>
      </c>
    </row>
    <row r="31" spans="1:18">
      <c r="A31" s="9">
        <v>22</v>
      </c>
      <c r="B31" s="10">
        <v>42146</v>
      </c>
      <c r="C31" s="14"/>
      <c r="D31" s="15">
        <f t="shared" si="0"/>
        <v>0</v>
      </c>
      <c r="E31" s="14"/>
      <c r="F31" s="15">
        <f t="shared" si="0"/>
        <v>0</v>
      </c>
      <c r="G31" s="14"/>
      <c r="H31" s="15">
        <f t="shared" ref="H31" si="77">G31*3</f>
        <v>0</v>
      </c>
      <c r="I31" s="14">
        <v>123</v>
      </c>
      <c r="J31" s="15">
        <f t="shared" ref="J31" si="78">I31*3</f>
        <v>369</v>
      </c>
      <c r="K31" s="14"/>
      <c r="L31" s="15">
        <f t="shared" ref="L31" si="79">K31*3</f>
        <v>0</v>
      </c>
      <c r="M31" s="16">
        <f t="shared" si="4"/>
        <v>369</v>
      </c>
      <c r="N31" s="85"/>
      <c r="P31" s="14">
        <v>128</v>
      </c>
      <c r="Q31" s="15">
        <f t="shared" ref="Q31" si="80">P31*3</f>
        <v>384</v>
      </c>
      <c r="R31" s="89">
        <v>15</v>
      </c>
    </row>
    <row r="32" spans="1:18">
      <c r="A32" s="9">
        <v>23</v>
      </c>
      <c r="B32" s="10">
        <v>42147</v>
      </c>
      <c r="C32" s="14"/>
      <c r="D32" s="15">
        <f t="shared" si="0"/>
        <v>0</v>
      </c>
      <c r="E32" s="14"/>
      <c r="F32" s="15">
        <f t="shared" si="0"/>
        <v>0</v>
      </c>
      <c r="G32" s="14"/>
      <c r="H32" s="15">
        <f t="shared" ref="H32" si="81">G32*3</f>
        <v>0</v>
      </c>
      <c r="I32" s="14">
        <v>75</v>
      </c>
      <c r="J32" s="15">
        <f t="shared" ref="J32" si="82">I32*3</f>
        <v>225</v>
      </c>
      <c r="K32" s="14"/>
      <c r="L32" s="15">
        <f t="shared" ref="L32" si="83">K32*3</f>
        <v>0</v>
      </c>
      <c r="M32" s="16">
        <f t="shared" si="4"/>
        <v>225</v>
      </c>
      <c r="N32" s="85"/>
      <c r="P32" s="14">
        <v>79</v>
      </c>
      <c r="Q32" s="15">
        <f t="shared" ref="Q32" si="84">P32*3</f>
        <v>237</v>
      </c>
      <c r="R32" s="89">
        <v>7</v>
      </c>
    </row>
    <row r="33" spans="1:18">
      <c r="A33" s="9">
        <v>24</v>
      </c>
      <c r="B33" s="10">
        <v>42148</v>
      </c>
      <c r="C33" s="14"/>
      <c r="D33" s="15">
        <f t="shared" si="0"/>
        <v>0</v>
      </c>
      <c r="E33" s="14"/>
      <c r="F33" s="15">
        <f t="shared" si="0"/>
        <v>0</v>
      </c>
      <c r="G33" s="14"/>
      <c r="H33" s="15">
        <f t="shared" ref="H33" si="85">G33*3</f>
        <v>0</v>
      </c>
      <c r="I33" s="14">
        <v>72</v>
      </c>
      <c r="J33" s="15">
        <f t="shared" ref="J33" si="86">I33*3</f>
        <v>216</v>
      </c>
      <c r="K33" s="14"/>
      <c r="L33" s="15">
        <f t="shared" ref="L33" si="87">K33*3</f>
        <v>0</v>
      </c>
      <c r="M33" s="16">
        <f t="shared" si="4"/>
        <v>216</v>
      </c>
      <c r="N33" s="85"/>
      <c r="P33" s="14">
        <v>78</v>
      </c>
      <c r="Q33" s="15">
        <f t="shared" ref="Q33" si="88">P33*3</f>
        <v>234</v>
      </c>
      <c r="R33" s="89">
        <v>7.5</v>
      </c>
    </row>
    <row r="34" spans="1:18">
      <c r="A34" s="9">
        <v>25</v>
      </c>
      <c r="B34" s="10">
        <v>42149</v>
      </c>
      <c r="C34" s="14"/>
      <c r="D34" s="15">
        <f t="shared" si="0"/>
        <v>0</v>
      </c>
      <c r="E34" s="14"/>
      <c r="F34" s="15">
        <f t="shared" si="0"/>
        <v>0</v>
      </c>
      <c r="G34" s="14"/>
      <c r="H34" s="15">
        <f t="shared" ref="H34:H35" si="89">G34*3</f>
        <v>0</v>
      </c>
      <c r="I34" s="14">
        <v>123</v>
      </c>
      <c r="J34" s="15">
        <f t="shared" ref="J34:J35" si="90">I34*3</f>
        <v>369</v>
      </c>
      <c r="K34" s="14"/>
      <c r="L34" s="15">
        <f t="shared" ref="L34:L35" si="91">K34*3</f>
        <v>0</v>
      </c>
      <c r="M34" s="16">
        <f t="shared" si="4"/>
        <v>369</v>
      </c>
      <c r="N34" s="85"/>
      <c r="P34" s="14">
        <v>130</v>
      </c>
      <c r="Q34" s="15">
        <f t="shared" ref="Q34:Q35" si="92">P34*3</f>
        <v>390</v>
      </c>
      <c r="R34" s="89">
        <v>11.5</v>
      </c>
    </row>
    <row r="35" spans="1:18">
      <c r="A35" s="9">
        <v>26</v>
      </c>
      <c r="B35" s="10">
        <v>42150</v>
      </c>
      <c r="C35" s="80"/>
      <c r="D35" s="81">
        <f t="shared" ref="D35" si="93">C35*3</f>
        <v>0</v>
      </c>
      <c r="E35" s="80"/>
      <c r="F35" s="81">
        <f t="shared" ref="F35" si="94">E35*3</f>
        <v>0</v>
      </c>
      <c r="G35" s="80"/>
      <c r="H35" s="81">
        <f t="shared" si="89"/>
        <v>0</v>
      </c>
      <c r="I35" s="80"/>
      <c r="J35" s="81">
        <f t="shared" si="90"/>
        <v>0</v>
      </c>
      <c r="K35" s="80"/>
      <c r="L35" s="81">
        <f t="shared" si="91"/>
        <v>0</v>
      </c>
      <c r="M35" s="82">
        <f t="shared" ref="M35" si="95">D35+F35+H35+J35+L35</f>
        <v>0</v>
      </c>
      <c r="N35" s="86" t="s">
        <v>74</v>
      </c>
      <c r="P35" s="80"/>
      <c r="Q35" s="81">
        <f t="shared" si="92"/>
        <v>0</v>
      </c>
      <c r="R35" s="90">
        <v>0</v>
      </c>
    </row>
    <row r="36" spans="1:18">
      <c r="A36" s="9">
        <v>27</v>
      </c>
      <c r="B36" s="10">
        <v>42151</v>
      </c>
      <c r="C36" s="80"/>
      <c r="D36" s="81">
        <f t="shared" ref="D36" si="96">C36*3</f>
        <v>0</v>
      </c>
      <c r="E36" s="80"/>
      <c r="F36" s="81">
        <f t="shared" ref="F36" si="97">E36*3</f>
        <v>0</v>
      </c>
      <c r="G36" s="80"/>
      <c r="H36" s="81">
        <f t="shared" ref="H36" si="98">G36*3</f>
        <v>0</v>
      </c>
      <c r="I36" s="80"/>
      <c r="J36" s="81">
        <f t="shared" ref="J36" si="99">I36*3</f>
        <v>0</v>
      </c>
      <c r="K36" s="80"/>
      <c r="L36" s="81">
        <f t="shared" ref="L36" si="100">K36*3</f>
        <v>0</v>
      </c>
      <c r="M36" s="82">
        <f t="shared" ref="M36" si="101">D36+F36+H36+J36+L36</f>
        <v>0</v>
      </c>
      <c r="N36" s="86" t="s">
        <v>74</v>
      </c>
      <c r="P36" s="80"/>
      <c r="Q36" s="81">
        <f t="shared" ref="Q36" si="102">P36*3</f>
        <v>0</v>
      </c>
      <c r="R36" s="90">
        <v>0</v>
      </c>
    </row>
    <row r="37" spans="1:18">
      <c r="A37" s="9">
        <v>28</v>
      </c>
      <c r="B37" s="10">
        <v>42152</v>
      </c>
      <c r="C37" s="80"/>
      <c r="D37" s="81">
        <f t="shared" ref="D37" si="103">C37*3</f>
        <v>0</v>
      </c>
      <c r="E37" s="80"/>
      <c r="F37" s="81">
        <f t="shared" ref="F37" si="104">E37*3</f>
        <v>0</v>
      </c>
      <c r="G37" s="80"/>
      <c r="H37" s="81">
        <f t="shared" ref="H37" si="105">G37*3</f>
        <v>0</v>
      </c>
      <c r="I37" s="80"/>
      <c r="J37" s="81">
        <f t="shared" ref="J37" si="106">I37*3</f>
        <v>0</v>
      </c>
      <c r="K37" s="80"/>
      <c r="L37" s="81">
        <f t="shared" ref="L37" si="107">K37*3</f>
        <v>0</v>
      </c>
      <c r="M37" s="82">
        <f t="shared" ref="M37" si="108">D37+F37+H37+J37+L37</f>
        <v>0</v>
      </c>
      <c r="N37" s="86" t="s">
        <v>74</v>
      </c>
      <c r="P37" s="80"/>
      <c r="Q37" s="81">
        <f t="shared" ref="Q37" si="109">P37*3</f>
        <v>0</v>
      </c>
      <c r="R37" s="90">
        <v>0</v>
      </c>
    </row>
    <row r="38" spans="1:18">
      <c r="A38" s="9">
        <v>29</v>
      </c>
      <c r="B38" s="10">
        <v>42153</v>
      </c>
      <c r="C38" s="14"/>
      <c r="D38" s="15">
        <f t="shared" si="0"/>
        <v>0</v>
      </c>
      <c r="E38" s="14"/>
      <c r="F38" s="15">
        <f t="shared" si="0"/>
        <v>0</v>
      </c>
      <c r="G38" s="14"/>
      <c r="H38" s="15">
        <f t="shared" ref="H38" si="110">G38*3</f>
        <v>0</v>
      </c>
      <c r="I38" s="14">
        <v>73</v>
      </c>
      <c r="J38" s="15">
        <f t="shared" ref="J38" si="111">I38*3</f>
        <v>219</v>
      </c>
      <c r="K38" s="14"/>
      <c r="L38" s="15">
        <f t="shared" ref="L38" si="112">K38*3</f>
        <v>0</v>
      </c>
      <c r="M38" s="16">
        <f t="shared" si="4"/>
        <v>219</v>
      </c>
      <c r="N38" s="85"/>
      <c r="P38" s="14">
        <v>80</v>
      </c>
      <c r="Q38" s="15">
        <f t="shared" ref="Q38" si="113">P38*3</f>
        <v>240</v>
      </c>
      <c r="R38" s="89">
        <v>9.5</v>
      </c>
    </row>
    <row r="39" spans="1:18">
      <c r="A39" s="9">
        <v>30</v>
      </c>
      <c r="B39" s="10">
        <v>42154</v>
      </c>
      <c r="C39" s="14"/>
      <c r="D39" s="15">
        <f t="shared" si="0"/>
        <v>0</v>
      </c>
      <c r="E39" s="14"/>
      <c r="F39" s="15">
        <f t="shared" si="0"/>
        <v>0</v>
      </c>
      <c r="G39" s="14"/>
      <c r="H39" s="15">
        <f t="shared" ref="H39:H40" si="114">G39*3</f>
        <v>0</v>
      </c>
      <c r="I39" s="14">
        <v>80</v>
      </c>
      <c r="J39" s="15">
        <f t="shared" ref="J39:J40" si="115">I39*3</f>
        <v>240</v>
      </c>
      <c r="K39" s="14"/>
      <c r="L39" s="15">
        <f t="shared" ref="L39:L40" si="116">K39*3</f>
        <v>0</v>
      </c>
      <c r="M39" s="16">
        <f t="shared" si="4"/>
        <v>240</v>
      </c>
      <c r="N39" s="85"/>
      <c r="P39" s="14">
        <v>87</v>
      </c>
      <c r="Q39" s="15">
        <f t="shared" ref="Q39:Q40" si="117">P39*3</f>
        <v>261</v>
      </c>
      <c r="R39" s="89">
        <v>9</v>
      </c>
    </row>
    <row r="40" spans="1:18" ht="15.75" thickBot="1">
      <c r="A40" s="9">
        <v>31</v>
      </c>
      <c r="B40" s="10">
        <v>42155</v>
      </c>
      <c r="C40" s="80"/>
      <c r="D40" s="81">
        <f t="shared" si="0"/>
        <v>0</v>
      </c>
      <c r="E40" s="80"/>
      <c r="F40" s="81">
        <f t="shared" si="0"/>
        <v>0</v>
      </c>
      <c r="G40" s="80"/>
      <c r="H40" s="81">
        <f t="shared" si="114"/>
        <v>0</v>
      </c>
      <c r="I40" s="80"/>
      <c r="J40" s="81">
        <f t="shared" si="115"/>
        <v>0</v>
      </c>
      <c r="K40" s="80"/>
      <c r="L40" s="81">
        <f t="shared" si="116"/>
        <v>0</v>
      </c>
      <c r="M40" s="82">
        <f t="shared" si="4"/>
        <v>0</v>
      </c>
      <c r="N40" s="86" t="s">
        <v>74</v>
      </c>
      <c r="P40" s="80"/>
      <c r="Q40" s="81">
        <f t="shared" si="117"/>
        <v>0</v>
      </c>
      <c r="R40" s="90">
        <v>0</v>
      </c>
    </row>
    <row r="41" spans="1:18" ht="15.75" thickBot="1">
      <c r="A41" s="260" t="s">
        <v>22</v>
      </c>
      <c r="B41" s="260"/>
      <c r="C41" s="22">
        <f t="shared" ref="C41:K41" si="118">SUM(C10:C40)</f>
        <v>0</v>
      </c>
      <c r="D41" s="22">
        <f t="shared" si="118"/>
        <v>0</v>
      </c>
      <c r="E41" s="22">
        <f t="shared" si="118"/>
        <v>0</v>
      </c>
      <c r="F41" s="22">
        <f t="shared" si="118"/>
        <v>0</v>
      </c>
      <c r="G41" s="22">
        <f t="shared" si="118"/>
        <v>0</v>
      </c>
      <c r="H41" s="22">
        <f t="shared" si="118"/>
        <v>0</v>
      </c>
      <c r="I41" s="22">
        <f t="shared" si="118"/>
        <v>2177</v>
      </c>
      <c r="J41" s="22">
        <f t="shared" si="118"/>
        <v>6531</v>
      </c>
      <c r="K41" s="22">
        <f t="shared" si="118"/>
        <v>0</v>
      </c>
      <c r="L41" s="22">
        <f>SUM(L10:L40)</f>
        <v>0</v>
      </c>
      <c r="M41" s="22">
        <f>SUM(M10:M40)</f>
        <v>6531</v>
      </c>
      <c r="N41" s="87"/>
      <c r="P41" s="22">
        <f t="shared" ref="P41:R41" si="119">SUM(P10:P40)</f>
        <v>2315</v>
      </c>
      <c r="Q41" s="22">
        <f t="shared" si="119"/>
        <v>6945</v>
      </c>
      <c r="R41" s="91">
        <f t="shared" si="119"/>
        <v>194.5</v>
      </c>
    </row>
    <row r="43" spans="1:18" ht="15.75">
      <c r="B43" s="23"/>
      <c r="C43" s="23"/>
      <c r="D43" s="24"/>
      <c r="E43" s="24"/>
      <c r="F43" s="24"/>
      <c r="H43" s="254" t="s">
        <v>23</v>
      </c>
      <c r="I43" s="254"/>
      <c r="J43" s="254"/>
      <c r="K43" s="24"/>
      <c r="L43" s="261">
        <f>M41*18000</f>
        <v>117558000</v>
      </c>
      <c r="M43" s="261"/>
      <c r="N43" s="78"/>
    </row>
    <row r="44" spans="1:18" ht="15.75">
      <c r="B44" s="23"/>
      <c r="D44" s="23"/>
      <c r="E44" s="23"/>
      <c r="F44" s="23"/>
      <c r="G44" s="23"/>
      <c r="H44" s="254" t="s">
        <v>24</v>
      </c>
      <c r="I44" s="254"/>
      <c r="J44" s="254"/>
      <c r="K44" s="23"/>
      <c r="L44" s="24"/>
      <c r="M44" s="23"/>
      <c r="N44" s="23"/>
    </row>
    <row r="45" spans="1:18" ht="15.75">
      <c r="B45" s="23"/>
      <c r="C45" s="23"/>
      <c r="D45" s="23"/>
      <c r="E45" s="24"/>
      <c r="G45" s="23"/>
      <c r="H45" s="23"/>
      <c r="I45" s="23"/>
      <c r="J45" s="23"/>
      <c r="K45" s="23"/>
      <c r="L45" s="24"/>
      <c r="M45" s="23"/>
      <c r="N45" s="23"/>
    </row>
    <row r="46" spans="1:18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  <c r="N46" s="24"/>
    </row>
    <row r="47" spans="1:18" ht="15.75">
      <c r="B47" s="24"/>
      <c r="C47" s="24"/>
      <c r="D47" s="24"/>
      <c r="E47" s="24"/>
      <c r="G47" s="24"/>
      <c r="H47" s="24"/>
      <c r="I47" s="24"/>
      <c r="J47" s="24"/>
      <c r="K47" s="24"/>
      <c r="L47" s="24"/>
      <c r="M47" s="24"/>
      <c r="N47" s="24"/>
    </row>
    <row r="48" spans="1:18" ht="15.75">
      <c r="B48" s="25"/>
      <c r="D48" s="25"/>
      <c r="E48" s="25"/>
      <c r="F48" s="25"/>
      <c r="G48" s="25"/>
      <c r="H48" s="253" t="s">
        <v>62</v>
      </c>
      <c r="I48" s="253"/>
      <c r="J48" s="253"/>
      <c r="K48" s="24"/>
      <c r="L48" s="24"/>
      <c r="M48" s="23"/>
      <c r="N48" s="23"/>
    </row>
    <row r="49" spans="2:14" ht="15.75">
      <c r="B49" s="23"/>
      <c r="D49" s="23"/>
      <c r="E49" s="23"/>
      <c r="F49" s="23"/>
      <c r="G49" s="23"/>
      <c r="H49" s="254" t="s">
        <v>29</v>
      </c>
      <c r="I49" s="254"/>
      <c r="J49" s="254"/>
      <c r="K49" s="23"/>
      <c r="L49" s="24"/>
      <c r="M49" s="24"/>
      <c r="N49" s="24"/>
    </row>
  </sheetData>
  <mergeCells count="22">
    <mergeCell ref="R7:R9"/>
    <mergeCell ref="H49:J49"/>
    <mergeCell ref="G8:H8"/>
    <mergeCell ref="I8:J8"/>
    <mergeCell ref="A41:B41"/>
    <mergeCell ref="H43:J43"/>
    <mergeCell ref="L43:M43"/>
    <mergeCell ref="H44:J44"/>
    <mergeCell ref="H48:J48"/>
    <mergeCell ref="P7:Q7"/>
    <mergeCell ref="P8:Q8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8"/>
  <sheetViews>
    <sheetView workbookViewId="0">
      <pane xSplit="1" ySplit="9" topLeftCell="B13" activePane="bottomRight" state="frozen"/>
      <selection pane="topRight" activeCell="B1" sqref="B1"/>
      <selection pane="bottomLeft" activeCell="A10" sqref="A10"/>
      <selection pane="bottomRight" activeCell="C24" sqref="C24:R24"/>
    </sheetView>
  </sheetViews>
  <sheetFormatPr defaultRowHeight="15"/>
  <cols>
    <col min="1" max="1" width="4.42578125" bestFit="1" customWidth="1"/>
    <col min="2" max="2" width="11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85546875" bestFit="1" customWidth="1"/>
    <col min="9" max="9" width="10.28515625" customWidth="1"/>
    <col min="10" max="10" width="8.85546875" customWidth="1"/>
    <col min="11" max="11" width="9.85546875" customWidth="1"/>
    <col min="12" max="12" width="10.42578125" customWidth="1"/>
    <col min="13" max="13" width="10.140625" customWidth="1"/>
    <col min="14" max="14" width="28.7109375" customWidth="1"/>
    <col min="16" max="16" width="12.7109375" bestFit="1" customWidth="1"/>
    <col min="18" max="18" width="12" customWidth="1"/>
  </cols>
  <sheetData>
    <row r="1" spans="1:18" ht="18.7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92"/>
    </row>
    <row r="2" spans="1:18" ht="18.75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92"/>
    </row>
    <row r="3" spans="1:18" ht="18.75">
      <c r="A3" s="262" t="s">
        <v>28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92"/>
    </row>
    <row r="4" spans="1:18" ht="18.7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8" ht="18.75">
      <c r="A5" s="263" t="s">
        <v>31</v>
      </c>
      <c r="B5" s="263"/>
      <c r="C5" s="263"/>
      <c r="D5" s="263"/>
      <c r="E5" s="263"/>
      <c r="F5" s="7"/>
      <c r="G5" s="7"/>
      <c r="H5" s="7"/>
      <c r="I5" s="7"/>
      <c r="J5" s="7"/>
      <c r="K5" s="7"/>
      <c r="L5" s="7"/>
      <c r="M5" s="7"/>
      <c r="N5" s="7"/>
    </row>
    <row r="6" spans="1:18" ht="19.5" thickBo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</row>
    <row r="7" spans="1:18" ht="16.5" thickBot="1">
      <c r="A7" s="264" t="s">
        <v>16</v>
      </c>
      <c r="B7" s="264" t="s">
        <v>0</v>
      </c>
      <c r="C7" s="255" t="s">
        <v>1</v>
      </c>
      <c r="D7" s="266"/>
      <c r="E7" s="266"/>
      <c r="F7" s="266"/>
      <c r="G7" s="266"/>
      <c r="H7" s="266"/>
      <c r="I7" s="266"/>
      <c r="J7" s="266"/>
      <c r="K7" s="266"/>
      <c r="L7" s="266"/>
      <c r="M7" s="267" t="s">
        <v>17</v>
      </c>
      <c r="N7" s="83"/>
      <c r="P7" s="269" t="s">
        <v>61</v>
      </c>
      <c r="Q7" s="270"/>
      <c r="R7" s="271" t="s">
        <v>12</v>
      </c>
    </row>
    <row r="8" spans="1:18" ht="16.5" thickBot="1">
      <c r="A8" s="264"/>
      <c r="B8" s="264"/>
      <c r="C8" s="259" t="s">
        <v>2</v>
      </c>
      <c r="D8" s="259"/>
      <c r="E8" s="259" t="s">
        <v>3</v>
      </c>
      <c r="F8" s="259"/>
      <c r="G8" s="259" t="s">
        <v>4</v>
      </c>
      <c r="H8" s="259"/>
      <c r="I8" s="259" t="s">
        <v>18</v>
      </c>
      <c r="J8" s="259"/>
      <c r="K8" s="259" t="s">
        <v>19</v>
      </c>
      <c r="L8" s="259"/>
      <c r="M8" s="267"/>
      <c r="N8" s="84" t="s">
        <v>10</v>
      </c>
      <c r="P8" s="257" t="s">
        <v>6</v>
      </c>
      <c r="Q8" s="258"/>
      <c r="R8" s="272"/>
    </row>
    <row r="9" spans="1:18" ht="16.5" thickBot="1">
      <c r="A9" s="265"/>
      <c r="B9" s="265"/>
      <c r="C9" s="32" t="s">
        <v>20</v>
      </c>
      <c r="D9" s="32" t="s">
        <v>21</v>
      </c>
      <c r="E9" s="32" t="s">
        <v>20</v>
      </c>
      <c r="F9" s="32" t="s">
        <v>21</v>
      </c>
      <c r="G9" s="32" t="s">
        <v>20</v>
      </c>
      <c r="H9" s="32" t="s">
        <v>21</v>
      </c>
      <c r="I9" s="32" t="s">
        <v>20</v>
      </c>
      <c r="J9" s="32" t="s">
        <v>21</v>
      </c>
      <c r="K9" s="32" t="s">
        <v>20</v>
      </c>
      <c r="L9" s="32" t="s">
        <v>21</v>
      </c>
      <c r="M9" s="268"/>
      <c r="N9" s="84"/>
      <c r="P9" s="33" t="s">
        <v>20</v>
      </c>
      <c r="Q9" s="33" t="s">
        <v>21</v>
      </c>
      <c r="R9" s="272"/>
    </row>
    <row r="10" spans="1:18">
      <c r="A10" s="9">
        <v>1</v>
      </c>
      <c r="B10" s="10">
        <v>42156</v>
      </c>
      <c r="C10" s="80"/>
      <c r="D10" s="81">
        <f t="shared" ref="D10:F10" si="0">C10*3</f>
        <v>0</v>
      </c>
      <c r="E10" s="80"/>
      <c r="F10" s="81">
        <f t="shared" si="0"/>
        <v>0</v>
      </c>
      <c r="G10" s="80"/>
      <c r="H10" s="81">
        <f t="shared" ref="H10" si="1">G10*3</f>
        <v>0</v>
      </c>
      <c r="I10" s="80"/>
      <c r="J10" s="81">
        <f t="shared" ref="J10" si="2">I10*3</f>
        <v>0</v>
      </c>
      <c r="K10" s="80"/>
      <c r="L10" s="81">
        <f t="shared" ref="L10" si="3">K10*3</f>
        <v>0</v>
      </c>
      <c r="M10" s="82">
        <f t="shared" ref="M10" si="4">D10+F10+H10+J10+L10</f>
        <v>0</v>
      </c>
      <c r="N10" s="86" t="s">
        <v>74</v>
      </c>
      <c r="P10" s="80"/>
      <c r="Q10" s="81">
        <f t="shared" ref="Q10" si="5">P10*3</f>
        <v>0</v>
      </c>
      <c r="R10" s="90">
        <v>0</v>
      </c>
    </row>
    <row r="11" spans="1:18">
      <c r="A11" s="9">
        <v>2</v>
      </c>
      <c r="B11" s="10">
        <v>42157</v>
      </c>
      <c r="C11" s="80"/>
      <c r="D11" s="81">
        <f t="shared" ref="D11" si="6">C11*3</f>
        <v>0</v>
      </c>
      <c r="E11" s="80"/>
      <c r="F11" s="81">
        <f t="shared" ref="F11" si="7">E11*3</f>
        <v>0</v>
      </c>
      <c r="G11" s="80"/>
      <c r="H11" s="81">
        <f t="shared" ref="H11" si="8">G11*3</f>
        <v>0</v>
      </c>
      <c r="I11" s="80"/>
      <c r="J11" s="81">
        <f t="shared" ref="J11" si="9">I11*3</f>
        <v>0</v>
      </c>
      <c r="K11" s="80"/>
      <c r="L11" s="81">
        <f t="shared" ref="L11" si="10">K11*3</f>
        <v>0</v>
      </c>
      <c r="M11" s="82">
        <f t="shared" ref="M11" si="11">D11+F11+H11+J11+L11</f>
        <v>0</v>
      </c>
      <c r="N11" s="86" t="s">
        <v>74</v>
      </c>
      <c r="P11" s="80"/>
      <c r="Q11" s="81">
        <f t="shared" ref="Q11" si="12">P11*3</f>
        <v>0</v>
      </c>
      <c r="R11" s="90">
        <v>0</v>
      </c>
    </row>
    <row r="12" spans="1:18">
      <c r="A12" s="9">
        <v>3</v>
      </c>
      <c r="B12" s="10">
        <v>42158</v>
      </c>
      <c r="C12" s="14"/>
      <c r="D12" s="27">
        <f t="shared" ref="D12:D39" si="13">C12*3</f>
        <v>0</v>
      </c>
      <c r="E12" s="14"/>
      <c r="F12" s="27">
        <f t="shared" ref="F12:F39" si="14">E12*3</f>
        <v>0</v>
      </c>
      <c r="G12" s="14"/>
      <c r="H12" s="27">
        <f t="shared" ref="H12:H39" si="15">G12*3</f>
        <v>0</v>
      </c>
      <c r="I12" s="14"/>
      <c r="J12" s="27">
        <f t="shared" ref="J12:J39" si="16">I12*3</f>
        <v>0</v>
      </c>
      <c r="K12" s="14">
        <v>102</v>
      </c>
      <c r="L12" s="27">
        <f t="shared" ref="L12:L39" si="17">K12*3</f>
        <v>306</v>
      </c>
      <c r="M12" s="16">
        <f t="shared" ref="M12:M39" si="18">D12+F12+H12+J12+L12</f>
        <v>306</v>
      </c>
      <c r="N12" s="85"/>
      <c r="P12" s="14">
        <v>108</v>
      </c>
      <c r="Q12" s="27">
        <f t="shared" ref="Q12:Q39" si="19">P12*3</f>
        <v>324</v>
      </c>
      <c r="R12" s="97">
        <v>8.5</v>
      </c>
    </row>
    <row r="13" spans="1:18">
      <c r="A13" s="9">
        <v>4</v>
      </c>
      <c r="B13" s="10">
        <v>42159</v>
      </c>
      <c r="C13" s="14"/>
      <c r="D13" s="27">
        <f t="shared" si="13"/>
        <v>0</v>
      </c>
      <c r="E13" s="14"/>
      <c r="F13" s="27">
        <f t="shared" si="14"/>
        <v>0</v>
      </c>
      <c r="G13" s="14"/>
      <c r="H13" s="27">
        <f t="shared" si="15"/>
        <v>0</v>
      </c>
      <c r="I13" s="14"/>
      <c r="J13" s="27">
        <f t="shared" si="16"/>
        <v>0</v>
      </c>
      <c r="K13" s="14">
        <v>170</v>
      </c>
      <c r="L13" s="27">
        <f t="shared" si="17"/>
        <v>510</v>
      </c>
      <c r="M13" s="16">
        <f t="shared" si="18"/>
        <v>510</v>
      </c>
      <c r="N13" s="85"/>
      <c r="P13" s="14">
        <v>177</v>
      </c>
      <c r="Q13" s="27">
        <f t="shared" si="19"/>
        <v>531</v>
      </c>
      <c r="R13" s="97">
        <v>14</v>
      </c>
    </row>
    <row r="14" spans="1:18">
      <c r="A14" s="9">
        <v>5</v>
      </c>
      <c r="B14" s="10">
        <v>42160</v>
      </c>
      <c r="C14" s="14"/>
      <c r="D14" s="27">
        <f t="shared" si="13"/>
        <v>0</v>
      </c>
      <c r="E14" s="14"/>
      <c r="F14" s="27">
        <f t="shared" si="14"/>
        <v>0</v>
      </c>
      <c r="G14" s="14"/>
      <c r="H14" s="27">
        <f t="shared" si="15"/>
        <v>0</v>
      </c>
      <c r="I14" s="14"/>
      <c r="J14" s="27">
        <f t="shared" si="16"/>
        <v>0</v>
      </c>
      <c r="K14" s="14">
        <v>191</v>
      </c>
      <c r="L14" s="27">
        <f t="shared" si="17"/>
        <v>573</v>
      </c>
      <c r="M14" s="16">
        <f t="shared" si="18"/>
        <v>573</v>
      </c>
      <c r="N14" s="85"/>
      <c r="P14" s="14">
        <v>199</v>
      </c>
      <c r="Q14" s="27">
        <f t="shared" si="19"/>
        <v>597</v>
      </c>
      <c r="R14" s="97">
        <v>14.5</v>
      </c>
    </row>
    <row r="15" spans="1:18">
      <c r="A15" s="9">
        <v>6</v>
      </c>
      <c r="B15" s="10">
        <v>42161</v>
      </c>
      <c r="C15" s="14"/>
      <c r="D15" s="27">
        <f t="shared" si="13"/>
        <v>0</v>
      </c>
      <c r="E15" s="14"/>
      <c r="F15" s="27">
        <f t="shared" si="14"/>
        <v>0</v>
      </c>
      <c r="G15" s="14"/>
      <c r="H15" s="27">
        <f t="shared" si="15"/>
        <v>0</v>
      </c>
      <c r="I15" s="14"/>
      <c r="J15" s="27">
        <f t="shared" si="16"/>
        <v>0</v>
      </c>
      <c r="K15" s="14">
        <v>114</v>
      </c>
      <c r="L15" s="27">
        <f t="shared" si="17"/>
        <v>342</v>
      </c>
      <c r="M15" s="16">
        <f t="shared" si="18"/>
        <v>342</v>
      </c>
      <c r="N15" s="85"/>
      <c r="P15" s="14">
        <v>120</v>
      </c>
      <c r="Q15" s="27">
        <f t="shared" si="19"/>
        <v>360</v>
      </c>
      <c r="R15" s="97">
        <v>11</v>
      </c>
    </row>
    <row r="16" spans="1:18">
      <c r="A16" s="9">
        <v>7</v>
      </c>
      <c r="B16" s="10">
        <v>42162</v>
      </c>
      <c r="C16" s="19"/>
      <c r="D16" s="28">
        <f t="shared" si="13"/>
        <v>0</v>
      </c>
      <c r="E16" s="19"/>
      <c r="F16" s="28">
        <f t="shared" si="14"/>
        <v>0</v>
      </c>
      <c r="G16" s="19"/>
      <c r="H16" s="28">
        <f t="shared" si="15"/>
        <v>0</v>
      </c>
      <c r="I16" s="19"/>
      <c r="J16" s="28">
        <f t="shared" si="16"/>
        <v>0</v>
      </c>
      <c r="K16" s="19">
        <v>103</v>
      </c>
      <c r="L16" s="28">
        <f t="shared" si="17"/>
        <v>309</v>
      </c>
      <c r="M16" s="101">
        <f t="shared" si="18"/>
        <v>309</v>
      </c>
      <c r="N16" s="85"/>
      <c r="P16" s="14">
        <v>109</v>
      </c>
      <c r="Q16" s="27">
        <f t="shared" si="19"/>
        <v>327</v>
      </c>
      <c r="R16" s="98">
        <v>11</v>
      </c>
    </row>
    <row r="17" spans="1:18">
      <c r="A17" s="9">
        <v>8</v>
      </c>
      <c r="B17" s="10">
        <v>42163</v>
      </c>
      <c r="C17" s="105"/>
      <c r="D17" s="105">
        <f t="shared" si="13"/>
        <v>0</v>
      </c>
      <c r="E17" s="105"/>
      <c r="F17" s="105">
        <f t="shared" si="14"/>
        <v>0</v>
      </c>
      <c r="G17" s="105"/>
      <c r="H17" s="105">
        <f t="shared" si="15"/>
        <v>0</v>
      </c>
      <c r="I17" s="105"/>
      <c r="J17" s="105">
        <f t="shared" si="16"/>
        <v>0</v>
      </c>
      <c r="K17" s="105"/>
      <c r="L17" s="105">
        <f t="shared" si="17"/>
        <v>0</v>
      </c>
      <c r="M17" s="105">
        <f t="shared" si="18"/>
        <v>0</v>
      </c>
      <c r="N17" s="86" t="s">
        <v>74</v>
      </c>
      <c r="P17" s="80"/>
      <c r="Q17" s="81">
        <f t="shared" si="19"/>
        <v>0</v>
      </c>
      <c r="R17" s="90">
        <v>0</v>
      </c>
    </row>
    <row r="18" spans="1:18">
      <c r="A18" s="9">
        <v>9</v>
      </c>
      <c r="B18" s="10">
        <v>42164</v>
      </c>
      <c r="C18" s="105"/>
      <c r="D18" s="105">
        <f t="shared" si="13"/>
        <v>0</v>
      </c>
      <c r="E18" s="105"/>
      <c r="F18" s="105">
        <f t="shared" si="14"/>
        <v>0</v>
      </c>
      <c r="G18" s="105"/>
      <c r="H18" s="105">
        <f t="shared" si="15"/>
        <v>0</v>
      </c>
      <c r="I18" s="105"/>
      <c r="J18" s="105">
        <f t="shared" si="16"/>
        <v>0</v>
      </c>
      <c r="K18" s="105"/>
      <c r="L18" s="105">
        <f t="shared" si="17"/>
        <v>0</v>
      </c>
      <c r="M18" s="105">
        <f t="shared" si="18"/>
        <v>0</v>
      </c>
      <c r="N18" s="86" t="s">
        <v>74</v>
      </c>
      <c r="P18" s="80"/>
      <c r="Q18" s="81">
        <f t="shared" si="19"/>
        <v>0</v>
      </c>
      <c r="R18" s="90">
        <v>0</v>
      </c>
    </row>
    <row r="19" spans="1:18">
      <c r="A19" s="9">
        <v>10</v>
      </c>
      <c r="B19" s="10">
        <v>42165</v>
      </c>
      <c r="C19" s="105"/>
      <c r="D19" s="105">
        <f t="shared" ref="D19" si="20">C19*3</f>
        <v>0</v>
      </c>
      <c r="E19" s="105"/>
      <c r="F19" s="105">
        <f t="shared" ref="F19" si="21">E19*3</f>
        <v>0</v>
      </c>
      <c r="G19" s="105"/>
      <c r="H19" s="105">
        <f t="shared" ref="H19" si="22">G19*3</f>
        <v>0</v>
      </c>
      <c r="I19" s="105"/>
      <c r="J19" s="105">
        <f t="shared" ref="J19" si="23">I19*3</f>
        <v>0</v>
      </c>
      <c r="K19" s="105"/>
      <c r="L19" s="105">
        <f t="shared" ref="L19" si="24">K19*3</f>
        <v>0</v>
      </c>
      <c r="M19" s="105">
        <f t="shared" ref="M19" si="25">D19+F19+H19+J19+L19</f>
        <v>0</v>
      </c>
      <c r="N19" s="86" t="s">
        <v>74</v>
      </c>
      <c r="P19" s="80"/>
      <c r="Q19" s="81">
        <f t="shared" ref="Q19" si="26">P19*3</f>
        <v>0</v>
      </c>
      <c r="R19" s="90">
        <v>0</v>
      </c>
    </row>
    <row r="20" spans="1:18">
      <c r="A20" s="9">
        <v>11</v>
      </c>
      <c r="B20" s="10">
        <v>42166</v>
      </c>
      <c r="C20" s="105"/>
      <c r="D20" s="105">
        <f t="shared" ref="D20" si="27">C20*3</f>
        <v>0</v>
      </c>
      <c r="E20" s="105"/>
      <c r="F20" s="105">
        <f t="shared" ref="F20" si="28">E20*3</f>
        <v>0</v>
      </c>
      <c r="G20" s="105"/>
      <c r="H20" s="105">
        <f t="shared" ref="H20" si="29">G20*3</f>
        <v>0</v>
      </c>
      <c r="I20" s="105"/>
      <c r="J20" s="105">
        <f t="shared" ref="J20" si="30">I20*3</f>
        <v>0</v>
      </c>
      <c r="K20" s="105"/>
      <c r="L20" s="105">
        <f t="shared" ref="L20" si="31">K20*3</f>
        <v>0</v>
      </c>
      <c r="M20" s="105">
        <f t="shared" ref="M20" si="32">D20+F20+H20+J20+L20</f>
        <v>0</v>
      </c>
      <c r="N20" s="86" t="s">
        <v>74</v>
      </c>
      <c r="P20" s="80"/>
      <c r="Q20" s="81">
        <f t="shared" ref="Q20" si="33">P20*3</f>
        <v>0</v>
      </c>
      <c r="R20" s="90">
        <v>0</v>
      </c>
    </row>
    <row r="21" spans="1:18">
      <c r="A21" s="9">
        <v>12</v>
      </c>
      <c r="B21" s="10">
        <v>42167</v>
      </c>
      <c r="C21" s="105"/>
      <c r="D21" s="105">
        <f t="shared" ref="D21:D22" si="34">C21*3</f>
        <v>0</v>
      </c>
      <c r="E21" s="105"/>
      <c r="F21" s="105">
        <f t="shared" ref="F21:F22" si="35">E21*3</f>
        <v>0</v>
      </c>
      <c r="G21" s="105"/>
      <c r="H21" s="105">
        <f t="shared" ref="H21:H22" si="36">G21*3</f>
        <v>0</v>
      </c>
      <c r="I21" s="105"/>
      <c r="J21" s="105">
        <f t="shared" ref="J21:J22" si="37">I21*3</f>
        <v>0</v>
      </c>
      <c r="K21" s="105"/>
      <c r="L21" s="105">
        <f t="shared" ref="L21:L22" si="38">K21*3</f>
        <v>0</v>
      </c>
      <c r="M21" s="105">
        <f t="shared" ref="M21:M22" si="39">D21+F21+H21+J21+L21</f>
        <v>0</v>
      </c>
      <c r="N21" s="86" t="s">
        <v>74</v>
      </c>
      <c r="P21" s="80"/>
      <c r="Q21" s="81">
        <f t="shared" ref="Q21:Q22" si="40">P21*3</f>
        <v>0</v>
      </c>
      <c r="R21" s="90">
        <v>0</v>
      </c>
    </row>
    <row r="22" spans="1:18">
      <c r="A22" s="9">
        <v>13</v>
      </c>
      <c r="B22" s="10">
        <v>42168</v>
      </c>
      <c r="C22" s="105"/>
      <c r="D22" s="105">
        <f t="shared" si="34"/>
        <v>0</v>
      </c>
      <c r="E22" s="105"/>
      <c r="F22" s="105">
        <f t="shared" si="35"/>
        <v>0</v>
      </c>
      <c r="G22" s="105"/>
      <c r="H22" s="105">
        <f t="shared" si="36"/>
        <v>0</v>
      </c>
      <c r="I22" s="105"/>
      <c r="J22" s="105">
        <f t="shared" si="37"/>
        <v>0</v>
      </c>
      <c r="K22" s="105"/>
      <c r="L22" s="105">
        <f t="shared" si="38"/>
        <v>0</v>
      </c>
      <c r="M22" s="105">
        <f t="shared" si="39"/>
        <v>0</v>
      </c>
      <c r="N22" s="86" t="s">
        <v>74</v>
      </c>
      <c r="P22" s="80"/>
      <c r="Q22" s="81">
        <f t="shared" si="40"/>
        <v>0</v>
      </c>
      <c r="R22" s="90">
        <v>0</v>
      </c>
    </row>
    <row r="23" spans="1:18">
      <c r="A23" s="9">
        <v>14</v>
      </c>
      <c r="B23" s="10">
        <v>42169</v>
      </c>
      <c r="C23" s="85">
        <v>4</v>
      </c>
      <c r="D23" s="85">
        <f t="shared" si="13"/>
        <v>12</v>
      </c>
      <c r="E23" s="85">
        <v>15</v>
      </c>
      <c r="F23" s="85">
        <f t="shared" si="14"/>
        <v>45</v>
      </c>
      <c r="G23" s="85">
        <v>19</v>
      </c>
      <c r="H23" s="85">
        <f t="shared" si="15"/>
        <v>57</v>
      </c>
      <c r="I23" s="85">
        <v>42</v>
      </c>
      <c r="J23" s="85">
        <f t="shared" si="16"/>
        <v>126</v>
      </c>
      <c r="K23" s="85"/>
      <c r="L23" s="85">
        <f t="shared" si="17"/>
        <v>0</v>
      </c>
      <c r="M23" s="85">
        <f t="shared" si="18"/>
        <v>240</v>
      </c>
      <c r="N23" s="85"/>
      <c r="P23" s="14">
        <v>84</v>
      </c>
      <c r="Q23" s="27">
        <f t="shared" si="19"/>
        <v>252</v>
      </c>
      <c r="R23" s="97">
        <v>9</v>
      </c>
    </row>
    <row r="24" spans="1:18">
      <c r="A24" s="9">
        <v>15</v>
      </c>
      <c r="B24" s="10">
        <v>42170</v>
      </c>
      <c r="C24" s="105"/>
      <c r="D24" s="105">
        <f t="shared" si="13"/>
        <v>0</v>
      </c>
      <c r="E24" s="105"/>
      <c r="F24" s="105">
        <f t="shared" si="14"/>
        <v>0</v>
      </c>
      <c r="G24" s="105"/>
      <c r="H24" s="105">
        <f t="shared" si="15"/>
        <v>0</v>
      </c>
      <c r="I24" s="105"/>
      <c r="J24" s="105">
        <f t="shared" si="16"/>
        <v>0</v>
      </c>
      <c r="K24" s="105"/>
      <c r="L24" s="105">
        <f t="shared" si="17"/>
        <v>0</v>
      </c>
      <c r="M24" s="105">
        <f t="shared" si="18"/>
        <v>0</v>
      </c>
      <c r="N24" s="86" t="s">
        <v>74</v>
      </c>
      <c r="P24" s="80"/>
      <c r="Q24" s="81">
        <f t="shared" si="19"/>
        <v>0</v>
      </c>
      <c r="R24" s="90">
        <v>0</v>
      </c>
    </row>
    <row r="25" spans="1:18">
      <c r="A25" s="9">
        <v>16</v>
      </c>
      <c r="B25" s="10">
        <v>42171</v>
      </c>
      <c r="C25" s="105"/>
      <c r="D25" s="105">
        <f t="shared" ref="D25" si="41">C25*3</f>
        <v>0</v>
      </c>
      <c r="E25" s="105"/>
      <c r="F25" s="105">
        <f t="shared" ref="F25" si="42">E25*3</f>
        <v>0</v>
      </c>
      <c r="G25" s="105"/>
      <c r="H25" s="105">
        <f t="shared" ref="H25" si="43">G25*3</f>
        <v>0</v>
      </c>
      <c r="I25" s="105"/>
      <c r="J25" s="105">
        <f t="shared" ref="J25" si="44">I25*3</f>
        <v>0</v>
      </c>
      <c r="K25" s="105"/>
      <c r="L25" s="105">
        <f t="shared" ref="L25" si="45">K25*3</f>
        <v>0</v>
      </c>
      <c r="M25" s="105">
        <f t="shared" ref="M25" si="46">D25+F25+H25+J25+L25</f>
        <v>0</v>
      </c>
      <c r="N25" s="86" t="s">
        <v>74</v>
      </c>
      <c r="P25" s="80"/>
      <c r="Q25" s="81">
        <f t="shared" ref="Q25" si="47">P25*3</f>
        <v>0</v>
      </c>
      <c r="R25" s="90">
        <v>0</v>
      </c>
    </row>
    <row r="26" spans="1:18">
      <c r="A26" s="9">
        <v>17</v>
      </c>
      <c r="B26" s="10">
        <v>42172</v>
      </c>
      <c r="C26" s="105"/>
      <c r="D26" s="105">
        <f t="shared" ref="D26" si="48">C26*3</f>
        <v>0</v>
      </c>
      <c r="E26" s="105"/>
      <c r="F26" s="105">
        <f t="shared" ref="F26" si="49">E26*3</f>
        <v>0</v>
      </c>
      <c r="G26" s="105"/>
      <c r="H26" s="105">
        <f t="shared" ref="H26" si="50">G26*3</f>
        <v>0</v>
      </c>
      <c r="I26" s="105"/>
      <c r="J26" s="105">
        <f t="shared" ref="J26" si="51">I26*3</f>
        <v>0</v>
      </c>
      <c r="K26" s="105"/>
      <c r="L26" s="105">
        <f t="shared" ref="L26" si="52">K26*3</f>
        <v>0</v>
      </c>
      <c r="M26" s="105">
        <f t="shared" ref="M26" si="53">D26+F26+H26+J26+L26</f>
        <v>0</v>
      </c>
      <c r="N26" s="100" t="s">
        <v>76</v>
      </c>
      <c r="P26" s="80"/>
      <c r="Q26" s="81">
        <f t="shared" ref="Q26" si="54">P26*3</f>
        <v>0</v>
      </c>
      <c r="R26" s="90">
        <v>0</v>
      </c>
    </row>
    <row r="27" spans="1:18">
      <c r="A27" s="9">
        <v>18</v>
      </c>
      <c r="B27" s="10">
        <v>42173</v>
      </c>
      <c r="C27" s="102">
        <v>1</v>
      </c>
      <c r="D27" s="103">
        <f t="shared" si="13"/>
        <v>3</v>
      </c>
      <c r="E27" s="102">
        <v>8</v>
      </c>
      <c r="F27" s="103">
        <f t="shared" si="14"/>
        <v>24</v>
      </c>
      <c r="G27" s="102">
        <v>13</v>
      </c>
      <c r="H27" s="103">
        <f t="shared" si="15"/>
        <v>39</v>
      </c>
      <c r="I27" s="102">
        <v>26</v>
      </c>
      <c r="J27" s="103">
        <f t="shared" si="16"/>
        <v>78</v>
      </c>
      <c r="K27" s="102"/>
      <c r="L27" s="103">
        <f t="shared" si="17"/>
        <v>0</v>
      </c>
      <c r="M27" s="104">
        <f t="shared" si="18"/>
        <v>144</v>
      </c>
      <c r="N27" s="86"/>
      <c r="P27" s="14">
        <v>50</v>
      </c>
      <c r="Q27" s="27">
        <f t="shared" si="19"/>
        <v>150</v>
      </c>
      <c r="R27" s="97">
        <v>4</v>
      </c>
    </row>
    <row r="28" spans="1:18">
      <c r="A28" s="9">
        <v>19</v>
      </c>
      <c r="B28" s="10">
        <v>42174</v>
      </c>
      <c r="C28" s="14">
        <v>1</v>
      </c>
      <c r="D28" s="27">
        <f t="shared" si="13"/>
        <v>3</v>
      </c>
      <c r="E28" s="14">
        <v>8</v>
      </c>
      <c r="F28" s="27">
        <f t="shared" si="14"/>
        <v>24</v>
      </c>
      <c r="G28" s="14">
        <v>25</v>
      </c>
      <c r="H28" s="27">
        <f t="shared" si="15"/>
        <v>75</v>
      </c>
      <c r="I28" s="14">
        <v>27</v>
      </c>
      <c r="J28" s="27">
        <f t="shared" si="16"/>
        <v>81</v>
      </c>
      <c r="K28" s="14"/>
      <c r="L28" s="27">
        <f t="shared" si="17"/>
        <v>0</v>
      </c>
      <c r="M28" s="16">
        <f t="shared" si="18"/>
        <v>183</v>
      </c>
      <c r="N28" s="85"/>
      <c r="P28" s="14">
        <v>63</v>
      </c>
      <c r="Q28" s="27">
        <f t="shared" si="19"/>
        <v>189</v>
      </c>
      <c r="R28" s="97">
        <v>5.5</v>
      </c>
    </row>
    <row r="29" spans="1:18">
      <c r="A29" s="9">
        <v>20</v>
      </c>
      <c r="B29" s="10">
        <v>42175</v>
      </c>
      <c r="C29" s="14">
        <v>1</v>
      </c>
      <c r="D29" s="27">
        <f t="shared" si="13"/>
        <v>3</v>
      </c>
      <c r="E29" s="14">
        <v>3</v>
      </c>
      <c r="F29" s="27">
        <f t="shared" si="14"/>
        <v>9</v>
      </c>
      <c r="G29" s="14">
        <v>8</v>
      </c>
      <c r="H29" s="27">
        <f t="shared" si="15"/>
        <v>24</v>
      </c>
      <c r="I29" s="14">
        <v>62</v>
      </c>
      <c r="J29" s="27">
        <f t="shared" si="16"/>
        <v>186</v>
      </c>
      <c r="K29" s="14"/>
      <c r="L29" s="27">
        <f t="shared" si="17"/>
        <v>0</v>
      </c>
      <c r="M29" s="16">
        <f t="shared" si="18"/>
        <v>222</v>
      </c>
      <c r="N29" s="85"/>
      <c r="P29" s="14">
        <v>82</v>
      </c>
      <c r="Q29" s="27">
        <f t="shared" si="19"/>
        <v>246</v>
      </c>
      <c r="R29" s="97">
        <v>6.5</v>
      </c>
    </row>
    <row r="30" spans="1:18">
      <c r="A30" s="9">
        <v>21</v>
      </c>
      <c r="B30" s="10">
        <v>42176</v>
      </c>
      <c r="C30" s="14"/>
      <c r="D30" s="27">
        <f t="shared" si="13"/>
        <v>0</v>
      </c>
      <c r="E30" s="14"/>
      <c r="F30" s="27">
        <f t="shared" si="14"/>
        <v>0</v>
      </c>
      <c r="G30" s="14"/>
      <c r="H30" s="27">
        <f t="shared" si="15"/>
        <v>0</v>
      </c>
      <c r="I30" s="14">
        <v>95</v>
      </c>
      <c r="J30" s="27">
        <f t="shared" si="16"/>
        <v>285</v>
      </c>
      <c r="K30" s="14"/>
      <c r="L30" s="27">
        <f t="shared" si="17"/>
        <v>0</v>
      </c>
      <c r="M30" s="16">
        <f t="shared" si="18"/>
        <v>285</v>
      </c>
      <c r="N30" s="85"/>
      <c r="P30" s="14">
        <v>120</v>
      </c>
      <c r="Q30" s="27">
        <f t="shared" si="19"/>
        <v>360</v>
      </c>
      <c r="R30" s="97">
        <v>7</v>
      </c>
    </row>
    <row r="31" spans="1:18">
      <c r="A31" s="9">
        <v>22</v>
      </c>
      <c r="B31" s="10">
        <v>42177</v>
      </c>
      <c r="C31" s="14"/>
      <c r="D31" s="27">
        <f t="shared" si="13"/>
        <v>0</v>
      </c>
      <c r="E31" s="14"/>
      <c r="F31" s="27">
        <f t="shared" si="14"/>
        <v>0</v>
      </c>
      <c r="G31" s="14"/>
      <c r="H31" s="27">
        <f t="shared" si="15"/>
        <v>0</v>
      </c>
      <c r="I31" s="14">
        <v>138</v>
      </c>
      <c r="J31" s="27">
        <f t="shared" si="16"/>
        <v>414</v>
      </c>
      <c r="K31" s="14"/>
      <c r="L31" s="27">
        <f t="shared" si="17"/>
        <v>0</v>
      </c>
      <c r="M31" s="16">
        <f t="shared" si="18"/>
        <v>414</v>
      </c>
      <c r="N31" s="85"/>
      <c r="P31" s="14">
        <v>185</v>
      </c>
      <c r="Q31" s="27">
        <f t="shared" si="19"/>
        <v>555</v>
      </c>
      <c r="R31" s="97">
        <v>13.5</v>
      </c>
    </row>
    <row r="32" spans="1:18">
      <c r="A32" s="9">
        <v>23</v>
      </c>
      <c r="B32" s="10">
        <v>42178</v>
      </c>
      <c r="C32" s="14"/>
      <c r="D32" s="27">
        <f t="shared" si="13"/>
        <v>0</v>
      </c>
      <c r="E32" s="14"/>
      <c r="F32" s="27">
        <f t="shared" si="14"/>
        <v>0</v>
      </c>
      <c r="G32" s="14"/>
      <c r="H32" s="27">
        <f t="shared" si="15"/>
        <v>0</v>
      </c>
      <c r="I32" s="14">
        <v>79</v>
      </c>
      <c r="J32" s="27">
        <f t="shared" si="16"/>
        <v>237</v>
      </c>
      <c r="K32" s="14"/>
      <c r="L32" s="27">
        <f t="shared" si="17"/>
        <v>0</v>
      </c>
      <c r="M32" s="16">
        <f t="shared" si="18"/>
        <v>237</v>
      </c>
      <c r="N32" s="85"/>
      <c r="P32" s="14">
        <v>105</v>
      </c>
      <c r="Q32" s="27">
        <f t="shared" si="19"/>
        <v>315</v>
      </c>
      <c r="R32" s="97">
        <v>8.5</v>
      </c>
    </row>
    <row r="33" spans="1:18">
      <c r="A33" s="9">
        <v>24</v>
      </c>
      <c r="B33" s="10">
        <v>42179</v>
      </c>
      <c r="C33" s="14"/>
      <c r="D33" s="27">
        <f t="shared" si="13"/>
        <v>0</v>
      </c>
      <c r="E33" s="14"/>
      <c r="F33" s="27">
        <f t="shared" si="14"/>
        <v>0</v>
      </c>
      <c r="G33" s="14"/>
      <c r="H33" s="27">
        <f t="shared" si="15"/>
        <v>0</v>
      </c>
      <c r="I33" s="14">
        <v>113</v>
      </c>
      <c r="J33" s="27">
        <f t="shared" si="16"/>
        <v>339</v>
      </c>
      <c r="K33" s="14"/>
      <c r="L33" s="27">
        <f t="shared" si="17"/>
        <v>0</v>
      </c>
      <c r="M33" s="16">
        <f t="shared" si="18"/>
        <v>339</v>
      </c>
      <c r="N33" s="85"/>
      <c r="P33" s="14">
        <v>120</v>
      </c>
      <c r="Q33" s="27">
        <f t="shared" si="19"/>
        <v>360</v>
      </c>
      <c r="R33" s="97">
        <v>13.5</v>
      </c>
    </row>
    <row r="34" spans="1:18">
      <c r="A34" s="9">
        <v>25</v>
      </c>
      <c r="B34" s="10">
        <v>42180</v>
      </c>
      <c r="C34" s="14"/>
      <c r="D34" s="27">
        <f t="shared" si="13"/>
        <v>0</v>
      </c>
      <c r="E34" s="14"/>
      <c r="F34" s="27">
        <f t="shared" si="14"/>
        <v>0</v>
      </c>
      <c r="G34" s="14"/>
      <c r="H34" s="27">
        <f t="shared" si="15"/>
        <v>0</v>
      </c>
      <c r="I34" s="14">
        <v>125</v>
      </c>
      <c r="J34" s="27">
        <f t="shared" si="16"/>
        <v>375</v>
      </c>
      <c r="K34" s="14"/>
      <c r="L34" s="27">
        <f t="shared" si="17"/>
        <v>0</v>
      </c>
      <c r="M34" s="16">
        <f t="shared" si="18"/>
        <v>375</v>
      </c>
      <c r="N34" s="85"/>
      <c r="P34" s="14">
        <v>131</v>
      </c>
      <c r="Q34" s="27">
        <f t="shared" si="19"/>
        <v>393</v>
      </c>
      <c r="R34" s="97">
        <v>12</v>
      </c>
    </row>
    <row r="35" spans="1:18">
      <c r="A35" s="9">
        <v>26</v>
      </c>
      <c r="B35" s="10">
        <v>42181</v>
      </c>
      <c r="C35" s="14"/>
      <c r="D35" s="27">
        <f t="shared" si="13"/>
        <v>0</v>
      </c>
      <c r="E35" s="14"/>
      <c r="F35" s="27">
        <f t="shared" si="14"/>
        <v>0</v>
      </c>
      <c r="G35" s="14"/>
      <c r="H35" s="27">
        <f t="shared" si="15"/>
        <v>0</v>
      </c>
      <c r="I35" s="14">
        <v>91</v>
      </c>
      <c r="J35" s="27">
        <f t="shared" si="16"/>
        <v>273</v>
      </c>
      <c r="K35" s="14"/>
      <c r="L35" s="27">
        <f t="shared" si="17"/>
        <v>0</v>
      </c>
      <c r="M35" s="16">
        <f t="shared" si="18"/>
        <v>273</v>
      </c>
      <c r="N35" s="86"/>
      <c r="P35" s="14">
        <v>96</v>
      </c>
      <c r="Q35" s="27">
        <f t="shared" si="19"/>
        <v>288</v>
      </c>
      <c r="R35" s="97">
        <v>11</v>
      </c>
    </row>
    <row r="36" spans="1:18">
      <c r="A36" s="9">
        <v>27</v>
      </c>
      <c r="B36" s="10">
        <v>42182</v>
      </c>
      <c r="C36" s="14">
        <v>4</v>
      </c>
      <c r="D36" s="27">
        <f t="shared" si="13"/>
        <v>12</v>
      </c>
      <c r="E36" s="14">
        <v>5</v>
      </c>
      <c r="F36" s="27">
        <f t="shared" si="14"/>
        <v>15</v>
      </c>
      <c r="G36" s="14">
        <v>9</v>
      </c>
      <c r="H36" s="27">
        <f t="shared" si="15"/>
        <v>27</v>
      </c>
      <c r="I36" s="14"/>
      <c r="J36" s="27">
        <f t="shared" si="16"/>
        <v>0</v>
      </c>
      <c r="K36" s="14"/>
      <c r="L36" s="27">
        <f t="shared" si="17"/>
        <v>0</v>
      </c>
      <c r="M36" s="16">
        <f t="shared" si="18"/>
        <v>54</v>
      </c>
      <c r="N36" s="86"/>
      <c r="P36" s="14">
        <v>20</v>
      </c>
      <c r="Q36" s="27">
        <f t="shared" si="19"/>
        <v>60</v>
      </c>
      <c r="R36" s="97">
        <v>3.5</v>
      </c>
    </row>
    <row r="37" spans="1:18">
      <c r="A37" s="9">
        <v>28</v>
      </c>
      <c r="B37" s="10">
        <v>42183</v>
      </c>
      <c r="C37" s="14">
        <v>13</v>
      </c>
      <c r="D37" s="27">
        <f t="shared" si="13"/>
        <v>39</v>
      </c>
      <c r="E37" s="14">
        <v>11</v>
      </c>
      <c r="F37" s="27">
        <f t="shared" si="14"/>
        <v>33</v>
      </c>
      <c r="G37" s="14">
        <v>17</v>
      </c>
      <c r="H37" s="27">
        <f t="shared" si="15"/>
        <v>51</v>
      </c>
      <c r="I37" s="14">
        <v>67</v>
      </c>
      <c r="J37" s="27">
        <f t="shared" si="16"/>
        <v>201</v>
      </c>
      <c r="K37" s="14"/>
      <c r="L37" s="27">
        <f t="shared" si="17"/>
        <v>0</v>
      </c>
      <c r="M37" s="16">
        <f t="shared" si="18"/>
        <v>324</v>
      </c>
      <c r="N37" s="86"/>
      <c r="P37" s="14">
        <v>106</v>
      </c>
      <c r="Q37" s="27">
        <f t="shared" si="19"/>
        <v>318</v>
      </c>
      <c r="R37" s="97">
        <v>9.5</v>
      </c>
    </row>
    <row r="38" spans="1:18">
      <c r="A38" s="9">
        <v>29</v>
      </c>
      <c r="B38" s="10">
        <v>42184</v>
      </c>
      <c r="C38" s="14"/>
      <c r="D38" s="27">
        <f t="shared" si="13"/>
        <v>0</v>
      </c>
      <c r="E38" s="14"/>
      <c r="F38" s="27">
        <f t="shared" si="14"/>
        <v>0</v>
      </c>
      <c r="G38" s="14"/>
      <c r="H38" s="27">
        <f t="shared" si="15"/>
        <v>0</v>
      </c>
      <c r="I38" s="14">
        <v>105</v>
      </c>
      <c r="J38" s="27">
        <f t="shared" si="16"/>
        <v>315</v>
      </c>
      <c r="K38" s="14"/>
      <c r="L38" s="27">
        <f t="shared" si="17"/>
        <v>0</v>
      </c>
      <c r="M38" s="16">
        <f t="shared" si="18"/>
        <v>315</v>
      </c>
      <c r="N38" s="85"/>
      <c r="P38" s="14">
        <v>109</v>
      </c>
      <c r="Q38" s="27">
        <f t="shared" si="19"/>
        <v>327</v>
      </c>
      <c r="R38" s="97">
        <v>10</v>
      </c>
    </row>
    <row r="39" spans="1:18" ht="15.75" thickBot="1">
      <c r="A39" s="9">
        <v>30</v>
      </c>
      <c r="B39" s="10">
        <v>42185</v>
      </c>
      <c r="C39" s="19"/>
      <c r="D39" s="27">
        <f t="shared" si="13"/>
        <v>0</v>
      </c>
      <c r="E39" s="19"/>
      <c r="F39" s="27">
        <f t="shared" si="14"/>
        <v>0</v>
      </c>
      <c r="G39" s="19"/>
      <c r="H39" s="27">
        <f t="shared" si="15"/>
        <v>0</v>
      </c>
      <c r="I39" s="21">
        <v>95</v>
      </c>
      <c r="J39" s="27">
        <f t="shared" si="16"/>
        <v>285</v>
      </c>
      <c r="K39" s="19"/>
      <c r="L39" s="27">
        <f t="shared" si="17"/>
        <v>0</v>
      </c>
      <c r="M39" s="16">
        <f t="shared" si="18"/>
        <v>285</v>
      </c>
      <c r="N39" s="85"/>
      <c r="P39" s="29">
        <v>99</v>
      </c>
      <c r="Q39" s="27">
        <f t="shared" si="19"/>
        <v>297</v>
      </c>
      <c r="R39" s="97">
        <v>10.5</v>
      </c>
    </row>
    <row r="40" spans="1:18" ht="15.75" thickBot="1">
      <c r="A40" s="260" t="s">
        <v>22</v>
      </c>
      <c r="B40" s="260"/>
      <c r="C40" s="22">
        <f t="shared" ref="C40:M40" si="55">SUM(C10:C39)</f>
        <v>24</v>
      </c>
      <c r="D40" s="22">
        <f t="shared" si="55"/>
        <v>72</v>
      </c>
      <c r="E40" s="22">
        <f t="shared" si="55"/>
        <v>50</v>
      </c>
      <c r="F40" s="22">
        <f t="shared" si="55"/>
        <v>150</v>
      </c>
      <c r="G40" s="22">
        <f t="shared" si="55"/>
        <v>91</v>
      </c>
      <c r="H40" s="22">
        <f t="shared" si="55"/>
        <v>273</v>
      </c>
      <c r="I40" s="22">
        <f t="shared" si="55"/>
        <v>1065</v>
      </c>
      <c r="J40" s="22">
        <f t="shared" si="55"/>
        <v>3195</v>
      </c>
      <c r="K40" s="22">
        <f t="shared" si="55"/>
        <v>680</v>
      </c>
      <c r="L40" s="22">
        <f t="shared" si="55"/>
        <v>2040</v>
      </c>
      <c r="M40" s="22">
        <f t="shared" si="55"/>
        <v>5730</v>
      </c>
      <c r="N40" s="96"/>
      <c r="P40" s="22">
        <f>SUM(P10:P39)</f>
        <v>2083</v>
      </c>
      <c r="Q40" s="22">
        <f>SUM(Q10:Q39)</f>
        <v>6249</v>
      </c>
      <c r="R40" s="22">
        <f>SUM(R10:R39)</f>
        <v>183</v>
      </c>
    </row>
    <row r="41" spans="1:18" ht="15.75" thickBot="1">
      <c r="N41" s="94"/>
      <c r="R41" s="99"/>
    </row>
    <row r="42" spans="1:18" ht="15.75">
      <c r="B42" s="23"/>
      <c r="C42" s="23"/>
      <c r="D42" s="24"/>
      <c r="E42" s="24"/>
      <c r="F42" s="24"/>
      <c r="H42" s="254" t="s">
        <v>23</v>
      </c>
      <c r="I42" s="254"/>
      <c r="J42" s="254"/>
      <c r="K42" s="24"/>
      <c r="L42" s="261">
        <f>M40*18000</f>
        <v>103140000</v>
      </c>
      <c r="M42" s="261"/>
      <c r="N42" s="95"/>
    </row>
    <row r="43" spans="1:18" ht="15.75">
      <c r="B43" s="23"/>
      <c r="D43" s="23"/>
      <c r="E43" s="23"/>
      <c r="F43" s="23"/>
      <c r="G43" s="23"/>
      <c r="H43" s="254" t="s">
        <v>24</v>
      </c>
      <c r="I43" s="254"/>
      <c r="J43" s="254"/>
      <c r="K43" s="23"/>
      <c r="L43" s="24"/>
      <c r="M43" s="23"/>
      <c r="N43" s="23"/>
    </row>
    <row r="44" spans="1:18" ht="15.75">
      <c r="B44" s="23"/>
      <c r="C44" s="23"/>
      <c r="D44" s="23"/>
      <c r="E44" s="24"/>
      <c r="G44" s="23"/>
      <c r="H44" s="23"/>
      <c r="I44" s="23"/>
      <c r="J44" s="23"/>
      <c r="K44" s="23"/>
      <c r="L44" s="24"/>
      <c r="M44" s="23"/>
      <c r="N44" s="23"/>
    </row>
    <row r="45" spans="1:18" ht="15.75">
      <c r="B45" s="24"/>
      <c r="C45" s="24"/>
      <c r="D45" s="24"/>
      <c r="E45" s="24"/>
      <c r="G45" s="24"/>
      <c r="H45" s="24"/>
      <c r="I45" s="24"/>
      <c r="J45" s="24"/>
      <c r="K45" s="24"/>
      <c r="L45" s="24"/>
      <c r="M45" s="24"/>
      <c r="N45" s="24"/>
    </row>
    <row r="46" spans="1:18" ht="15.75">
      <c r="B46" s="24"/>
      <c r="C46" s="24"/>
      <c r="D46" s="24"/>
      <c r="E46" s="24"/>
      <c r="G46" s="24"/>
      <c r="H46" s="24"/>
      <c r="I46" s="24"/>
      <c r="J46" s="24"/>
      <c r="K46" s="24"/>
      <c r="L46" s="24"/>
      <c r="M46" s="24"/>
      <c r="N46" s="24"/>
    </row>
    <row r="47" spans="1:18" ht="15.75">
      <c r="B47" s="25"/>
      <c r="D47" s="25"/>
      <c r="E47" s="25"/>
      <c r="F47" s="25"/>
      <c r="G47" s="25"/>
      <c r="H47" s="253" t="s">
        <v>62</v>
      </c>
      <c r="I47" s="253"/>
      <c r="J47" s="253"/>
      <c r="K47" s="24"/>
      <c r="L47" s="24"/>
      <c r="M47" s="23"/>
      <c r="N47" s="23"/>
    </row>
    <row r="48" spans="1:18" ht="15.75">
      <c r="B48" s="23"/>
      <c r="D48" s="23"/>
      <c r="E48" s="23"/>
      <c r="F48" s="23"/>
      <c r="G48" s="23"/>
      <c r="H48" s="254" t="s">
        <v>29</v>
      </c>
      <c r="I48" s="254"/>
      <c r="J48" s="254"/>
      <c r="K48" s="23"/>
      <c r="L48" s="24"/>
      <c r="M48" s="24"/>
      <c r="N48" s="24"/>
    </row>
  </sheetData>
  <mergeCells count="22">
    <mergeCell ref="R7:R9"/>
    <mergeCell ref="H48:J48"/>
    <mergeCell ref="G8:H8"/>
    <mergeCell ref="I8:J8"/>
    <mergeCell ref="A40:B40"/>
    <mergeCell ref="H42:J42"/>
    <mergeCell ref="L42:M42"/>
    <mergeCell ref="H43:J43"/>
    <mergeCell ref="H47:J47"/>
    <mergeCell ref="P7:Q7"/>
    <mergeCell ref="P8:Q8"/>
    <mergeCell ref="A1:M1"/>
    <mergeCell ref="A2:M2"/>
    <mergeCell ref="A3:M3"/>
    <mergeCell ref="A5:E5"/>
    <mergeCell ref="A7:A9"/>
    <mergeCell ref="B7:B9"/>
    <mergeCell ref="C7:L7"/>
    <mergeCell ref="M7:M9"/>
    <mergeCell ref="C8:D8"/>
    <mergeCell ref="E8:F8"/>
    <mergeCell ref="K8:L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Form Harian</vt:lpstr>
      <vt:lpstr>Form mingguan</vt:lpstr>
      <vt:lpstr>Rekap 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Nopember</vt:lpstr>
      <vt:lpstr>Desember</vt:lpstr>
      <vt:lpstr>'Form Harian'!Print_Area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2015-10-10T03:04:02Z</cp:lastPrinted>
  <dcterms:created xsi:type="dcterms:W3CDTF">2015-04-24T14:53:53Z</dcterms:created>
  <dcterms:modified xsi:type="dcterms:W3CDTF">2015-10-16T10:07:46Z</dcterms:modified>
</cp:coreProperties>
</file>