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E4251\"/>
    </mc:Choice>
  </mc:AlternateContent>
  <bookViews>
    <workbookView xWindow="0" yWindow="0" windowWidth="28800" windowHeight="12435" firstSheet="1" activeTab="2"/>
  </bookViews>
  <sheets>
    <sheet name="Sheet1" sheetId="1" r:id="rId1"/>
    <sheet name="Sheet2" sheetId="2" r:id="rId2"/>
    <sheet name="Semapho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30" i="3"/>
  <c r="E19" i="3"/>
  <c r="E20" i="3"/>
  <c r="E21" i="3"/>
  <c r="E18" i="3"/>
  <c r="D18" i="3"/>
  <c r="D19" i="3"/>
  <c r="D20" i="3"/>
  <c r="D21" i="3"/>
  <c r="C18" i="3"/>
  <c r="C19" i="3"/>
  <c r="C20" i="3"/>
  <c r="C21" i="3"/>
  <c r="D6" i="3"/>
  <c r="D5" i="3"/>
  <c r="D4" i="3"/>
  <c r="D11" i="3"/>
  <c r="E10" i="3"/>
  <c r="E11" i="3"/>
  <c r="E12" i="3"/>
  <c r="D12" i="3"/>
  <c r="D13" i="3"/>
  <c r="E13" i="3" s="1"/>
  <c r="E4" i="3"/>
  <c r="E5" i="3"/>
  <c r="E6" i="3"/>
  <c r="E7" i="3"/>
  <c r="D7" i="3"/>
  <c r="B7" i="3"/>
  <c r="B6" i="3"/>
  <c r="B5" i="3"/>
  <c r="B4" i="3"/>
  <c r="G9" i="2"/>
  <c r="F9" i="2" l="1"/>
  <c r="G10" i="2"/>
  <c r="F10" i="2"/>
  <c r="B5" i="1"/>
</calcChain>
</file>

<file path=xl/sharedStrings.xml><?xml version="1.0" encoding="utf-8"?>
<sst xmlns="http://schemas.openxmlformats.org/spreadsheetml/2006/main" count="31" uniqueCount="25">
  <si>
    <t>QNX NODE</t>
  </si>
  <si>
    <t># Active Processes</t>
  </si>
  <si>
    <t>Yield Time in nsecs</t>
  </si>
  <si>
    <t>No Context Sw</t>
  </si>
  <si>
    <t>With Context Sw.</t>
  </si>
  <si>
    <t>Computed Time: Context Switch</t>
  </si>
  <si>
    <t>Raw data</t>
  </si>
  <si>
    <t xml:space="preserve">no </t>
  </si>
  <si>
    <t>with</t>
  </si>
  <si>
    <t>yield/sec</t>
  </si>
  <si>
    <t>yield</t>
  </si>
  <si>
    <t>noswitch.c</t>
  </si>
  <si>
    <t>switch.c</t>
  </si>
  <si>
    <t>time in nano seconds</t>
  </si>
  <si>
    <t>21988528 iterations in 5 seconds</t>
  </si>
  <si>
    <t>Raw</t>
  </si>
  <si>
    <t>iterations per second</t>
  </si>
  <si>
    <t>MSG Size (bytes)</t>
  </si>
  <si>
    <t>DMA (direct memory access</t>
  </si>
  <si>
    <t>Semaphore Controlled Access</t>
  </si>
  <si>
    <t>Computed Overhead</t>
  </si>
  <si>
    <t>num bytes</t>
  </si>
  <si>
    <t>Semaphore wait time</t>
  </si>
  <si>
    <t>per second</t>
  </si>
  <si>
    <t>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</si>
</sst>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4"/>
    </sheetView>
  </sheetViews>
  <sheetFormatPr defaultRowHeight="15" x14ac:dyDescent="0.25"/>
  <cols>
    <col min="1" max="1" width="18.7109375" customWidth="1"/>
    <col min="2" max="2" width="17" customWidth="1"/>
    <col min="3" max="3" width="18.85546875" customWidth="1"/>
    <col min="4" max="4" width="39.5703125" customWidth="1"/>
  </cols>
  <sheetData>
    <row r="3" spans="1:4" x14ac:dyDescent="0.25">
      <c r="A3" s="2" t="s">
        <v>0</v>
      </c>
      <c r="B3" s="4" t="s">
        <v>2</v>
      </c>
      <c r="C3" s="4"/>
      <c r="D3" s="4" t="s">
        <v>5</v>
      </c>
    </row>
    <row r="4" spans="1:4" x14ac:dyDescent="0.25">
      <c r="A4" s="2" t="s">
        <v>1</v>
      </c>
      <c r="B4" s="2" t="s">
        <v>3</v>
      </c>
      <c r="C4" s="2" t="s">
        <v>4</v>
      </c>
      <c r="D4" s="4"/>
    </row>
    <row r="5" spans="1:4" x14ac:dyDescent="0.25">
      <c r="A5" s="1">
        <v>1</v>
      </c>
      <c r="B5">
        <f>1/Sheet2!C8</f>
        <v>1.2677690510190836E-7</v>
      </c>
      <c r="C5" s="3"/>
      <c r="D5" s="3"/>
    </row>
    <row r="6" spans="1:4" x14ac:dyDescent="0.25">
      <c r="A6" s="1">
        <v>2</v>
      </c>
      <c r="B6" s="1"/>
      <c r="C6" s="1"/>
      <c r="D6" s="1"/>
    </row>
    <row r="7" spans="1:4" x14ac:dyDescent="0.25">
      <c r="A7" s="1">
        <v>4</v>
      </c>
      <c r="B7" s="1"/>
      <c r="C7" s="1"/>
      <c r="D7" s="1"/>
    </row>
  </sheetData>
  <mergeCells count="2">
    <mergeCell ref="B3:C3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"/>
  <sheetViews>
    <sheetView workbookViewId="0">
      <selection activeCell="I9" sqref="I9"/>
    </sheetView>
  </sheetViews>
  <sheetFormatPr defaultRowHeight="15" x14ac:dyDescent="0.25"/>
  <cols>
    <col min="1" max="1" width="20.5703125" customWidth="1"/>
    <col min="3" max="3" width="12" bestFit="1" customWidth="1"/>
    <col min="6" max="6" width="12" bestFit="1" customWidth="1"/>
    <col min="7" max="7" width="12.28515625" customWidth="1"/>
  </cols>
  <sheetData>
    <row r="6" spans="1:7" x14ac:dyDescent="0.25">
      <c r="B6" t="s">
        <v>6</v>
      </c>
      <c r="C6" t="s">
        <v>9</v>
      </c>
    </row>
    <row r="7" spans="1:7" x14ac:dyDescent="0.25">
      <c r="C7" t="s">
        <v>7</v>
      </c>
      <c r="D7" t="s">
        <v>10</v>
      </c>
      <c r="E7" t="s">
        <v>8</v>
      </c>
      <c r="F7" t="s">
        <v>10</v>
      </c>
      <c r="G7" t="s">
        <v>13</v>
      </c>
    </row>
    <row r="8" spans="1:7" x14ac:dyDescent="0.25">
      <c r="A8" t="s">
        <v>11</v>
      </c>
      <c r="B8">
        <v>1</v>
      </c>
      <c r="C8">
        <v>7887872</v>
      </c>
    </row>
    <row r="9" spans="1:7" x14ac:dyDescent="0.25">
      <c r="A9" t="s">
        <v>12</v>
      </c>
      <c r="B9">
        <v>2</v>
      </c>
      <c r="E9">
        <v>229318</v>
      </c>
      <c r="F9">
        <f>1/E9</f>
        <v>4.3607566784988529E-6</v>
      </c>
      <c r="G9">
        <f>F9*1000000000</f>
        <v>4360.756678498853</v>
      </c>
    </row>
    <row r="10" spans="1:7" x14ac:dyDescent="0.25">
      <c r="B10">
        <v>4</v>
      </c>
      <c r="E10">
        <v>230052</v>
      </c>
      <c r="F10">
        <f>1/E10</f>
        <v>4.3468433223792885E-6</v>
      </c>
      <c r="G10">
        <f>F10*1000000000</f>
        <v>4346.8433223792881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topLeftCell="B1" workbookViewId="0">
      <selection activeCell="D32" sqref="D32"/>
    </sheetView>
  </sheetViews>
  <sheetFormatPr defaultRowHeight="15" x14ac:dyDescent="0.25"/>
  <cols>
    <col min="1" max="1" width="12.140625" customWidth="1"/>
    <col min="2" max="2" width="19.42578125" customWidth="1"/>
    <col min="3" max="3" width="29.5703125" customWidth="1"/>
    <col min="4" max="4" width="28.28515625" customWidth="1"/>
    <col min="5" max="5" width="30.5703125" customWidth="1"/>
  </cols>
  <sheetData>
    <row r="2" spans="1:6" x14ac:dyDescent="0.25">
      <c r="B2" t="s">
        <v>15</v>
      </c>
    </row>
    <row r="3" spans="1:6" x14ac:dyDescent="0.25">
      <c r="A3" t="s">
        <v>21</v>
      </c>
      <c r="B3" t="s">
        <v>14</v>
      </c>
    </row>
    <row r="4" spans="1:6" x14ac:dyDescent="0.25">
      <c r="A4">
        <v>1</v>
      </c>
      <c r="B4">
        <f>21988528/5</f>
        <v>4397705.5999999996</v>
      </c>
      <c r="C4" t="s">
        <v>16</v>
      </c>
      <c r="D4">
        <f>1235545718/2</f>
        <v>617772859</v>
      </c>
      <c r="E4">
        <f t="shared" ref="E4:E6" si="0">B4-D4</f>
        <v>-613375153.39999998</v>
      </c>
      <c r="F4">
        <v>-1127159309</v>
      </c>
    </row>
    <row r="5" spans="1:6" x14ac:dyDescent="0.25">
      <c r="A5">
        <v>32</v>
      </c>
      <c r="B5">
        <f>17547190/5</f>
        <v>3509438</v>
      </c>
      <c r="C5" t="s">
        <v>16</v>
      </c>
      <c r="D5">
        <f>27453107/2</f>
        <v>13726553.5</v>
      </c>
      <c r="E5">
        <f t="shared" si="0"/>
        <v>-10217115.5</v>
      </c>
    </row>
    <row r="6" spans="1:6" x14ac:dyDescent="0.25">
      <c r="A6">
        <v>128</v>
      </c>
      <c r="B6">
        <f>10232971/5</f>
        <v>2046594.2</v>
      </c>
      <c r="C6" t="s">
        <v>16</v>
      </c>
      <c r="D6">
        <f>18977564/5</f>
        <v>3795512.8</v>
      </c>
      <c r="E6">
        <f t="shared" si="0"/>
        <v>-1748918.5999999999</v>
      </c>
    </row>
    <row r="7" spans="1:6" x14ac:dyDescent="0.25">
      <c r="A7">
        <v>1024</v>
      </c>
      <c r="B7">
        <f>2033944/5</f>
        <v>406788.8</v>
      </c>
      <c r="C7" t="s">
        <v>16</v>
      </c>
      <c r="D7">
        <f>2209514/5</f>
        <v>441902.8</v>
      </c>
      <c r="E7">
        <f>B7-D7</f>
        <v>-35114</v>
      </c>
    </row>
    <row r="10" spans="1:6" x14ac:dyDescent="0.25">
      <c r="A10">
        <v>1</v>
      </c>
      <c r="E10">
        <f t="shared" ref="E10:E12" si="1">B4-D10</f>
        <v>4397705.5999999996</v>
      </c>
    </row>
    <row r="11" spans="1:6" x14ac:dyDescent="0.25">
      <c r="A11">
        <v>32</v>
      </c>
      <c r="D11">
        <f>69623124/5</f>
        <v>13924624.800000001</v>
      </c>
      <c r="E11">
        <f t="shared" si="1"/>
        <v>-10415186.800000001</v>
      </c>
    </row>
    <row r="12" spans="1:6" x14ac:dyDescent="0.25">
      <c r="A12">
        <v>128</v>
      </c>
      <c r="D12">
        <f>18867288/5</f>
        <v>3773457.6</v>
      </c>
      <c r="E12">
        <f t="shared" si="1"/>
        <v>-1726863.4000000001</v>
      </c>
    </row>
    <row r="13" spans="1:6" x14ac:dyDescent="0.25">
      <c r="A13">
        <v>1024</v>
      </c>
      <c r="D13">
        <f>2277124/5</f>
        <v>455424.8</v>
      </c>
      <c r="E13">
        <f>B7-D13</f>
        <v>-48636</v>
      </c>
    </row>
    <row r="16" spans="1:6" x14ac:dyDescent="0.25">
      <c r="B16" s="2" t="s">
        <v>0</v>
      </c>
      <c r="C16" s="4" t="s">
        <v>2</v>
      </c>
      <c r="D16" s="4"/>
      <c r="E16" s="4" t="s">
        <v>20</v>
      </c>
    </row>
    <row r="17" spans="2:5" x14ac:dyDescent="0.25">
      <c r="B17" s="2" t="s">
        <v>17</v>
      </c>
      <c r="C17" s="2" t="s">
        <v>18</v>
      </c>
      <c r="D17" s="2" t="s">
        <v>19</v>
      </c>
      <c r="E17" s="4"/>
    </row>
    <row r="18" spans="2:5" x14ac:dyDescent="0.25">
      <c r="B18" s="1">
        <v>1</v>
      </c>
      <c r="C18" s="1">
        <f>1/(D4/1000000000)</f>
        <v>1.6187179242848544</v>
      </c>
      <c r="D18" s="1">
        <f>1/(B4/1000000000)</f>
        <v>227.39130150049155</v>
      </c>
      <c r="E18" s="1">
        <f>D18-C18</f>
        <v>225.7725835762067</v>
      </c>
    </row>
    <row r="19" spans="2:5" x14ac:dyDescent="0.25">
      <c r="B19" s="1">
        <v>32</v>
      </c>
      <c r="C19" s="1">
        <f>1/(D5/1000000000)</f>
        <v>72.851499103544086</v>
      </c>
      <c r="D19" s="1">
        <f>1/(B5/1000000000)</f>
        <v>284.94590871814802</v>
      </c>
      <c r="E19" s="1">
        <f t="shared" ref="E19:E21" si="2">D19-C19</f>
        <v>212.09440961460393</v>
      </c>
    </row>
    <row r="20" spans="2:5" x14ac:dyDescent="0.25">
      <c r="B20" s="1">
        <v>128</v>
      </c>
      <c r="C20" s="1">
        <f>1/(D6/1000000000)</f>
        <v>263.4690100373262</v>
      </c>
      <c r="D20" s="1">
        <f>1/(B6/1000000000)</f>
        <v>488.61664906506633</v>
      </c>
      <c r="E20" s="1">
        <f t="shared" si="2"/>
        <v>225.14763902774013</v>
      </c>
    </row>
    <row r="21" spans="2:5" x14ac:dyDescent="0.25">
      <c r="B21" s="1">
        <v>1024</v>
      </c>
      <c r="C21" s="1">
        <f>1/(D7/1000000000)</f>
        <v>2262.9410811608345</v>
      </c>
      <c r="D21" s="1">
        <f>1/(B7/1000000000)</f>
        <v>2458.2781040185964</v>
      </c>
      <c r="E21" s="1">
        <f t="shared" si="2"/>
        <v>195.33702285776189</v>
      </c>
    </row>
    <row r="29" spans="2:5" x14ac:dyDescent="0.25">
      <c r="B29" t="s">
        <v>22</v>
      </c>
      <c r="C29">
        <v>4316319</v>
      </c>
      <c r="D29" t="s">
        <v>23</v>
      </c>
    </row>
    <row r="30" spans="2:5" x14ac:dyDescent="0.25">
      <c r="C30">
        <f>C29/2</f>
        <v>2158159.5</v>
      </c>
    </row>
    <row r="31" spans="2:5" x14ac:dyDescent="0.25">
      <c r="C31">
        <f>1/C30 *1000000000</f>
        <v>463.35778240672204</v>
      </c>
      <c r="D31" t="s">
        <v>24</v>
      </c>
    </row>
  </sheetData>
  <mergeCells count="2">
    <mergeCell ref="C16:D16"/>
    <mergeCell ref="E1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Semaphore</vt:lpstr>
    </vt:vector>
  </TitlesOfParts>
  <Company>University of New Brunswick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Stewart</dc:creator>
  <cp:lastModifiedBy>Kurt Stewart</cp:lastModifiedBy>
  <dcterms:created xsi:type="dcterms:W3CDTF">2018-10-24T19:57:40Z</dcterms:created>
  <dcterms:modified xsi:type="dcterms:W3CDTF">2018-10-31T20:41:42Z</dcterms:modified>
</cp:coreProperties>
</file>