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6832a637c2bde7/Desktop/R-Notes/data/"/>
    </mc:Choice>
  </mc:AlternateContent>
  <xr:revisionPtr revIDLastSave="20" documentId="8_{1458BA35-8F5F-4E82-8121-91C332366FEE}" xr6:coauthVersionLast="47" xr6:coauthVersionMax="47" xr10:uidLastSave="{0B231CD2-2B04-4DD2-9C75-3BB00075BCDE}"/>
  <bookViews>
    <workbookView xWindow="-108" yWindow="-108" windowWidth="19416" windowHeight="10296" xr2:uid="{90754239-24DD-4E6C-A4F5-221204AC9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28" i="1"/>
  <c r="N18" i="1"/>
  <c r="N7" i="1"/>
  <c r="N43" i="1"/>
  <c r="L43" i="1"/>
  <c r="K43" i="1"/>
  <c r="N28" i="1"/>
  <c r="L28" i="1"/>
  <c r="K28" i="1"/>
  <c r="M18" i="1"/>
  <c r="L18" i="1"/>
  <c r="K18" i="1"/>
  <c r="M7" i="1"/>
  <c r="L7" i="1"/>
  <c r="K7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F16" i="1" s="1"/>
  <c r="F4" i="1"/>
  <c r="D4" i="1"/>
  <c r="E4" i="1" s="1"/>
  <c r="D3" i="1"/>
  <c r="E3" i="1" s="1"/>
  <c r="D2" i="1"/>
  <c r="E2" i="1" s="1"/>
  <c r="F28" i="1" s="1"/>
  <c r="G31" i="1" l="1"/>
  <c r="F36" i="1"/>
  <c r="G36" i="1" s="1"/>
  <c r="G48" i="1"/>
  <c r="G6" i="1"/>
  <c r="G27" i="1"/>
  <c r="G28" i="1"/>
  <c r="H28" i="1" s="1"/>
  <c r="I28" i="1" s="1"/>
  <c r="G3" i="1"/>
  <c r="H3" i="1" s="1"/>
  <c r="I3" i="1" s="1"/>
  <c r="G24" i="1"/>
  <c r="H24" i="1" s="1"/>
  <c r="G29" i="1"/>
  <c r="G41" i="1"/>
  <c r="G5" i="1"/>
  <c r="H5" i="1" s="1"/>
  <c r="I5" i="1" s="1"/>
  <c r="F20" i="1"/>
  <c r="G20" i="1" s="1"/>
  <c r="G16" i="1"/>
  <c r="F32" i="1"/>
  <c r="G32" i="1" s="1"/>
  <c r="H32" i="1" s="1"/>
  <c r="G49" i="1"/>
  <c r="H49" i="1" s="1"/>
  <c r="G12" i="1"/>
  <c r="G22" i="1"/>
  <c r="G33" i="1"/>
  <c r="G50" i="1"/>
  <c r="F52" i="1"/>
  <c r="G52" i="1" s="1"/>
  <c r="F48" i="1"/>
  <c r="F49" i="1"/>
  <c r="F41" i="1"/>
  <c r="F21" i="1"/>
  <c r="G21" i="1" s="1"/>
  <c r="H21" i="1" s="1"/>
  <c r="F13" i="1"/>
  <c r="G13" i="1" s="1"/>
  <c r="H13" i="1" s="1"/>
  <c r="I13" i="1" s="1"/>
  <c r="F5" i="1"/>
  <c r="F42" i="1"/>
  <c r="G42" i="1" s="1"/>
  <c r="H42" i="1" s="1"/>
  <c r="I42" i="1" s="1"/>
  <c r="F30" i="1"/>
  <c r="G30" i="1" s="1"/>
  <c r="H30" i="1" s="1"/>
  <c r="F26" i="1"/>
  <c r="G26" i="1" s="1"/>
  <c r="F22" i="1"/>
  <c r="F18" i="1"/>
  <c r="G18" i="1" s="1"/>
  <c r="F14" i="1"/>
  <c r="G14" i="1" s="1"/>
  <c r="H14" i="1" s="1"/>
  <c r="I14" i="1" s="1"/>
  <c r="F10" i="1"/>
  <c r="G10" i="1" s="1"/>
  <c r="F6" i="1"/>
  <c r="F39" i="1"/>
  <c r="G39" i="1" s="1"/>
  <c r="H39" i="1" s="1"/>
  <c r="I39" i="1" s="1"/>
  <c r="F35" i="1"/>
  <c r="G35" i="1" s="1"/>
  <c r="H35" i="1" s="1"/>
  <c r="I35" i="1" s="1"/>
  <c r="F31" i="1"/>
  <c r="F27" i="1"/>
  <c r="F19" i="1"/>
  <c r="G19" i="1" s="1"/>
  <c r="H19" i="1" s="1"/>
  <c r="F15" i="1"/>
  <c r="G15" i="1" s="1"/>
  <c r="H15" i="1" s="1"/>
  <c r="I15" i="1" s="1"/>
  <c r="F11" i="1"/>
  <c r="G11" i="1" s="1"/>
  <c r="H11" i="1" s="1"/>
  <c r="F53" i="1"/>
  <c r="F45" i="1"/>
  <c r="G45" i="1" s="1"/>
  <c r="F37" i="1"/>
  <c r="G37" i="1" s="1"/>
  <c r="H37" i="1" s="1"/>
  <c r="I37" i="1" s="1"/>
  <c r="F33" i="1"/>
  <c r="F29" i="1"/>
  <c r="F25" i="1"/>
  <c r="G25" i="1" s="1"/>
  <c r="H25" i="1" s="1"/>
  <c r="I25" i="1" s="1"/>
  <c r="F17" i="1"/>
  <c r="G17" i="1" s="1"/>
  <c r="H17" i="1" s="1"/>
  <c r="I17" i="1" s="1"/>
  <c r="F9" i="1"/>
  <c r="G9" i="1" s="1"/>
  <c r="F38" i="1"/>
  <c r="G38" i="1" s="1"/>
  <c r="F34" i="1"/>
  <c r="G34" i="1" s="1"/>
  <c r="H34" i="1" s="1"/>
  <c r="F2" i="1"/>
  <c r="F43" i="1"/>
  <c r="G43" i="1" s="1"/>
  <c r="H43" i="1" s="1"/>
  <c r="I43" i="1" s="1"/>
  <c r="F23" i="1"/>
  <c r="F3" i="1"/>
  <c r="G2" i="1"/>
  <c r="H2" i="1" s="1"/>
  <c r="I2" i="1" s="1"/>
  <c r="F50" i="1"/>
  <c r="F46" i="1"/>
  <c r="G46" i="1" s="1"/>
  <c r="F47" i="1"/>
  <c r="G47" i="1" s="1"/>
  <c r="H47" i="1" s="1"/>
  <c r="F51" i="1"/>
  <c r="G51" i="1" s="1"/>
  <c r="H51" i="1" s="1"/>
  <c r="I51" i="1" s="1"/>
  <c r="F7" i="1"/>
  <c r="G7" i="1" s="1"/>
  <c r="H7" i="1" s="1"/>
  <c r="I7" i="1" s="1"/>
  <c r="F12" i="1"/>
  <c r="G23" i="1"/>
  <c r="F44" i="1"/>
  <c r="G44" i="1" s="1"/>
  <c r="H44" i="1" s="1"/>
  <c r="I44" i="1" s="1"/>
  <c r="G4" i="1"/>
  <c r="H4" i="1" s="1"/>
  <c r="I4" i="1" s="1"/>
  <c r="F8" i="1"/>
  <c r="G8" i="1" s="1"/>
  <c r="F24" i="1"/>
  <c r="F40" i="1"/>
  <c r="G40" i="1" s="1"/>
  <c r="H40" i="1" s="1"/>
  <c r="I40" i="1" s="1"/>
  <c r="G53" i="1"/>
  <c r="H18" i="1" l="1"/>
  <c r="I18" i="1" s="1"/>
  <c r="H52" i="1"/>
  <c r="I52" i="1" s="1"/>
  <c r="H36" i="1"/>
  <c r="I36" i="1" s="1"/>
  <c r="I19" i="1"/>
  <c r="H26" i="1"/>
  <c r="I26" i="1" s="1"/>
  <c r="H20" i="1"/>
  <c r="H45" i="1"/>
  <c r="I45" i="1" s="1"/>
  <c r="H8" i="1"/>
  <c r="I8" i="1" s="1"/>
  <c r="H46" i="1"/>
  <c r="I46" i="1" s="1"/>
  <c r="I47" i="1" s="1"/>
  <c r="H38" i="1"/>
  <c r="I38" i="1" s="1"/>
  <c r="H9" i="1"/>
  <c r="I9" i="1" s="1"/>
  <c r="H10" i="1"/>
  <c r="H27" i="1"/>
  <c r="H33" i="1"/>
  <c r="H6" i="1"/>
  <c r="I6" i="1" s="1"/>
  <c r="H31" i="1"/>
  <c r="H50" i="1"/>
  <c r="I50" i="1" s="1"/>
  <c r="H22" i="1"/>
  <c r="H53" i="1"/>
  <c r="I53" i="1" s="1"/>
  <c r="H48" i="1"/>
  <c r="H12" i="1"/>
  <c r="H41" i="1"/>
  <c r="I41" i="1" s="1"/>
  <c r="H29" i="1"/>
  <c r="I29" i="1" s="1"/>
  <c r="I30" i="1" s="1"/>
  <c r="H23" i="1"/>
  <c r="H16" i="1"/>
  <c r="I16" i="1" s="1"/>
  <c r="I27" i="1" l="1"/>
  <c r="I31" i="1"/>
  <c r="I32" i="1" s="1"/>
  <c r="I33" i="1" s="1"/>
  <c r="I34" i="1" s="1"/>
  <c r="I48" i="1"/>
  <c r="I49" i="1" s="1"/>
  <c r="I10" i="1"/>
  <c r="I11" i="1" s="1"/>
  <c r="I12" i="1" s="1"/>
  <c r="I20" i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<sst xmlns="http://schemas.openxmlformats.org/spreadsheetml/2006/main" count="14" uniqueCount="14">
  <si>
    <t>discharge_week</t>
  </si>
  <si>
    <t>transferred_onwards</t>
  </si>
  <si>
    <t>discharged_home</t>
  </si>
  <si>
    <t>total</t>
  </si>
  <si>
    <t>median</t>
  </si>
  <si>
    <t>above_below_on</t>
  </si>
  <si>
    <t>type</t>
  </si>
  <si>
    <t>run_length</t>
  </si>
  <si>
    <t>0_1</t>
  </si>
  <si>
    <t>xmin</t>
  </si>
  <si>
    <t>xmax</t>
  </si>
  <si>
    <t>ymin</t>
  </si>
  <si>
    <t>ymax</t>
  </si>
  <si>
    <t>percent_discharged_home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</si>
</sst>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10" fontId="2" fillId="2" borderId="0" xfId="0" applyNumberFormat="1" applyFont="1" applyFill="1"/>
    <xf numFmtId="10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14" fontId="0" fillId="0" borderId="0" xfId="0" applyNumberFormat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514A-B2D9-41DB-9923-F23E9CC1CA68}">
  <dimension ref="A1:N53"/>
  <sheetViews>
    <sheetView tabSelected="1" workbookViewId="0"/>
  </sheetViews>
  <sheetFormatPr defaultRowHeight="14.4" x14ac:dyDescent="0.3"/>
  <cols>
    <col min="1" max="1" width="15.109375" bestFit="1" customWidth="1"/>
    <col min="2" max="2" width="19.5546875" bestFit="1" customWidth="1"/>
    <col min="3" max="3" width="16.5546875" bestFit="1" customWidth="1"/>
    <col min="4" max="4" width="4.88671875" bestFit="1" customWidth="1"/>
    <col min="5" max="5" width="18.5546875" bestFit="1" customWidth="1"/>
    <col min="6" max="6" width="7.21875" bestFit="1" customWidth="1"/>
    <col min="7" max="7" width="15.6640625" bestFit="1" customWidth="1"/>
    <col min="8" max="8" width="8.109375" bestFit="1" customWidth="1"/>
    <col min="9" max="9" width="10.44140625" bestFit="1" customWidth="1"/>
    <col min="10" max="10" width="4" bestFit="1" customWidth="1"/>
    <col min="11" max="12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3">
      <c r="A2" s="6">
        <v>41911</v>
      </c>
      <c r="B2">
        <v>128</v>
      </c>
      <c r="C2">
        <v>30</v>
      </c>
      <c r="D2">
        <f>SUM(B2:C2)</f>
        <v>158</v>
      </c>
      <c r="E2" s="7">
        <f>C2/D2</f>
        <v>0.189873417721519</v>
      </c>
      <c r="F2" s="8">
        <f>MEDIAN(E$2:E$53)</f>
        <v>0.29883307965499745</v>
      </c>
      <c r="G2" t="str">
        <f>IF(E2&lt;F2,"below",IF(E2=F2,"on",IF(E2&gt;F2,"above")))</f>
        <v>below</v>
      </c>
      <c r="H2" t="str">
        <f>IF(G2&lt;&gt;G1,"run_start","")</f>
        <v>run_start</v>
      </c>
      <c r="I2">
        <f>IF(H2="run_start",1,I1+1)</f>
        <v>1</v>
      </c>
      <c r="J2" s="9">
        <v>0</v>
      </c>
    </row>
    <row r="3" spans="1:14" x14ac:dyDescent="0.3">
      <c r="A3" s="6">
        <v>41918</v>
      </c>
      <c r="B3">
        <v>96</v>
      </c>
      <c r="C3">
        <v>37</v>
      </c>
      <c r="D3">
        <f t="shared" ref="D3:D53" si="0">SUM(B3:C3)</f>
        <v>133</v>
      </c>
      <c r="E3" s="7">
        <f t="shared" ref="E3:E53" si="1">C3/D3</f>
        <v>0.2781954887218045</v>
      </c>
      <c r="F3" s="8">
        <f t="shared" ref="F3:F53" si="2">MEDIAN(E$2:E$53)</f>
        <v>0.29883307965499745</v>
      </c>
      <c r="G3" t="str">
        <f t="shared" ref="G3:G53" si="3">IF(E3&lt;F3,"below",IF(E3=F3,"on",IF(E3&gt;F3,"above")))</f>
        <v>below</v>
      </c>
      <c r="H3" t="str">
        <f t="shared" ref="H3:H53" si="4">IF(G3&lt;&gt;G2,"run_start","")</f>
        <v/>
      </c>
      <c r="I3">
        <f t="shared" ref="I3:I53" si="5">IF(H3="run_start",1,I2+1)</f>
        <v>2</v>
      </c>
      <c r="J3" s="9">
        <v>0</v>
      </c>
    </row>
    <row r="4" spans="1:14" x14ac:dyDescent="0.3">
      <c r="A4" s="6">
        <v>41925</v>
      </c>
      <c r="B4">
        <v>92</v>
      </c>
      <c r="C4">
        <v>64</v>
      </c>
      <c r="D4">
        <f t="shared" si="0"/>
        <v>156</v>
      </c>
      <c r="E4" s="7">
        <f t="shared" si="1"/>
        <v>0.41025641025641024</v>
      </c>
      <c r="F4" s="8">
        <f t="shared" si="2"/>
        <v>0.29883307965499745</v>
      </c>
      <c r="G4" t="str">
        <f t="shared" si="3"/>
        <v>above</v>
      </c>
      <c r="H4" t="str">
        <f t="shared" si="4"/>
        <v>run_start</v>
      </c>
      <c r="I4">
        <f t="shared" si="5"/>
        <v>1</v>
      </c>
      <c r="J4" s="9">
        <v>0</v>
      </c>
    </row>
    <row r="5" spans="1:14" x14ac:dyDescent="0.3">
      <c r="A5" s="6">
        <v>41932</v>
      </c>
      <c r="B5">
        <v>122</v>
      </c>
      <c r="C5">
        <v>41</v>
      </c>
      <c r="D5">
        <f t="shared" si="0"/>
        <v>163</v>
      </c>
      <c r="E5" s="7">
        <f t="shared" si="1"/>
        <v>0.25153374233128833</v>
      </c>
      <c r="F5" s="8">
        <f t="shared" si="2"/>
        <v>0.29883307965499745</v>
      </c>
      <c r="G5" t="str">
        <f t="shared" si="3"/>
        <v>below</v>
      </c>
      <c r="H5" t="str">
        <f t="shared" si="4"/>
        <v>run_start</v>
      </c>
      <c r="I5">
        <f t="shared" si="5"/>
        <v>1</v>
      </c>
      <c r="J5" s="9">
        <v>0</v>
      </c>
    </row>
    <row r="6" spans="1:14" x14ac:dyDescent="0.3">
      <c r="A6" s="6">
        <v>41939</v>
      </c>
      <c r="B6">
        <v>108</v>
      </c>
      <c r="C6">
        <v>48</v>
      </c>
      <c r="D6">
        <f t="shared" si="0"/>
        <v>156</v>
      </c>
      <c r="E6" s="7">
        <f t="shared" si="1"/>
        <v>0.30769230769230771</v>
      </c>
      <c r="F6" s="8">
        <f t="shared" si="2"/>
        <v>0.29883307965499745</v>
      </c>
      <c r="G6" t="str">
        <f t="shared" si="3"/>
        <v>above</v>
      </c>
      <c r="H6" t="str">
        <f t="shared" si="4"/>
        <v>run_start</v>
      </c>
      <c r="I6">
        <f t="shared" si="5"/>
        <v>1</v>
      </c>
      <c r="J6" s="9">
        <v>0</v>
      </c>
    </row>
    <row r="7" spans="1:14" x14ac:dyDescent="0.3">
      <c r="A7" s="6">
        <v>41946</v>
      </c>
      <c r="B7">
        <v>124</v>
      </c>
      <c r="C7">
        <v>44</v>
      </c>
      <c r="D7">
        <f t="shared" si="0"/>
        <v>168</v>
      </c>
      <c r="E7" s="7">
        <f t="shared" si="1"/>
        <v>0.26190476190476192</v>
      </c>
      <c r="F7" s="8">
        <f t="shared" si="2"/>
        <v>0.29883307965499745</v>
      </c>
      <c r="G7" t="str">
        <f t="shared" si="3"/>
        <v>below</v>
      </c>
      <c r="H7" t="str">
        <f t="shared" si="4"/>
        <v>run_start</v>
      </c>
      <c r="I7">
        <f t="shared" si="5"/>
        <v>1</v>
      </c>
      <c r="J7" s="9">
        <v>1</v>
      </c>
      <c r="K7" s="10">
        <f>A7</f>
        <v>41946</v>
      </c>
      <c r="L7" s="10">
        <f>A12</f>
        <v>41981</v>
      </c>
      <c r="M7" s="8">
        <f>MIN(E7:E12)</f>
        <v>0.1796875</v>
      </c>
      <c r="N7" s="8">
        <f>MAX(E7:F12)</f>
        <v>0.29883307965499745</v>
      </c>
    </row>
    <row r="8" spans="1:14" x14ac:dyDescent="0.3">
      <c r="A8" s="6">
        <v>41953</v>
      </c>
      <c r="B8">
        <v>106</v>
      </c>
      <c r="C8">
        <v>42</v>
      </c>
      <c r="D8">
        <f t="shared" si="0"/>
        <v>148</v>
      </c>
      <c r="E8" s="7">
        <f t="shared" si="1"/>
        <v>0.28378378378378377</v>
      </c>
      <c r="F8" s="8">
        <f t="shared" si="2"/>
        <v>0.29883307965499745</v>
      </c>
      <c r="G8" t="str">
        <f t="shared" si="3"/>
        <v>below</v>
      </c>
      <c r="H8" t="str">
        <f t="shared" si="4"/>
        <v/>
      </c>
      <c r="I8">
        <f t="shared" si="5"/>
        <v>2</v>
      </c>
      <c r="J8" s="9">
        <v>1</v>
      </c>
    </row>
    <row r="9" spans="1:14" x14ac:dyDescent="0.3">
      <c r="A9" s="6">
        <v>41960</v>
      </c>
      <c r="B9">
        <v>118</v>
      </c>
      <c r="C9">
        <v>37</v>
      </c>
      <c r="D9">
        <f t="shared" si="0"/>
        <v>155</v>
      </c>
      <c r="E9" s="7">
        <f t="shared" si="1"/>
        <v>0.23870967741935484</v>
      </c>
      <c r="F9" s="8">
        <f t="shared" si="2"/>
        <v>0.29883307965499745</v>
      </c>
      <c r="G9" t="str">
        <f t="shared" si="3"/>
        <v>below</v>
      </c>
      <c r="H9" t="str">
        <f t="shared" si="4"/>
        <v/>
      </c>
      <c r="I9">
        <f t="shared" si="5"/>
        <v>3</v>
      </c>
      <c r="J9" s="9">
        <v>1</v>
      </c>
    </row>
    <row r="10" spans="1:14" x14ac:dyDescent="0.3">
      <c r="A10" s="6">
        <v>41967</v>
      </c>
      <c r="B10">
        <v>102</v>
      </c>
      <c r="C10">
        <v>33</v>
      </c>
      <c r="D10">
        <f t="shared" si="0"/>
        <v>135</v>
      </c>
      <c r="E10" s="7">
        <f t="shared" si="1"/>
        <v>0.24444444444444444</v>
      </c>
      <c r="F10" s="8">
        <f t="shared" si="2"/>
        <v>0.29883307965499745</v>
      </c>
      <c r="G10" t="str">
        <f t="shared" si="3"/>
        <v>below</v>
      </c>
      <c r="H10" t="str">
        <f t="shared" si="4"/>
        <v/>
      </c>
      <c r="I10">
        <f t="shared" si="5"/>
        <v>4</v>
      </c>
      <c r="J10" s="9">
        <v>1</v>
      </c>
    </row>
    <row r="11" spans="1:14" x14ac:dyDescent="0.3">
      <c r="A11" s="6">
        <v>41974</v>
      </c>
      <c r="B11">
        <v>114</v>
      </c>
      <c r="C11">
        <v>48</v>
      </c>
      <c r="D11">
        <f t="shared" si="0"/>
        <v>162</v>
      </c>
      <c r="E11" s="7">
        <f t="shared" si="1"/>
        <v>0.29629629629629628</v>
      </c>
      <c r="F11" s="8">
        <f t="shared" si="2"/>
        <v>0.29883307965499745</v>
      </c>
      <c r="G11" t="str">
        <f t="shared" si="3"/>
        <v>below</v>
      </c>
      <c r="H11" t="str">
        <f t="shared" si="4"/>
        <v/>
      </c>
      <c r="I11">
        <f t="shared" si="5"/>
        <v>5</v>
      </c>
      <c r="J11" s="9">
        <v>1</v>
      </c>
    </row>
    <row r="12" spans="1:14" x14ac:dyDescent="0.3">
      <c r="A12" s="6">
        <v>41981</v>
      </c>
      <c r="B12">
        <v>105</v>
      </c>
      <c r="C12">
        <v>23</v>
      </c>
      <c r="D12">
        <f t="shared" si="0"/>
        <v>128</v>
      </c>
      <c r="E12" s="7">
        <f t="shared" si="1"/>
        <v>0.1796875</v>
      </c>
      <c r="F12" s="8">
        <f t="shared" si="2"/>
        <v>0.29883307965499745</v>
      </c>
      <c r="G12" t="str">
        <f t="shared" si="3"/>
        <v>below</v>
      </c>
      <c r="H12" t="str">
        <f t="shared" si="4"/>
        <v/>
      </c>
      <c r="I12">
        <f t="shared" si="5"/>
        <v>6</v>
      </c>
      <c r="J12" s="9">
        <v>1</v>
      </c>
    </row>
    <row r="13" spans="1:14" x14ac:dyDescent="0.3">
      <c r="A13" s="6">
        <v>41988</v>
      </c>
      <c r="B13">
        <v>104</v>
      </c>
      <c r="C13">
        <v>45</v>
      </c>
      <c r="D13">
        <f t="shared" si="0"/>
        <v>149</v>
      </c>
      <c r="E13" s="7">
        <f t="shared" si="1"/>
        <v>0.30201342281879195</v>
      </c>
      <c r="F13" s="8">
        <f t="shared" si="2"/>
        <v>0.29883307965499745</v>
      </c>
      <c r="G13" t="str">
        <f t="shared" si="3"/>
        <v>above</v>
      </c>
      <c r="H13" t="str">
        <f t="shared" si="4"/>
        <v>run_start</v>
      </c>
      <c r="I13">
        <f t="shared" si="5"/>
        <v>1</v>
      </c>
      <c r="J13" s="9">
        <v>0</v>
      </c>
    </row>
    <row r="14" spans="1:14" x14ac:dyDescent="0.3">
      <c r="A14" s="6">
        <v>41995</v>
      </c>
      <c r="B14">
        <v>102</v>
      </c>
      <c r="C14">
        <v>48</v>
      </c>
      <c r="D14">
        <f t="shared" si="0"/>
        <v>150</v>
      </c>
      <c r="E14" s="7">
        <f t="shared" si="1"/>
        <v>0.32</v>
      </c>
      <c r="F14" s="8">
        <f t="shared" si="2"/>
        <v>0.29883307965499745</v>
      </c>
      <c r="G14" t="str">
        <f t="shared" si="3"/>
        <v>above</v>
      </c>
      <c r="H14" t="str">
        <f t="shared" si="4"/>
        <v/>
      </c>
      <c r="I14">
        <f t="shared" si="5"/>
        <v>2</v>
      </c>
      <c r="J14" s="9">
        <v>0</v>
      </c>
    </row>
    <row r="15" spans="1:14" x14ac:dyDescent="0.3">
      <c r="A15" s="6">
        <v>42002</v>
      </c>
      <c r="B15">
        <v>97</v>
      </c>
      <c r="C15">
        <v>35</v>
      </c>
      <c r="D15">
        <f t="shared" si="0"/>
        <v>132</v>
      </c>
      <c r="E15" s="7">
        <f t="shared" si="1"/>
        <v>0.26515151515151514</v>
      </c>
      <c r="F15" s="8">
        <f t="shared" si="2"/>
        <v>0.29883307965499745</v>
      </c>
      <c r="G15" t="str">
        <f t="shared" si="3"/>
        <v>below</v>
      </c>
      <c r="H15" t="str">
        <f t="shared" si="4"/>
        <v>run_start</v>
      </c>
      <c r="I15">
        <f t="shared" si="5"/>
        <v>1</v>
      </c>
      <c r="J15" s="9">
        <v>0</v>
      </c>
    </row>
    <row r="16" spans="1:14" x14ac:dyDescent="0.3">
      <c r="A16" s="6">
        <v>42009</v>
      </c>
      <c r="B16">
        <v>109</v>
      </c>
      <c r="C16">
        <v>41</v>
      </c>
      <c r="D16">
        <f t="shared" si="0"/>
        <v>150</v>
      </c>
      <c r="E16" s="7">
        <f t="shared" si="1"/>
        <v>0.27333333333333332</v>
      </c>
      <c r="F16" s="8">
        <f t="shared" si="2"/>
        <v>0.29883307965499745</v>
      </c>
      <c r="G16" t="str">
        <f t="shared" si="3"/>
        <v>below</v>
      </c>
      <c r="H16" t="str">
        <f t="shared" si="4"/>
        <v/>
      </c>
      <c r="I16">
        <f t="shared" si="5"/>
        <v>2</v>
      </c>
      <c r="J16" s="9">
        <v>0</v>
      </c>
    </row>
    <row r="17" spans="1:14" x14ac:dyDescent="0.3">
      <c r="A17" s="6">
        <v>42016</v>
      </c>
      <c r="B17">
        <v>100</v>
      </c>
      <c r="C17">
        <v>45</v>
      </c>
      <c r="D17">
        <f t="shared" si="0"/>
        <v>145</v>
      </c>
      <c r="E17" s="7">
        <f t="shared" si="1"/>
        <v>0.31034482758620691</v>
      </c>
      <c r="F17" s="8">
        <f t="shared" si="2"/>
        <v>0.29883307965499745</v>
      </c>
      <c r="G17" t="str">
        <f t="shared" si="3"/>
        <v>above</v>
      </c>
      <c r="H17" t="str">
        <f t="shared" si="4"/>
        <v>run_start</v>
      </c>
      <c r="I17">
        <f t="shared" si="5"/>
        <v>1</v>
      </c>
      <c r="J17" s="9">
        <v>0</v>
      </c>
    </row>
    <row r="18" spans="1:14" x14ac:dyDescent="0.3">
      <c r="A18" s="6">
        <v>42023</v>
      </c>
      <c r="B18">
        <v>108</v>
      </c>
      <c r="C18">
        <v>38</v>
      </c>
      <c r="D18">
        <f t="shared" si="0"/>
        <v>146</v>
      </c>
      <c r="E18" s="7">
        <f t="shared" si="1"/>
        <v>0.26027397260273971</v>
      </c>
      <c r="F18" s="8">
        <f t="shared" si="2"/>
        <v>0.29883307965499745</v>
      </c>
      <c r="G18" t="str">
        <f t="shared" si="3"/>
        <v>below</v>
      </c>
      <c r="H18" t="str">
        <f t="shared" si="4"/>
        <v>run_start</v>
      </c>
      <c r="I18">
        <f t="shared" si="5"/>
        <v>1</v>
      </c>
      <c r="J18" s="9">
        <v>1</v>
      </c>
      <c r="K18" s="10">
        <f>A18</f>
        <v>42023</v>
      </c>
      <c r="L18" s="10">
        <f>A24</f>
        <v>42065</v>
      </c>
      <c r="M18" s="8">
        <f>MIN(E18:E24)</f>
        <v>0.20689655172413793</v>
      </c>
      <c r="N18" s="8">
        <f>MAX(E18:F24)</f>
        <v>0.29883307965499745</v>
      </c>
    </row>
    <row r="19" spans="1:14" x14ac:dyDescent="0.3">
      <c r="A19" s="6">
        <v>42030</v>
      </c>
      <c r="B19">
        <v>92</v>
      </c>
      <c r="C19">
        <v>24</v>
      </c>
      <c r="D19">
        <f t="shared" si="0"/>
        <v>116</v>
      </c>
      <c r="E19" s="7">
        <f t="shared" si="1"/>
        <v>0.20689655172413793</v>
      </c>
      <c r="F19" s="8">
        <f t="shared" si="2"/>
        <v>0.29883307965499745</v>
      </c>
      <c r="G19" t="str">
        <f t="shared" si="3"/>
        <v>below</v>
      </c>
      <c r="H19" t="str">
        <f t="shared" si="4"/>
        <v/>
      </c>
      <c r="I19">
        <f t="shared" si="5"/>
        <v>2</v>
      </c>
      <c r="J19" s="9">
        <v>1</v>
      </c>
    </row>
    <row r="20" spans="1:14" x14ac:dyDescent="0.3">
      <c r="A20" s="6">
        <v>42037</v>
      </c>
      <c r="B20">
        <v>108</v>
      </c>
      <c r="C20">
        <v>30</v>
      </c>
      <c r="D20">
        <f t="shared" si="0"/>
        <v>138</v>
      </c>
      <c r="E20" s="7">
        <f t="shared" si="1"/>
        <v>0.21739130434782608</v>
      </c>
      <c r="F20" s="8">
        <f t="shared" si="2"/>
        <v>0.29883307965499745</v>
      </c>
      <c r="G20" t="str">
        <f t="shared" si="3"/>
        <v>below</v>
      </c>
      <c r="H20" t="str">
        <f t="shared" si="4"/>
        <v/>
      </c>
      <c r="I20">
        <f t="shared" si="5"/>
        <v>3</v>
      </c>
      <c r="J20" s="9">
        <v>1</v>
      </c>
    </row>
    <row r="21" spans="1:14" x14ac:dyDescent="0.3">
      <c r="A21" s="6">
        <v>42044</v>
      </c>
      <c r="B21">
        <v>127</v>
      </c>
      <c r="C21">
        <v>39</v>
      </c>
      <c r="D21">
        <f t="shared" si="0"/>
        <v>166</v>
      </c>
      <c r="E21" s="7">
        <f t="shared" si="1"/>
        <v>0.23493975903614459</v>
      </c>
      <c r="F21" s="8">
        <f t="shared" si="2"/>
        <v>0.29883307965499745</v>
      </c>
      <c r="G21" t="str">
        <f t="shared" si="3"/>
        <v>below</v>
      </c>
      <c r="H21" t="str">
        <f t="shared" si="4"/>
        <v/>
      </c>
      <c r="I21">
        <f t="shared" si="5"/>
        <v>4</v>
      </c>
      <c r="J21" s="9">
        <v>1</v>
      </c>
    </row>
    <row r="22" spans="1:14" x14ac:dyDescent="0.3">
      <c r="A22" s="6">
        <v>42051</v>
      </c>
      <c r="B22">
        <v>110</v>
      </c>
      <c r="C22">
        <v>35</v>
      </c>
      <c r="D22">
        <f t="shared" si="0"/>
        <v>145</v>
      </c>
      <c r="E22" s="7">
        <f t="shared" si="1"/>
        <v>0.2413793103448276</v>
      </c>
      <c r="F22" s="8">
        <f t="shared" si="2"/>
        <v>0.29883307965499745</v>
      </c>
      <c r="G22" t="str">
        <f t="shared" si="3"/>
        <v>below</v>
      </c>
      <c r="H22" t="str">
        <f t="shared" si="4"/>
        <v/>
      </c>
      <c r="I22">
        <f t="shared" si="5"/>
        <v>5</v>
      </c>
      <c r="J22" s="9">
        <v>1</v>
      </c>
    </row>
    <row r="23" spans="1:14" x14ac:dyDescent="0.3">
      <c r="A23" s="6">
        <v>42058</v>
      </c>
      <c r="B23">
        <v>105</v>
      </c>
      <c r="C23">
        <v>34</v>
      </c>
      <c r="D23">
        <f t="shared" si="0"/>
        <v>139</v>
      </c>
      <c r="E23" s="7">
        <f t="shared" si="1"/>
        <v>0.2446043165467626</v>
      </c>
      <c r="F23" s="8">
        <f t="shared" si="2"/>
        <v>0.29883307965499745</v>
      </c>
      <c r="G23" t="str">
        <f t="shared" si="3"/>
        <v>below</v>
      </c>
      <c r="H23" t="str">
        <f t="shared" si="4"/>
        <v/>
      </c>
      <c r="I23">
        <f t="shared" si="5"/>
        <v>6</v>
      </c>
      <c r="J23" s="9">
        <v>1</v>
      </c>
    </row>
    <row r="24" spans="1:14" x14ac:dyDescent="0.3">
      <c r="A24" s="6">
        <v>42065</v>
      </c>
      <c r="B24">
        <v>110</v>
      </c>
      <c r="C24">
        <v>36</v>
      </c>
      <c r="D24">
        <f t="shared" si="0"/>
        <v>146</v>
      </c>
      <c r="E24" s="7">
        <f t="shared" si="1"/>
        <v>0.24657534246575341</v>
      </c>
      <c r="F24" s="8">
        <f t="shared" si="2"/>
        <v>0.29883307965499745</v>
      </c>
      <c r="G24" t="str">
        <f t="shared" si="3"/>
        <v>below</v>
      </c>
      <c r="H24" t="str">
        <f t="shared" si="4"/>
        <v/>
      </c>
      <c r="I24">
        <f t="shared" si="5"/>
        <v>7</v>
      </c>
      <c r="J24" s="9">
        <v>1</v>
      </c>
    </row>
    <row r="25" spans="1:14" x14ac:dyDescent="0.3">
      <c r="A25" s="6">
        <v>42072</v>
      </c>
      <c r="B25">
        <v>100</v>
      </c>
      <c r="C25">
        <v>60</v>
      </c>
      <c r="D25">
        <f t="shared" si="0"/>
        <v>160</v>
      </c>
      <c r="E25" s="7">
        <f t="shared" si="1"/>
        <v>0.375</v>
      </c>
      <c r="F25" s="8">
        <f t="shared" si="2"/>
        <v>0.29883307965499745</v>
      </c>
      <c r="G25" t="str">
        <f t="shared" si="3"/>
        <v>above</v>
      </c>
      <c r="H25" t="str">
        <f t="shared" si="4"/>
        <v>run_start</v>
      </c>
      <c r="I25">
        <f t="shared" si="5"/>
        <v>1</v>
      </c>
      <c r="J25" s="9">
        <v>0</v>
      </c>
    </row>
    <row r="26" spans="1:14" x14ac:dyDescent="0.3">
      <c r="A26" s="6">
        <v>42079</v>
      </c>
      <c r="B26">
        <v>109</v>
      </c>
      <c r="C26">
        <v>37</v>
      </c>
      <c r="D26">
        <f t="shared" si="0"/>
        <v>146</v>
      </c>
      <c r="E26" s="7">
        <f t="shared" si="1"/>
        <v>0.25342465753424659</v>
      </c>
      <c r="F26" s="8">
        <f t="shared" si="2"/>
        <v>0.29883307965499745</v>
      </c>
      <c r="G26" t="str">
        <f t="shared" si="3"/>
        <v>below</v>
      </c>
      <c r="H26" t="str">
        <f t="shared" si="4"/>
        <v>run_start</v>
      </c>
      <c r="I26">
        <f t="shared" si="5"/>
        <v>1</v>
      </c>
      <c r="J26" s="9">
        <v>0</v>
      </c>
    </row>
    <row r="27" spans="1:14" x14ac:dyDescent="0.3">
      <c r="A27" s="6">
        <v>42086</v>
      </c>
      <c r="B27">
        <v>114</v>
      </c>
      <c r="C27">
        <v>41</v>
      </c>
      <c r="D27">
        <f t="shared" si="0"/>
        <v>155</v>
      </c>
      <c r="E27" s="7">
        <f t="shared" si="1"/>
        <v>0.26451612903225807</v>
      </c>
      <c r="F27" s="8">
        <f t="shared" si="2"/>
        <v>0.29883307965499745</v>
      </c>
      <c r="G27" t="str">
        <f t="shared" si="3"/>
        <v>below</v>
      </c>
      <c r="H27" t="str">
        <f t="shared" si="4"/>
        <v/>
      </c>
      <c r="I27">
        <f t="shared" si="5"/>
        <v>2</v>
      </c>
      <c r="J27" s="9">
        <v>0</v>
      </c>
    </row>
    <row r="28" spans="1:14" x14ac:dyDescent="0.3">
      <c r="A28" s="6">
        <v>42093</v>
      </c>
      <c r="B28">
        <v>93</v>
      </c>
      <c r="C28">
        <v>48</v>
      </c>
      <c r="D28">
        <f t="shared" si="0"/>
        <v>141</v>
      </c>
      <c r="E28" s="7">
        <f t="shared" si="1"/>
        <v>0.34042553191489361</v>
      </c>
      <c r="F28" s="8">
        <f t="shared" si="2"/>
        <v>0.29883307965499745</v>
      </c>
      <c r="G28" t="str">
        <f t="shared" si="3"/>
        <v>above</v>
      </c>
      <c r="H28" t="str">
        <f t="shared" si="4"/>
        <v>run_start</v>
      </c>
      <c r="I28">
        <f t="shared" si="5"/>
        <v>1</v>
      </c>
      <c r="J28" s="9">
        <v>1</v>
      </c>
      <c r="K28" s="10">
        <f>A28</f>
        <v>42093</v>
      </c>
      <c r="L28" s="10">
        <f>A34</f>
        <v>42135</v>
      </c>
      <c r="M28" s="8">
        <f>MIN(E28:F34)</f>
        <v>0.29883307965499745</v>
      </c>
      <c r="N28" s="8">
        <f>MAX(E28:E34)</f>
        <v>0.40816326530612246</v>
      </c>
    </row>
    <row r="29" spans="1:14" x14ac:dyDescent="0.3">
      <c r="A29" s="6">
        <v>42100</v>
      </c>
      <c r="B29">
        <v>83</v>
      </c>
      <c r="C29">
        <v>56</v>
      </c>
      <c r="D29">
        <f t="shared" si="0"/>
        <v>139</v>
      </c>
      <c r="E29" s="7">
        <f t="shared" si="1"/>
        <v>0.40287769784172661</v>
      </c>
      <c r="F29" s="8">
        <f t="shared" si="2"/>
        <v>0.29883307965499745</v>
      </c>
      <c r="G29" t="str">
        <f t="shared" si="3"/>
        <v>above</v>
      </c>
      <c r="H29" t="str">
        <f t="shared" si="4"/>
        <v/>
      </c>
      <c r="I29">
        <f t="shared" si="5"/>
        <v>2</v>
      </c>
      <c r="J29" s="9">
        <v>1</v>
      </c>
    </row>
    <row r="30" spans="1:14" x14ac:dyDescent="0.3">
      <c r="A30" s="6">
        <v>42107</v>
      </c>
      <c r="B30">
        <v>105</v>
      </c>
      <c r="C30">
        <v>46</v>
      </c>
      <c r="D30">
        <f t="shared" si="0"/>
        <v>151</v>
      </c>
      <c r="E30" s="7">
        <f t="shared" si="1"/>
        <v>0.30463576158940397</v>
      </c>
      <c r="F30" s="8">
        <f t="shared" si="2"/>
        <v>0.29883307965499745</v>
      </c>
      <c r="G30" t="str">
        <f t="shared" si="3"/>
        <v>above</v>
      </c>
      <c r="H30" t="str">
        <f t="shared" si="4"/>
        <v/>
      </c>
      <c r="I30">
        <f t="shared" si="5"/>
        <v>3</v>
      </c>
      <c r="J30" s="9">
        <v>1</v>
      </c>
    </row>
    <row r="31" spans="1:14" x14ac:dyDescent="0.3">
      <c r="A31" s="6">
        <v>42114</v>
      </c>
      <c r="B31">
        <v>92</v>
      </c>
      <c r="C31">
        <v>50</v>
      </c>
      <c r="D31">
        <f t="shared" si="0"/>
        <v>142</v>
      </c>
      <c r="E31" s="7">
        <f t="shared" si="1"/>
        <v>0.352112676056338</v>
      </c>
      <c r="F31" s="8">
        <f t="shared" si="2"/>
        <v>0.29883307965499745</v>
      </c>
      <c r="G31" t="str">
        <f t="shared" si="3"/>
        <v>above</v>
      </c>
      <c r="H31" t="str">
        <f t="shared" si="4"/>
        <v/>
      </c>
      <c r="I31">
        <f t="shared" si="5"/>
        <v>4</v>
      </c>
      <c r="J31" s="9">
        <v>1</v>
      </c>
    </row>
    <row r="32" spans="1:14" x14ac:dyDescent="0.3">
      <c r="A32" s="6">
        <v>42121</v>
      </c>
      <c r="B32">
        <v>101</v>
      </c>
      <c r="C32">
        <v>54</v>
      </c>
      <c r="D32">
        <f t="shared" si="0"/>
        <v>155</v>
      </c>
      <c r="E32" s="7">
        <f t="shared" si="1"/>
        <v>0.34838709677419355</v>
      </c>
      <c r="F32" s="8">
        <f t="shared" si="2"/>
        <v>0.29883307965499745</v>
      </c>
      <c r="G32" t="str">
        <f t="shared" si="3"/>
        <v>above</v>
      </c>
      <c r="H32" t="str">
        <f t="shared" si="4"/>
        <v/>
      </c>
      <c r="I32">
        <f t="shared" si="5"/>
        <v>5</v>
      </c>
      <c r="J32" s="9">
        <v>1</v>
      </c>
    </row>
    <row r="33" spans="1:14" x14ac:dyDescent="0.3">
      <c r="A33" s="6">
        <v>42128</v>
      </c>
      <c r="B33">
        <v>102</v>
      </c>
      <c r="C33">
        <v>44</v>
      </c>
      <c r="D33">
        <f t="shared" si="0"/>
        <v>146</v>
      </c>
      <c r="E33" s="7">
        <f t="shared" si="1"/>
        <v>0.30136986301369861</v>
      </c>
      <c r="F33" s="8">
        <f t="shared" si="2"/>
        <v>0.29883307965499745</v>
      </c>
      <c r="G33" t="str">
        <f t="shared" si="3"/>
        <v>above</v>
      </c>
      <c r="H33" t="str">
        <f t="shared" si="4"/>
        <v/>
      </c>
      <c r="I33">
        <f t="shared" si="5"/>
        <v>6</v>
      </c>
      <c r="J33" s="9">
        <v>1</v>
      </c>
    </row>
    <row r="34" spans="1:14" x14ac:dyDescent="0.3">
      <c r="A34" s="6">
        <v>42135</v>
      </c>
      <c r="B34">
        <v>87</v>
      </c>
      <c r="C34">
        <v>60</v>
      </c>
      <c r="D34">
        <f t="shared" si="0"/>
        <v>147</v>
      </c>
      <c r="E34" s="7">
        <f t="shared" si="1"/>
        <v>0.40816326530612246</v>
      </c>
      <c r="F34" s="8">
        <f t="shared" si="2"/>
        <v>0.29883307965499745</v>
      </c>
      <c r="G34" t="str">
        <f t="shared" si="3"/>
        <v>above</v>
      </c>
      <c r="H34" t="str">
        <f t="shared" si="4"/>
        <v/>
      </c>
      <c r="I34">
        <f t="shared" si="5"/>
        <v>7</v>
      </c>
      <c r="J34" s="9">
        <v>1</v>
      </c>
    </row>
    <row r="35" spans="1:14" x14ac:dyDescent="0.3">
      <c r="A35" s="6">
        <v>42142</v>
      </c>
      <c r="B35">
        <v>105</v>
      </c>
      <c r="C35">
        <v>42</v>
      </c>
      <c r="D35">
        <f t="shared" si="0"/>
        <v>147</v>
      </c>
      <c r="E35" s="7">
        <f t="shared" si="1"/>
        <v>0.2857142857142857</v>
      </c>
      <c r="F35" s="8">
        <f t="shared" si="2"/>
        <v>0.29883307965499745</v>
      </c>
      <c r="G35" t="str">
        <f t="shared" si="3"/>
        <v>below</v>
      </c>
      <c r="H35" t="str">
        <f t="shared" si="4"/>
        <v>run_start</v>
      </c>
      <c r="I35">
        <f t="shared" si="5"/>
        <v>1</v>
      </c>
      <c r="J35" s="9">
        <v>0</v>
      </c>
    </row>
    <row r="36" spans="1:14" x14ac:dyDescent="0.3">
      <c r="A36" s="6">
        <v>42149</v>
      </c>
      <c r="B36">
        <v>95</v>
      </c>
      <c r="C36">
        <v>52</v>
      </c>
      <c r="D36">
        <f t="shared" si="0"/>
        <v>147</v>
      </c>
      <c r="E36" s="7">
        <f t="shared" si="1"/>
        <v>0.35374149659863946</v>
      </c>
      <c r="F36" s="8">
        <f t="shared" si="2"/>
        <v>0.29883307965499745</v>
      </c>
      <c r="G36" t="str">
        <f t="shared" si="3"/>
        <v>above</v>
      </c>
      <c r="H36" t="str">
        <f t="shared" si="4"/>
        <v>run_start</v>
      </c>
      <c r="I36">
        <f t="shared" si="5"/>
        <v>1</v>
      </c>
      <c r="J36" s="9">
        <v>0</v>
      </c>
    </row>
    <row r="37" spans="1:14" x14ac:dyDescent="0.3">
      <c r="A37" s="6">
        <v>42156</v>
      </c>
      <c r="B37">
        <v>114</v>
      </c>
      <c r="C37">
        <v>32</v>
      </c>
      <c r="D37">
        <f t="shared" si="0"/>
        <v>146</v>
      </c>
      <c r="E37" s="7">
        <f t="shared" si="1"/>
        <v>0.21917808219178081</v>
      </c>
      <c r="F37" s="8">
        <f t="shared" si="2"/>
        <v>0.29883307965499745</v>
      </c>
      <c r="G37" t="str">
        <f t="shared" si="3"/>
        <v>below</v>
      </c>
      <c r="H37" t="str">
        <f t="shared" si="4"/>
        <v>run_start</v>
      </c>
      <c r="I37">
        <f t="shared" si="5"/>
        <v>1</v>
      </c>
      <c r="J37" s="9">
        <v>0</v>
      </c>
    </row>
    <row r="38" spans="1:14" x14ac:dyDescent="0.3">
      <c r="A38" s="6">
        <v>42163</v>
      </c>
      <c r="B38">
        <v>118</v>
      </c>
      <c r="C38">
        <v>56</v>
      </c>
      <c r="D38">
        <f t="shared" si="0"/>
        <v>174</v>
      </c>
      <c r="E38" s="7">
        <f t="shared" si="1"/>
        <v>0.32183908045977011</v>
      </c>
      <c r="F38" s="8">
        <f t="shared" si="2"/>
        <v>0.29883307965499745</v>
      </c>
      <c r="G38" t="str">
        <f t="shared" si="3"/>
        <v>above</v>
      </c>
      <c r="H38" t="str">
        <f t="shared" si="4"/>
        <v>run_start</v>
      </c>
      <c r="I38">
        <f t="shared" si="5"/>
        <v>1</v>
      </c>
      <c r="J38" s="9">
        <v>0</v>
      </c>
    </row>
    <row r="39" spans="1:14" x14ac:dyDescent="0.3">
      <c r="A39" s="6">
        <v>42170</v>
      </c>
      <c r="B39">
        <v>96</v>
      </c>
      <c r="C39">
        <v>33</v>
      </c>
      <c r="D39">
        <f t="shared" si="0"/>
        <v>129</v>
      </c>
      <c r="E39" s="7">
        <f t="shared" si="1"/>
        <v>0.2558139534883721</v>
      </c>
      <c r="F39" s="8">
        <f t="shared" si="2"/>
        <v>0.29883307965499745</v>
      </c>
      <c r="G39" t="str">
        <f t="shared" si="3"/>
        <v>below</v>
      </c>
      <c r="H39" t="str">
        <f t="shared" si="4"/>
        <v>run_start</v>
      </c>
      <c r="I39">
        <f t="shared" si="5"/>
        <v>1</v>
      </c>
      <c r="J39" s="9">
        <v>0</v>
      </c>
    </row>
    <row r="40" spans="1:14" x14ac:dyDescent="0.3">
      <c r="A40" s="6">
        <v>42177</v>
      </c>
      <c r="B40">
        <v>103</v>
      </c>
      <c r="C40">
        <v>43</v>
      </c>
      <c r="D40">
        <f t="shared" si="0"/>
        <v>146</v>
      </c>
      <c r="E40" s="7">
        <f t="shared" si="1"/>
        <v>0.29452054794520549</v>
      </c>
      <c r="F40" s="8">
        <f t="shared" si="2"/>
        <v>0.29883307965499745</v>
      </c>
      <c r="G40" t="str">
        <f t="shared" si="3"/>
        <v>below</v>
      </c>
      <c r="H40" t="str">
        <f t="shared" si="4"/>
        <v/>
      </c>
      <c r="I40">
        <f t="shared" si="5"/>
        <v>2</v>
      </c>
      <c r="J40" s="9">
        <v>0</v>
      </c>
    </row>
    <row r="41" spans="1:14" x14ac:dyDescent="0.3">
      <c r="A41" s="6">
        <v>42184</v>
      </c>
      <c r="B41">
        <v>88</v>
      </c>
      <c r="C41">
        <v>54</v>
      </c>
      <c r="D41">
        <f t="shared" si="0"/>
        <v>142</v>
      </c>
      <c r="E41" s="7">
        <f t="shared" si="1"/>
        <v>0.38028169014084506</v>
      </c>
      <c r="F41" s="8">
        <f t="shared" si="2"/>
        <v>0.29883307965499745</v>
      </c>
      <c r="G41" t="str">
        <f t="shared" si="3"/>
        <v>above</v>
      </c>
      <c r="H41" t="str">
        <f t="shared" si="4"/>
        <v>run_start</v>
      </c>
      <c r="I41">
        <f t="shared" si="5"/>
        <v>1</v>
      </c>
      <c r="J41" s="9">
        <v>0</v>
      </c>
    </row>
    <row r="42" spans="1:14" x14ac:dyDescent="0.3">
      <c r="A42" s="6">
        <v>42191</v>
      </c>
      <c r="B42">
        <v>93</v>
      </c>
      <c r="C42">
        <v>39</v>
      </c>
      <c r="D42">
        <f t="shared" si="0"/>
        <v>132</v>
      </c>
      <c r="E42" s="7">
        <f t="shared" si="1"/>
        <v>0.29545454545454547</v>
      </c>
      <c r="F42" s="8">
        <f t="shared" si="2"/>
        <v>0.29883307965499745</v>
      </c>
      <c r="G42" t="str">
        <f t="shared" si="3"/>
        <v>below</v>
      </c>
      <c r="H42" t="str">
        <f t="shared" si="4"/>
        <v>run_start</v>
      </c>
      <c r="I42">
        <f t="shared" si="5"/>
        <v>1</v>
      </c>
      <c r="J42" s="9">
        <v>0</v>
      </c>
    </row>
    <row r="43" spans="1:14" x14ac:dyDescent="0.3">
      <c r="A43" s="6">
        <v>42198</v>
      </c>
      <c r="B43">
        <v>102</v>
      </c>
      <c r="C43">
        <v>50</v>
      </c>
      <c r="D43">
        <f t="shared" si="0"/>
        <v>152</v>
      </c>
      <c r="E43" s="7">
        <f t="shared" si="1"/>
        <v>0.32894736842105265</v>
      </c>
      <c r="F43" s="8">
        <f t="shared" si="2"/>
        <v>0.29883307965499745</v>
      </c>
      <c r="G43" t="str">
        <f t="shared" si="3"/>
        <v>above</v>
      </c>
      <c r="H43" t="str">
        <f t="shared" si="4"/>
        <v>run_start</v>
      </c>
      <c r="I43">
        <f t="shared" si="5"/>
        <v>1</v>
      </c>
      <c r="J43" s="9">
        <v>1</v>
      </c>
      <c r="K43" s="10">
        <f>A43</f>
        <v>42198</v>
      </c>
      <c r="L43" s="10">
        <f>A49</f>
        <v>42240</v>
      </c>
      <c r="M43" s="8">
        <f>MIN(E43:F49)</f>
        <v>0.29883307965499745</v>
      </c>
      <c r="N43" s="8">
        <f>MAX(E43:E49)</f>
        <v>0.3971631205673759</v>
      </c>
    </row>
    <row r="44" spans="1:14" x14ac:dyDescent="0.3">
      <c r="A44" s="6">
        <v>42205</v>
      </c>
      <c r="B44">
        <v>85</v>
      </c>
      <c r="C44">
        <v>56</v>
      </c>
      <c r="D44">
        <f t="shared" si="0"/>
        <v>141</v>
      </c>
      <c r="E44" s="7">
        <f t="shared" si="1"/>
        <v>0.3971631205673759</v>
      </c>
      <c r="F44" s="8">
        <f t="shared" si="2"/>
        <v>0.29883307965499745</v>
      </c>
      <c r="G44" t="str">
        <f t="shared" si="3"/>
        <v>above</v>
      </c>
      <c r="H44" t="str">
        <f t="shared" si="4"/>
        <v/>
      </c>
      <c r="I44">
        <f t="shared" si="5"/>
        <v>2</v>
      </c>
      <c r="J44" s="9">
        <v>1</v>
      </c>
    </row>
    <row r="45" spans="1:14" x14ac:dyDescent="0.3">
      <c r="A45" s="6">
        <v>42212</v>
      </c>
      <c r="B45">
        <v>109</v>
      </c>
      <c r="C45">
        <v>63</v>
      </c>
      <c r="D45">
        <f t="shared" si="0"/>
        <v>172</v>
      </c>
      <c r="E45" s="7">
        <f t="shared" si="1"/>
        <v>0.36627906976744184</v>
      </c>
      <c r="F45" s="8">
        <f t="shared" si="2"/>
        <v>0.29883307965499745</v>
      </c>
      <c r="G45" t="str">
        <f t="shared" si="3"/>
        <v>above</v>
      </c>
      <c r="H45" t="str">
        <f t="shared" si="4"/>
        <v/>
      </c>
      <c r="I45">
        <f t="shared" si="5"/>
        <v>3</v>
      </c>
      <c r="J45" s="9">
        <v>1</v>
      </c>
    </row>
    <row r="46" spans="1:14" x14ac:dyDescent="0.3">
      <c r="A46" s="6">
        <v>42219</v>
      </c>
      <c r="B46">
        <v>106</v>
      </c>
      <c r="C46">
        <v>53</v>
      </c>
      <c r="D46">
        <f t="shared" si="0"/>
        <v>159</v>
      </c>
      <c r="E46" s="7">
        <f t="shared" si="1"/>
        <v>0.33333333333333331</v>
      </c>
      <c r="F46" s="8">
        <f t="shared" si="2"/>
        <v>0.29883307965499745</v>
      </c>
      <c r="G46" t="str">
        <f t="shared" si="3"/>
        <v>above</v>
      </c>
      <c r="H46" t="str">
        <f t="shared" si="4"/>
        <v/>
      </c>
      <c r="I46">
        <f t="shared" si="5"/>
        <v>4</v>
      </c>
      <c r="J46" s="9">
        <v>1</v>
      </c>
    </row>
    <row r="47" spans="1:14" x14ac:dyDescent="0.3">
      <c r="A47" s="6">
        <v>42226</v>
      </c>
      <c r="B47">
        <v>88</v>
      </c>
      <c r="C47">
        <v>49</v>
      </c>
      <c r="D47">
        <f t="shared" si="0"/>
        <v>137</v>
      </c>
      <c r="E47" s="7">
        <f t="shared" si="1"/>
        <v>0.35766423357664234</v>
      </c>
      <c r="F47" s="8">
        <f t="shared" si="2"/>
        <v>0.29883307965499745</v>
      </c>
      <c r="G47" t="str">
        <f t="shared" si="3"/>
        <v>above</v>
      </c>
      <c r="H47" t="str">
        <f t="shared" si="4"/>
        <v/>
      </c>
      <c r="I47">
        <f t="shared" si="5"/>
        <v>5</v>
      </c>
      <c r="J47" s="9">
        <v>1</v>
      </c>
    </row>
    <row r="48" spans="1:14" x14ac:dyDescent="0.3">
      <c r="A48" s="6">
        <v>42233</v>
      </c>
      <c r="B48">
        <v>112</v>
      </c>
      <c r="C48">
        <v>57</v>
      </c>
      <c r="D48">
        <f t="shared" si="0"/>
        <v>169</v>
      </c>
      <c r="E48" s="7">
        <f t="shared" si="1"/>
        <v>0.33727810650887574</v>
      </c>
      <c r="F48" s="8">
        <f t="shared" si="2"/>
        <v>0.29883307965499745</v>
      </c>
      <c r="G48" t="str">
        <f t="shared" si="3"/>
        <v>above</v>
      </c>
      <c r="H48" t="str">
        <f t="shared" si="4"/>
        <v/>
      </c>
      <c r="I48">
        <f t="shared" si="5"/>
        <v>6</v>
      </c>
      <c r="J48" s="9">
        <v>1</v>
      </c>
    </row>
    <row r="49" spans="1:10" x14ac:dyDescent="0.3">
      <c r="A49" s="6">
        <v>42240</v>
      </c>
      <c r="B49">
        <v>107</v>
      </c>
      <c r="C49">
        <v>52</v>
      </c>
      <c r="D49">
        <f t="shared" si="0"/>
        <v>159</v>
      </c>
      <c r="E49" s="7">
        <f t="shared" si="1"/>
        <v>0.32704402515723269</v>
      </c>
      <c r="F49" s="8">
        <f t="shared" si="2"/>
        <v>0.29883307965499745</v>
      </c>
      <c r="G49" t="str">
        <f t="shared" si="3"/>
        <v>above</v>
      </c>
      <c r="H49" t="str">
        <f t="shared" si="4"/>
        <v/>
      </c>
      <c r="I49">
        <f t="shared" si="5"/>
        <v>7</v>
      </c>
      <c r="J49" s="9">
        <v>1</v>
      </c>
    </row>
    <row r="50" spans="1:10" x14ac:dyDescent="0.3">
      <c r="A50" s="6">
        <v>42247</v>
      </c>
      <c r="B50">
        <v>119</v>
      </c>
      <c r="C50">
        <v>44</v>
      </c>
      <c r="D50">
        <f t="shared" si="0"/>
        <v>163</v>
      </c>
      <c r="E50" s="7">
        <f t="shared" si="1"/>
        <v>0.26993865030674846</v>
      </c>
      <c r="F50" s="8">
        <f t="shared" si="2"/>
        <v>0.29883307965499745</v>
      </c>
      <c r="G50" t="str">
        <f t="shared" si="3"/>
        <v>below</v>
      </c>
      <c r="H50" t="str">
        <f t="shared" si="4"/>
        <v>run_start</v>
      </c>
      <c r="I50">
        <f t="shared" si="5"/>
        <v>1</v>
      </c>
      <c r="J50" s="9">
        <v>0</v>
      </c>
    </row>
    <row r="51" spans="1:10" x14ac:dyDescent="0.3">
      <c r="A51" s="6">
        <v>42254</v>
      </c>
      <c r="B51">
        <v>106</v>
      </c>
      <c r="C51">
        <v>50</v>
      </c>
      <c r="D51">
        <f t="shared" si="0"/>
        <v>156</v>
      </c>
      <c r="E51" s="7">
        <f t="shared" si="1"/>
        <v>0.32051282051282054</v>
      </c>
      <c r="F51" s="8">
        <f t="shared" si="2"/>
        <v>0.29883307965499745</v>
      </c>
      <c r="G51" t="str">
        <f t="shared" si="3"/>
        <v>above</v>
      </c>
      <c r="H51" t="str">
        <f t="shared" si="4"/>
        <v>run_start</v>
      </c>
      <c r="I51">
        <f t="shared" si="5"/>
        <v>1</v>
      </c>
      <c r="J51" s="9">
        <v>0</v>
      </c>
    </row>
    <row r="52" spans="1:10" x14ac:dyDescent="0.3">
      <c r="A52" s="6">
        <v>42261</v>
      </c>
      <c r="B52">
        <v>87</v>
      </c>
      <c r="C52">
        <v>57</v>
      </c>
      <c r="D52">
        <f t="shared" si="0"/>
        <v>144</v>
      </c>
      <c r="E52" s="7">
        <f t="shared" si="1"/>
        <v>0.39583333333333331</v>
      </c>
      <c r="F52" s="8">
        <f t="shared" si="2"/>
        <v>0.29883307965499745</v>
      </c>
      <c r="G52" t="str">
        <f t="shared" si="3"/>
        <v>above</v>
      </c>
      <c r="H52" t="str">
        <f t="shared" si="4"/>
        <v/>
      </c>
      <c r="I52">
        <f t="shared" si="5"/>
        <v>2</v>
      </c>
      <c r="J52" s="9">
        <v>0</v>
      </c>
    </row>
    <row r="53" spans="1:10" x14ac:dyDescent="0.3">
      <c r="A53" s="6">
        <v>42268</v>
      </c>
      <c r="B53">
        <v>106</v>
      </c>
      <c r="C53">
        <v>50</v>
      </c>
      <c r="D53">
        <f t="shared" si="0"/>
        <v>156</v>
      </c>
      <c r="E53" s="7">
        <f t="shared" si="1"/>
        <v>0.32051282051282054</v>
      </c>
      <c r="F53" s="8">
        <f t="shared" si="2"/>
        <v>0.29883307965499745</v>
      </c>
      <c r="G53" t="str">
        <f t="shared" si="3"/>
        <v>above</v>
      </c>
      <c r="H53" t="str">
        <f t="shared" si="4"/>
        <v/>
      </c>
      <c r="I53">
        <f t="shared" si="5"/>
        <v>3</v>
      </c>
      <c r="J53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Neil Pettinger</cp:lastModifiedBy>
  <dcterms:created xsi:type="dcterms:W3CDTF">2025-03-07T04:07:39Z</dcterms:created>
  <dcterms:modified xsi:type="dcterms:W3CDTF">2025-03-07T04:28:56Z</dcterms:modified>
</cp:coreProperties>
</file>