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urtC06868/Desktop/Tincopalca_EPSL/"/>
    </mc:Choice>
  </mc:AlternateContent>
  <xr:revisionPtr revIDLastSave="0" documentId="13_ncr:1_{3D464205-FFA6-9041-AFF3-81BF9D232847}" xr6:coauthVersionLast="47" xr6:coauthVersionMax="47" xr10:uidLastSave="{00000000-0000-0000-0000-000000000000}"/>
  <bookViews>
    <workbookView xWindow="760" yWindow="500" windowWidth="35840" windowHeight="21100" xr2:uid="{00000000-000D-0000-FFFF-FFFF00000000}"/>
  </bookViews>
  <sheets>
    <sheet name="Carbonates" sheetId="9" r:id="rId1"/>
    <sheet name="Volcanic_Glass" sheetId="10" r:id="rId2"/>
  </sheets>
  <definedNames>
    <definedName name="Flash.wke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0" l="1"/>
  <c r="C7" i="10"/>
  <c r="C6" i="10"/>
  <c r="C5" i="10"/>
  <c r="C4" i="10"/>
  <c r="C3" i="10"/>
  <c r="C2" i="10"/>
  <c r="O28" i="9"/>
  <c r="N28" i="9"/>
  <c r="O27" i="9"/>
  <c r="N27" i="9"/>
  <c r="O24" i="9"/>
  <c r="N24" i="9"/>
  <c r="O23" i="9"/>
  <c r="N23" i="9"/>
  <c r="O17" i="9"/>
  <c r="N17" i="9"/>
  <c r="O16" i="9"/>
  <c r="N16" i="9"/>
</calcChain>
</file>

<file path=xl/sharedStrings.xml><?xml version="1.0" encoding="utf-8"?>
<sst xmlns="http://schemas.openxmlformats.org/spreadsheetml/2006/main" count="220" uniqueCount="163">
  <si>
    <t>Amount</t>
  </si>
  <si>
    <t>Ampl  44</t>
  </si>
  <si>
    <t>V-137543</t>
  </si>
  <si>
    <t>Carrara</t>
  </si>
  <si>
    <t>0.197</t>
  </si>
  <si>
    <t>Calcite#1</t>
  </si>
  <si>
    <t>V-137545</t>
  </si>
  <si>
    <t>Merck</t>
  </si>
  <si>
    <t>0.195</t>
  </si>
  <si>
    <t>V-137546</t>
  </si>
  <si>
    <t>Fisher</t>
  </si>
  <si>
    <t>0.191</t>
  </si>
  <si>
    <t>V-137547</t>
  </si>
  <si>
    <t>20150607-01</t>
  </si>
  <si>
    <t>0.428</t>
  </si>
  <si>
    <t>V-137548</t>
  </si>
  <si>
    <t>20150607-03</t>
  </si>
  <si>
    <t>0.517</t>
  </si>
  <si>
    <t>V-137549</t>
  </si>
  <si>
    <t>20150606-03</t>
  </si>
  <si>
    <t>0.491</t>
  </si>
  <si>
    <t>V-137552</t>
  </si>
  <si>
    <t>20150607-13</t>
  </si>
  <si>
    <t>0.521</t>
  </si>
  <si>
    <t>V-137554</t>
  </si>
  <si>
    <t>20150606-05</t>
  </si>
  <si>
    <t>0.490</t>
  </si>
  <si>
    <t>V-137555</t>
  </si>
  <si>
    <t>20150607-10</t>
  </si>
  <si>
    <t>0.502</t>
  </si>
  <si>
    <t>V-137556</t>
  </si>
  <si>
    <t>20150608-06</t>
  </si>
  <si>
    <t>0.483</t>
  </si>
  <si>
    <t>V-137557</t>
  </si>
  <si>
    <t>20150605-03</t>
  </si>
  <si>
    <t>0.523</t>
  </si>
  <si>
    <t>V-137558</t>
  </si>
  <si>
    <t>20150603-01</t>
  </si>
  <si>
    <t>0.435</t>
  </si>
  <si>
    <t>V-137559</t>
  </si>
  <si>
    <t>20150606-07</t>
  </si>
  <si>
    <t>0.489</t>
  </si>
  <si>
    <t>V-137561</t>
  </si>
  <si>
    <t>0.199</t>
  </si>
  <si>
    <t>V-137562</t>
  </si>
  <si>
    <t>0.182</t>
  </si>
  <si>
    <t>V-137563</t>
  </si>
  <si>
    <t>0.190</t>
  </si>
  <si>
    <t>V-137564</t>
  </si>
  <si>
    <t>0.196</t>
  </si>
  <si>
    <t>V-137565</t>
  </si>
  <si>
    <t>20150606-02</t>
  </si>
  <si>
    <t>0.510</t>
  </si>
  <si>
    <t>V-137566</t>
  </si>
  <si>
    <t>20150606-08</t>
  </si>
  <si>
    <t>0.469</t>
  </si>
  <si>
    <t>V-137567</t>
  </si>
  <si>
    <t>20150607-02</t>
  </si>
  <si>
    <t>0.453</t>
  </si>
  <si>
    <t>V-137568</t>
  </si>
  <si>
    <t>0.505</t>
  </si>
  <si>
    <t>V-137569</t>
  </si>
  <si>
    <t>0.506</t>
  </si>
  <si>
    <t>V-137570</t>
  </si>
  <si>
    <t>0.549</t>
  </si>
  <si>
    <t>V-137572</t>
  </si>
  <si>
    <t>0.450</t>
  </si>
  <si>
    <t>V-137573</t>
  </si>
  <si>
    <t>V-137574</t>
  </si>
  <si>
    <t>0.503</t>
  </si>
  <si>
    <t>V-137575</t>
  </si>
  <si>
    <t>0.164</t>
  </si>
  <si>
    <t>V-137576</t>
  </si>
  <si>
    <t>0.171</t>
  </si>
  <si>
    <t>V-137577</t>
  </si>
  <si>
    <t>V-137579</t>
  </si>
  <si>
    <t>0.156</t>
  </si>
  <si>
    <t>V-137580</t>
  </si>
  <si>
    <t>0.176</t>
  </si>
  <si>
    <t>V-137581</t>
  </si>
  <si>
    <t>0.172</t>
  </si>
  <si>
    <t>V-137583</t>
  </si>
  <si>
    <t>0.185</t>
  </si>
  <si>
    <t>V-137584</t>
  </si>
  <si>
    <t>0.155</t>
  </si>
  <si>
    <t>V-137585</t>
  </si>
  <si>
    <t>0.174</t>
  </si>
  <si>
    <t>dup</t>
  </si>
  <si>
    <t>avg</t>
  </si>
  <si>
    <t>stdev</t>
  </si>
  <si>
    <t>Lab ID</t>
  </si>
  <si>
    <t>Sample ID</t>
  </si>
  <si>
    <r>
      <t>δ</t>
    </r>
    <r>
      <rPr>
        <b/>
        <vertAlign val="superscript"/>
        <sz val="11"/>
        <color indexed="30"/>
        <rFont val="Arial"/>
        <family val="2"/>
      </rPr>
      <t>13</t>
    </r>
    <r>
      <rPr>
        <b/>
        <sz val="11"/>
        <color indexed="30"/>
        <rFont val="Arial"/>
        <family val="2"/>
      </rPr>
      <t>C VPDB</t>
    </r>
  </si>
  <si>
    <r>
      <t>δ</t>
    </r>
    <r>
      <rPr>
        <b/>
        <vertAlign val="superscript"/>
        <sz val="11"/>
        <color indexed="30"/>
        <rFont val="Arial"/>
        <family val="2"/>
      </rPr>
      <t>18</t>
    </r>
    <r>
      <rPr>
        <b/>
        <sz val="11"/>
        <color indexed="30"/>
        <rFont val="Arial"/>
        <family val="2"/>
      </rPr>
      <t>O VPDB</t>
    </r>
  </si>
  <si>
    <t>Comments</t>
  </si>
  <si>
    <t>(mg)</t>
  </si>
  <si>
    <t>mV</t>
  </si>
  <si>
    <t>‰</t>
  </si>
  <si>
    <t>V-137603</t>
  </si>
  <si>
    <t>1.918</t>
  </si>
  <si>
    <t>V-137605</t>
  </si>
  <si>
    <t>2.099</t>
  </si>
  <si>
    <t>V-137606</t>
  </si>
  <si>
    <t>2.094</t>
  </si>
  <si>
    <t xml:space="preserve">Client Info: </t>
  </si>
  <si>
    <t>Phone:</t>
  </si>
  <si>
    <t>Sample info:    --------------</t>
  </si>
  <si>
    <t>E-mail:</t>
  </si>
  <si>
    <r>
      <rPr>
        <sz val="11"/>
        <color indexed="30"/>
        <rFont val="Arial"/>
        <family val="2"/>
      </rPr>
      <t>No. of samples:</t>
    </r>
    <r>
      <rPr>
        <sz val="11"/>
        <color indexed="40"/>
        <rFont val="Arial"/>
        <family val="2"/>
      </rPr>
      <t xml:space="preserve">  </t>
    </r>
    <r>
      <rPr>
        <sz val="11"/>
        <rFont val="Arial"/>
        <family val="2"/>
      </rPr>
      <t>----------------</t>
    </r>
  </si>
  <si>
    <r>
      <rPr>
        <sz val="11"/>
        <color indexed="30"/>
        <rFont val="Arial"/>
        <family val="2"/>
      </rPr>
      <t xml:space="preserve">Run started: </t>
    </r>
    <r>
      <rPr>
        <sz val="11"/>
        <rFont val="Arial"/>
        <family val="2"/>
      </rPr>
      <t xml:space="preserve"> --------------</t>
    </r>
  </si>
  <si>
    <t>ISODAT File ID:</t>
  </si>
  <si>
    <r>
      <rPr>
        <sz val="11"/>
        <color indexed="30"/>
        <rFont val="Arial"/>
        <family val="2"/>
      </rPr>
      <t>Run Ended:</t>
    </r>
    <r>
      <rPr>
        <sz val="11"/>
        <rFont val="Arial"/>
        <family val="2"/>
      </rPr>
      <t xml:space="preserve"> ----------------</t>
    </r>
  </si>
  <si>
    <t xml:space="preserve">Lab No: </t>
  </si>
  <si>
    <r>
      <rPr>
        <sz val="11"/>
        <color indexed="30"/>
        <rFont val="Arial"/>
        <family val="2"/>
      </rPr>
      <t>Data Reported</t>
    </r>
    <r>
      <rPr>
        <sz val="11"/>
        <rFont val="Arial"/>
        <family val="2"/>
      </rPr>
      <t xml:space="preserve">: -----------  </t>
    </r>
  </si>
  <si>
    <t>Kurt Sundell</t>
  </si>
  <si>
    <t>Dept of Geosciences</t>
  </si>
  <si>
    <t>Idaho State University</t>
  </si>
  <si>
    <t>kurtsundell@isu.edu</t>
  </si>
  <si>
    <t>V-137558-V-137604</t>
  </si>
  <si>
    <t>carbonates</t>
  </si>
  <si>
    <t>Kurt Sundell carbonate</t>
  </si>
  <si>
    <r>
      <t xml:space="preserve">NOTE: </t>
    </r>
    <r>
      <rPr>
        <b/>
        <sz val="11"/>
        <color indexed="10"/>
        <rFont val="Arial"/>
        <family val="2"/>
      </rPr>
      <t>dup</t>
    </r>
    <r>
      <rPr>
        <sz val="11"/>
        <color indexed="10"/>
        <rFont val="Arial"/>
        <family val="2"/>
      </rPr>
      <t xml:space="preserve"> indicate duplicate samples, run two or three from the same sample vial</t>
    </r>
  </si>
  <si>
    <t>20150604-06</t>
  </si>
  <si>
    <t>20150604-07</t>
  </si>
  <si>
    <t>20150607-09</t>
  </si>
  <si>
    <t>20150605-04</t>
  </si>
  <si>
    <t>20140705-02</t>
  </si>
  <si>
    <t>20140704-02</t>
  </si>
  <si>
    <t>20140704-05</t>
  </si>
  <si>
    <t>20140704-01</t>
  </si>
  <si>
    <t>Name</t>
  </si>
  <si>
    <t>20150609-07</t>
  </si>
  <si>
    <t>20150609-09</t>
  </si>
  <si>
    <t>20150609-11 (1-2)</t>
  </si>
  <si>
    <t>20160814-01</t>
  </si>
  <si>
    <t>20160814-04</t>
  </si>
  <si>
    <t>20160814-09</t>
  </si>
  <si>
    <t>20160814-12</t>
  </si>
  <si>
    <t>270510-01</t>
  </si>
  <si>
    <t>270510-05</t>
  </si>
  <si>
    <t>270510-06</t>
  </si>
  <si>
    <t>270510-14</t>
  </si>
  <si>
    <t>270510-17</t>
  </si>
  <si>
    <t>180511-03</t>
  </si>
  <si>
    <t>1HUA36</t>
  </si>
  <si>
    <t>1HUA96</t>
  </si>
  <si>
    <t>1HUA231</t>
  </si>
  <si>
    <t>1HUA260</t>
  </si>
  <si>
    <t>1HUA293.5</t>
  </si>
  <si>
    <t>1HUA377.5</t>
  </si>
  <si>
    <t>2HUA279</t>
  </si>
  <si>
    <t>1ISL18</t>
  </si>
  <si>
    <t>1ISL147</t>
  </si>
  <si>
    <t>1ISL164</t>
  </si>
  <si>
    <t>Reconstructed</t>
  </si>
  <si>
    <t>Reconstructed d2H</t>
  </si>
  <si>
    <t>Age</t>
  </si>
  <si>
    <t>Uncertainty 1s</t>
  </si>
  <si>
    <t>Sample</t>
  </si>
  <si>
    <t>Stratigraphic level</t>
  </si>
  <si>
    <t>*Data originally published in Sundell et al. (2019)</t>
  </si>
  <si>
    <t>Unknowns</t>
  </si>
  <si>
    <t>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</si>
</sst>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/d/yyyy;@"/>
    <numFmt numFmtId="166" formatCode="0.0"/>
  </numFmts>
  <fonts count="20">
    <font>
      <sz val="10"/>
      <name val="MS Sans Serif"/>
    </font>
    <font>
      <u/>
      <sz val="10"/>
      <color indexed="12"/>
      <name val="MS Sans Serif"/>
    </font>
    <font>
      <sz val="10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b/>
      <vertAlign val="superscript"/>
      <sz val="11"/>
      <color indexed="30"/>
      <name val="Arial"/>
      <family val="2"/>
    </font>
    <font>
      <b/>
      <sz val="11"/>
      <color indexed="30"/>
      <name val="Arial"/>
      <family val="2"/>
    </font>
    <font>
      <u/>
      <sz val="11"/>
      <color indexed="12"/>
      <name val="Arial"/>
      <family val="2"/>
    </font>
    <font>
      <sz val="11"/>
      <color indexed="30"/>
      <name val="Arial"/>
      <family val="2"/>
    </font>
    <font>
      <sz val="11"/>
      <color indexed="40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sz val="11"/>
      <color rgb="FF0070C0"/>
      <name val="Arial"/>
      <family val="2"/>
    </font>
    <font>
      <sz val="11"/>
      <color rgb="FFFF0000"/>
      <name val="Arial"/>
      <family val="2"/>
    </font>
    <font>
      <sz val="11"/>
      <color rgb="FFC00000"/>
      <name val="Arial"/>
      <family val="2"/>
    </font>
    <font>
      <b/>
      <sz val="11"/>
      <color rgb="FF0070C0"/>
      <name val="Arial"/>
      <family val="2"/>
    </font>
    <font>
      <sz val="11"/>
      <color theme="1"/>
      <name val="Arial"/>
      <family val="2"/>
    </font>
    <font>
      <sz val="11"/>
      <color rgb="FF555555"/>
      <name val="Roboto"/>
      <charset val="1"/>
    </font>
    <font>
      <sz val="11"/>
      <color rgb="FF00B0F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2" fillId="0" borderId="0"/>
  </cellStyleXfs>
  <cellXfs count="87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12" fillId="0" borderId="2" xfId="0" applyNumberFormat="1" applyFont="1" applyBorder="1" applyAlignment="1">
      <alignment horizontal="center"/>
    </xf>
    <xf numFmtId="0" fontId="3" fillId="2" borderId="1" xfId="0" quotePrefix="1" applyFont="1" applyFill="1" applyBorder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2" fontId="12" fillId="2" borderId="1" xfId="0" applyNumberFormat="1" applyFont="1" applyFill="1" applyBorder="1" applyAlignment="1">
      <alignment horizontal="center"/>
    </xf>
    <xf numFmtId="2" fontId="12" fillId="2" borderId="2" xfId="0" applyNumberFormat="1" applyFont="1" applyFill="1" applyBorder="1" applyAlignment="1">
      <alignment horizontal="center"/>
    </xf>
    <xf numFmtId="2" fontId="13" fillId="2" borderId="1" xfId="0" applyNumberFormat="1" applyFont="1" applyFill="1" applyBorder="1" applyAlignment="1">
      <alignment horizontal="center"/>
    </xf>
    <xf numFmtId="2" fontId="13" fillId="2" borderId="2" xfId="0" applyNumberFormat="1" applyFont="1" applyFill="1" applyBorder="1" applyAlignment="1">
      <alignment horizontal="center"/>
    </xf>
    <xf numFmtId="2" fontId="14" fillId="2" borderId="1" xfId="0" applyNumberFormat="1" applyFont="1" applyFill="1" applyBorder="1" applyAlignment="1">
      <alignment horizontal="center"/>
    </xf>
    <xf numFmtId="2" fontId="14" fillId="2" borderId="2" xfId="0" applyNumberFormat="1" applyFont="1" applyFill="1" applyBorder="1" applyAlignment="1">
      <alignment horizontal="center"/>
    </xf>
    <xf numFmtId="0" fontId="4" fillId="0" borderId="3" xfId="3" applyFont="1" applyBorder="1" applyAlignment="1">
      <alignment horizontal="center"/>
    </xf>
    <xf numFmtId="0" fontId="4" fillId="0" borderId="8" xfId="3" applyFont="1" applyBorder="1" applyAlignment="1">
      <alignment horizontal="center"/>
    </xf>
    <xf numFmtId="164" fontId="4" fillId="0" borderId="8" xfId="3" quotePrefix="1" applyNumberFormat="1" applyFont="1" applyBorder="1" applyAlignment="1">
      <alignment horizontal="center"/>
    </xf>
    <xf numFmtId="0" fontId="4" fillId="0" borderId="8" xfId="3" quotePrefix="1" applyFont="1" applyBorder="1" applyAlignment="1">
      <alignment horizontal="center"/>
    </xf>
    <xf numFmtId="0" fontId="15" fillId="0" borderId="3" xfId="3" applyFont="1" applyBorder="1" applyAlignment="1">
      <alignment horizontal="center"/>
    </xf>
    <xf numFmtId="0" fontId="15" fillId="0" borderId="4" xfId="3" applyFont="1" applyBorder="1" applyAlignment="1">
      <alignment horizontal="center"/>
    </xf>
    <xf numFmtId="0" fontId="4" fillId="0" borderId="4" xfId="3" applyFont="1" applyBorder="1" applyAlignment="1">
      <alignment horizontal="center"/>
    </xf>
    <xf numFmtId="0" fontId="4" fillId="0" borderId="5" xfId="3" applyFont="1" applyBorder="1" applyAlignment="1">
      <alignment horizontal="center"/>
    </xf>
    <xf numFmtId="0" fontId="4" fillId="0" borderId="7" xfId="3" applyFont="1" applyBorder="1" applyAlignment="1">
      <alignment horizontal="center"/>
    </xf>
    <xf numFmtId="164" fontId="4" fillId="0" borderId="7" xfId="3" applyNumberFormat="1" applyFont="1" applyBorder="1" applyAlignment="1">
      <alignment horizontal="center"/>
    </xf>
    <xf numFmtId="0" fontId="15" fillId="0" borderId="5" xfId="3" applyFont="1" applyBorder="1" applyAlignment="1">
      <alignment horizontal="center"/>
    </xf>
    <xf numFmtId="0" fontId="15" fillId="0" borderId="6" xfId="3" applyFont="1" applyBorder="1" applyAlignment="1">
      <alignment horizontal="center"/>
    </xf>
    <xf numFmtId="0" fontId="4" fillId="0" borderId="6" xfId="3" applyFont="1" applyBorder="1" applyAlignment="1">
      <alignment horizontal="center"/>
    </xf>
    <xf numFmtId="2" fontId="3" fillId="0" borderId="0" xfId="0" applyNumberFormat="1" applyFont="1"/>
    <xf numFmtId="1" fontId="3" fillId="0" borderId="2" xfId="0" applyNumberFormat="1" applyFont="1" applyBorder="1" applyAlignment="1">
      <alignment horizontal="center"/>
    </xf>
    <xf numFmtId="1" fontId="14" fillId="2" borderId="2" xfId="0" applyNumberFormat="1" applyFont="1" applyFill="1" applyBorder="1" applyAlignment="1">
      <alignment horizontal="center"/>
    </xf>
    <xf numFmtId="0" fontId="12" fillId="3" borderId="3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8" xfId="0" applyFont="1" applyFill="1" applyBorder="1"/>
    <xf numFmtId="0" fontId="3" fillId="3" borderId="4" xfId="0" applyFont="1" applyFill="1" applyBorder="1"/>
    <xf numFmtId="0" fontId="3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16" fillId="3" borderId="1" xfId="0" applyFont="1" applyFill="1" applyBorder="1"/>
    <xf numFmtId="2" fontId="3" fillId="3" borderId="2" xfId="0" applyNumberFormat="1" applyFont="1" applyFill="1" applyBorder="1"/>
    <xf numFmtId="0" fontId="16" fillId="3" borderId="2" xfId="0" applyFont="1" applyFill="1" applyBorder="1"/>
    <xf numFmtId="1" fontId="3" fillId="3" borderId="0" xfId="0" applyNumberFormat="1" applyFont="1" applyFill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3" fillId="3" borderId="0" xfId="0" applyFont="1" applyFill="1"/>
    <xf numFmtId="0" fontId="12" fillId="3" borderId="5" xfId="0" applyFont="1" applyFill="1" applyBorder="1" applyAlignment="1">
      <alignment horizontal="left"/>
    </xf>
    <xf numFmtId="0" fontId="16" fillId="3" borderId="7" xfId="0" applyFont="1" applyFill="1" applyBorder="1" applyAlignment="1">
      <alignment horizontal="left"/>
    </xf>
    <xf numFmtId="164" fontId="3" fillId="3" borderId="6" xfId="0" applyNumberFormat="1" applyFont="1" applyFill="1" applyBorder="1" applyAlignment="1">
      <alignment horizontal="left"/>
    </xf>
    <xf numFmtId="165" fontId="3" fillId="3" borderId="7" xfId="0" applyNumberFormat="1" applyFont="1" applyFill="1" applyBorder="1" applyAlignment="1">
      <alignment horizontal="center"/>
    </xf>
    <xf numFmtId="2" fontId="3" fillId="3" borderId="6" xfId="0" applyNumberFormat="1" applyFont="1" applyFill="1" applyBorder="1"/>
    <xf numFmtId="0" fontId="17" fillId="0" borderId="0" xfId="0" applyFont="1"/>
    <xf numFmtId="0" fontId="3" fillId="4" borderId="1" xfId="0" quotePrefix="1" applyFont="1" applyFill="1" applyBorder="1" applyAlignment="1">
      <alignment horizontal="center"/>
    </xf>
    <xf numFmtId="0" fontId="3" fillId="4" borderId="0" xfId="0" quotePrefix="1" applyFont="1" applyFill="1" applyAlignment="1">
      <alignment horizontal="center"/>
    </xf>
    <xf numFmtId="0" fontId="3" fillId="4" borderId="5" xfId="0" quotePrefix="1" applyFont="1" applyFill="1" applyBorder="1" applyAlignment="1">
      <alignment horizontal="center"/>
    </xf>
    <xf numFmtId="0" fontId="3" fillId="4" borderId="7" xfId="0" quotePrefix="1" applyFont="1" applyFill="1" applyBorder="1" applyAlignment="1">
      <alignment horizontal="center"/>
    </xf>
    <xf numFmtId="1" fontId="14" fillId="4" borderId="2" xfId="0" applyNumberFormat="1" applyFont="1" applyFill="1" applyBorder="1" applyAlignment="1">
      <alignment horizontal="center"/>
    </xf>
    <xf numFmtId="1" fontId="14" fillId="4" borderId="6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166" fontId="3" fillId="0" borderId="0" xfId="0" applyNumberFormat="1" applyFont="1" applyAlignment="1">
      <alignment horizontal="center"/>
    </xf>
    <xf numFmtId="0" fontId="19" fillId="0" borderId="0" xfId="0" applyFont="1"/>
    <xf numFmtId="2" fontId="12" fillId="0" borderId="0" xfId="0" applyNumberFormat="1" applyFont="1" applyAlignment="1">
      <alignment horizontal="center"/>
    </xf>
    <xf numFmtId="0" fontId="3" fillId="0" borderId="5" xfId="0" quotePrefix="1" applyFont="1" applyBorder="1" applyAlignment="1">
      <alignment horizontal="center"/>
    </xf>
    <xf numFmtId="0" fontId="3" fillId="0" borderId="7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164" fontId="18" fillId="3" borderId="1" xfId="0" applyNumberFormat="1" applyFont="1" applyFill="1" applyBorder="1" applyAlignment="1">
      <alignment horizontal="left"/>
    </xf>
    <xf numFmtId="164" fontId="18" fillId="3" borderId="0" xfId="0" applyNumberFormat="1" applyFont="1" applyFill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12" fillId="3" borderId="8" xfId="0" applyFont="1" applyFill="1" applyBorder="1" applyAlignment="1">
      <alignment horizontal="left"/>
    </xf>
    <xf numFmtId="0" fontId="1" fillId="3" borderId="0" xfId="1" applyFill="1" applyBorder="1" applyAlignment="1">
      <alignment horizontal="left"/>
    </xf>
    <xf numFmtId="0" fontId="7" fillId="3" borderId="2" xfId="1" applyFont="1" applyFill="1" applyBorder="1" applyAlignment="1">
      <alignment horizontal="left"/>
    </xf>
    <xf numFmtId="0" fontId="3" fillId="3" borderId="0" xfId="0" applyFont="1" applyFill="1"/>
    <xf numFmtId="164" fontId="3" fillId="3" borderId="1" xfId="0" applyNumberFormat="1" applyFont="1" applyFill="1" applyBorder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3" fillId="3" borderId="7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left"/>
    </xf>
    <xf numFmtId="164" fontId="3" fillId="3" borderId="7" xfId="0" applyNumberFormat="1" applyFont="1" applyFill="1" applyBorder="1" applyAlignment="1">
      <alignment horizontal="left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colors>
    <mruColors>
      <color rgb="FF00FDFF"/>
      <color rgb="FF00FB92"/>
      <color rgb="FF0096F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urtsundell@i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3E20-D55F-3242-AB69-FAA001318168}">
  <dimension ref="A1:AI41"/>
  <sheetViews>
    <sheetView tabSelected="1" workbookViewId="0">
      <selection activeCell="R37" sqref="R37"/>
    </sheetView>
  </sheetViews>
  <sheetFormatPr baseColWidth="10" defaultColWidth="9.19921875" defaultRowHeight="14"/>
  <cols>
    <col min="1" max="2" width="16.3984375" style="1" customWidth="1"/>
    <col min="3" max="3" width="15.59765625" style="1" customWidth="1"/>
    <col min="4" max="8" width="12.796875" style="1" customWidth="1"/>
    <col min="9" max="9" width="15.19921875" style="1" customWidth="1"/>
    <col min="10" max="17" width="12.796875" style="1" customWidth="1"/>
    <col min="18" max="20" width="9.19921875" style="1"/>
    <col min="21" max="21" width="18.796875" style="1" bestFit="1" customWidth="1"/>
    <col min="22" max="22" width="14.19921875" style="1" bestFit="1" customWidth="1"/>
    <col min="23" max="23" width="20.59765625" style="65" bestFit="1" customWidth="1"/>
    <col min="24" max="24" width="6.19921875" style="1" bestFit="1" customWidth="1"/>
    <col min="25" max="25" width="14" style="1" bestFit="1" customWidth="1"/>
    <col min="26" max="27" width="9.19921875" style="1"/>
    <col min="28" max="28" width="6.19921875" style="1" bestFit="1" customWidth="1"/>
    <col min="29" max="29" width="14.19921875" style="1" bestFit="1" customWidth="1"/>
    <col min="30" max="30" width="7" style="1" bestFit="1" customWidth="1"/>
    <col min="31" max="33" width="9.19921875" style="1"/>
    <col min="34" max="34" width="19.796875" style="1" bestFit="1" customWidth="1"/>
    <col min="35" max="35" width="15.796875" style="1" bestFit="1" customWidth="1"/>
    <col min="36" max="16384" width="9.19921875" style="1"/>
  </cols>
  <sheetData>
    <row r="1" spans="1:35">
      <c r="A1" s="38" t="s">
        <v>104</v>
      </c>
      <c r="B1" s="75" t="s">
        <v>114</v>
      </c>
      <c r="C1" s="75"/>
      <c r="D1" s="39" t="s">
        <v>105</v>
      </c>
      <c r="E1" s="75"/>
      <c r="F1" s="76"/>
      <c r="G1" s="77" t="s">
        <v>106</v>
      </c>
      <c r="H1" s="78"/>
      <c r="I1" s="40" t="s">
        <v>119</v>
      </c>
      <c r="J1" s="41"/>
      <c r="AH1" s="1" t="s">
        <v>130</v>
      </c>
      <c r="AI1" s="1" t="s">
        <v>154</v>
      </c>
    </row>
    <row r="2" spans="1:35">
      <c r="A2" s="42"/>
      <c r="B2" s="72" t="s">
        <v>116</v>
      </c>
      <c r="C2" s="72"/>
      <c r="D2" s="43" t="s">
        <v>107</v>
      </c>
      <c r="E2" s="79" t="s">
        <v>117</v>
      </c>
      <c r="F2" s="80"/>
      <c r="G2" s="44"/>
      <c r="H2" s="43"/>
      <c r="I2" s="43"/>
      <c r="J2" s="45"/>
      <c r="AH2" s="1" t="s">
        <v>129</v>
      </c>
      <c r="AI2" s="1">
        <v>-120.52168147457451</v>
      </c>
    </row>
    <row r="3" spans="1:35">
      <c r="A3" s="42"/>
      <c r="B3" s="72" t="s">
        <v>115</v>
      </c>
      <c r="C3" s="72"/>
      <c r="D3" s="43"/>
      <c r="E3" s="43"/>
      <c r="F3" s="46"/>
      <c r="G3" s="73" t="s">
        <v>108</v>
      </c>
      <c r="H3" s="74"/>
      <c r="I3" s="47">
        <v>17</v>
      </c>
      <c r="J3" s="45"/>
      <c r="AH3" s="1" t="s">
        <v>127</v>
      </c>
      <c r="AI3" s="1">
        <v>-54.733572780267536</v>
      </c>
    </row>
    <row r="4" spans="1:35">
      <c r="A4" s="42"/>
      <c r="B4" s="81"/>
      <c r="C4" s="81"/>
      <c r="D4" s="43"/>
      <c r="E4" s="43"/>
      <c r="F4" s="46"/>
      <c r="G4" s="82" t="s">
        <v>109</v>
      </c>
      <c r="H4" s="83"/>
      <c r="I4" s="48">
        <v>44713</v>
      </c>
      <c r="J4" s="45"/>
      <c r="AH4" s="1" t="s">
        <v>128</v>
      </c>
      <c r="AI4" s="1">
        <v>-65.973499876385972</v>
      </c>
    </row>
    <row r="5" spans="1:35" ht="15">
      <c r="A5" s="49" t="s">
        <v>110</v>
      </c>
      <c r="B5" s="72" t="s">
        <v>120</v>
      </c>
      <c r="C5" s="72"/>
      <c r="D5" s="72"/>
      <c r="E5" s="50"/>
      <c r="F5" s="46"/>
      <c r="G5" s="82" t="s">
        <v>111</v>
      </c>
      <c r="H5" s="83"/>
      <c r="I5" s="48">
        <v>44714</v>
      </c>
      <c r="J5" s="45"/>
      <c r="L5" s="56"/>
      <c r="AH5" s="1" t="s">
        <v>126</v>
      </c>
      <c r="AI5" s="1">
        <v>-61.75398792811643</v>
      </c>
    </row>
    <row r="6" spans="1:35" ht="15" thickBot="1">
      <c r="A6" s="51" t="s">
        <v>112</v>
      </c>
      <c r="B6" s="84" t="s">
        <v>118</v>
      </c>
      <c r="C6" s="84"/>
      <c r="D6" s="84"/>
      <c r="E6" s="52"/>
      <c r="F6" s="53"/>
      <c r="G6" s="85" t="s">
        <v>113</v>
      </c>
      <c r="H6" s="86"/>
      <c r="I6" s="54">
        <v>44714</v>
      </c>
      <c r="J6" s="55"/>
      <c r="AH6" s="1" t="s">
        <v>122</v>
      </c>
      <c r="AI6" s="1">
        <v>-51.168076352297817</v>
      </c>
    </row>
    <row r="7" spans="1:35">
      <c r="AH7" s="1" t="s">
        <v>123</v>
      </c>
      <c r="AI7" s="1">
        <v>-62.679917630044656</v>
      </c>
    </row>
    <row r="8" spans="1:35">
      <c r="AH8" s="1" t="s">
        <v>125</v>
      </c>
      <c r="AI8" s="1">
        <v>-71.668153201770565</v>
      </c>
    </row>
    <row r="9" spans="1:35" ht="15" thickBot="1">
      <c r="A9" s="71" t="s">
        <v>161</v>
      </c>
      <c r="J9" s="71" t="s">
        <v>162</v>
      </c>
      <c r="AH9" s="1" t="s">
        <v>124</v>
      </c>
      <c r="AI9" s="1">
        <v>-76.111805624732142</v>
      </c>
    </row>
    <row r="10" spans="1:35" ht="15">
      <c r="A10" s="22" t="s">
        <v>90</v>
      </c>
      <c r="B10" s="23" t="s">
        <v>91</v>
      </c>
      <c r="C10" s="24" t="s">
        <v>0</v>
      </c>
      <c r="D10" s="25" t="s">
        <v>1</v>
      </c>
      <c r="E10" s="26" t="s">
        <v>92</v>
      </c>
      <c r="F10" s="27" t="s">
        <v>93</v>
      </c>
      <c r="G10" s="28" t="s">
        <v>94</v>
      </c>
      <c r="J10" s="22" t="s">
        <v>90</v>
      </c>
      <c r="K10" s="23" t="s">
        <v>91</v>
      </c>
      <c r="L10" s="24" t="s">
        <v>0</v>
      </c>
      <c r="M10" s="25" t="s">
        <v>1</v>
      </c>
      <c r="N10" s="26" t="s">
        <v>92</v>
      </c>
      <c r="O10" s="27" t="s">
        <v>93</v>
      </c>
      <c r="P10" s="28" t="s">
        <v>94</v>
      </c>
      <c r="AH10" s="1" t="s">
        <v>131</v>
      </c>
      <c r="AI10" s="1">
        <v>-69.234974484828513</v>
      </c>
    </row>
    <row r="11" spans="1:35" ht="15" thickBot="1">
      <c r="A11" s="29"/>
      <c r="B11" s="30"/>
      <c r="C11" s="31" t="s">
        <v>95</v>
      </c>
      <c r="D11" s="30" t="s">
        <v>96</v>
      </c>
      <c r="E11" s="32" t="s">
        <v>97</v>
      </c>
      <c r="F11" s="33" t="s">
        <v>97</v>
      </c>
      <c r="G11" s="34"/>
      <c r="J11" s="29"/>
      <c r="K11" s="30"/>
      <c r="L11" s="31" t="s">
        <v>95</v>
      </c>
      <c r="M11" s="30" t="s">
        <v>96</v>
      </c>
      <c r="N11" s="32" t="s">
        <v>97</v>
      </c>
      <c r="O11" s="33" t="s">
        <v>97</v>
      </c>
      <c r="P11" s="34"/>
      <c r="AH11" s="1" t="s">
        <v>132</v>
      </c>
      <c r="AI11" s="1">
        <v>-138.65112892720356</v>
      </c>
    </row>
    <row r="12" spans="1:35">
      <c r="A12" s="2" t="s">
        <v>36</v>
      </c>
      <c r="B12" s="3" t="s">
        <v>37</v>
      </c>
      <c r="C12" s="3" t="s">
        <v>38</v>
      </c>
      <c r="D12" s="36">
        <v>8012.875</v>
      </c>
      <c r="E12" s="6">
        <v>-0.44934768952599136</v>
      </c>
      <c r="F12" s="7">
        <v>-0.41086280798171337</v>
      </c>
      <c r="G12" s="5" t="s">
        <v>87</v>
      </c>
      <c r="H12" s="4">
        <v>1900</v>
      </c>
      <c r="I12" s="4">
        <v>1900</v>
      </c>
      <c r="J12" s="2" t="s">
        <v>44</v>
      </c>
      <c r="K12" s="3" t="s">
        <v>5</v>
      </c>
      <c r="L12" s="3" t="s">
        <v>45</v>
      </c>
      <c r="M12" s="4">
        <v>4688.125</v>
      </c>
      <c r="N12" s="6">
        <v>-6.0263904119530487</v>
      </c>
      <c r="O12" s="7">
        <v>-3.7731499914548463</v>
      </c>
      <c r="P12" s="5"/>
      <c r="AH12" s="1" t="s">
        <v>133</v>
      </c>
      <c r="AI12" s="1">
        <v>-73.33551969776488</v>
      </c>
    </row>
    <row r="13" spans="1:35">
      <c r="A13" s="2" t="s">
        <v>63</v>
      </c>
      <c r="B13" s="3" t="s">
        <v>37</v>
      </c>
      <c r="C13" s="3" t="s">
        <v>64</v>
      </c>
      <c r="D13" s="36">
        <v>9987.25</v>
      </c>
      <c r="E13" s="6">
        <v>-0.36911179865033894</v>
      </c>
      <c r="F13" s="7">
        <v>-0.26270740691919769</v>
      </c>
      <c r="G13" s="5" t="s">
        <v>87</v>
      </c>
      <c r="H13" s="4">
        <v>1900</v>
      </c>
      <c r="I13" s="4">
        <v>1900</v>
      </c>
      <c r="J13" s="2" t="s">
        <v>72</v>
      </c>
      <c r="K13" s="3" t="s">
        <v>5</v>
      </c>
      <c r="L13" s="3" t="s">
        <v>73</v>
      </c>
      <c r="M13" s="4">
        <v>4465.25</v>
      </c>
      <c r="N13" s="6">
        <v>-5.9435843778870847</v>
      </c>
      <c r="O13" s="7">
        <v>-3.8376207482309432</v>
      </c>
      <c r="P13" s="5"/>
      <c r="AH13" s="1" t="s">
        <v>134</v>
      </c>
      <c r="AI13" s="1">
        <v>-120.32413998074878</v>
      </c>
    </row>
    <row r="14" spans="1:35">
      <c r="A14" s="2" t="s">
        <v>50</v>
      </c>
      <c r="B14" s="3" t="s">
        <v>51</v>
      </c>
      <c r="C14" s="3" t="s">
        <v>52</v>
      </c>
      <c r="D14" s="36">
        <v>10766.625</v>
      </c>
      <c r="E14" s="6">
        <v>-5.7120336087450099</v>
      </c>
      <c r="F14" s="7">
        <v>-2.9063722319411864</v>
      </c>
      <c r="G14" s="5" t="s">
        <v>87</v>
      </c>
      <c r="H14" s="4">
        <v>2240</v>
      </c>
      <c r="I14" s="4">
        <v>2240</v>
      </c>
      <c r="J14" s="2" t="s">
        <v>77</v>
      </c>
      <c r="K14" s="3" t="s">
        <v>5</v>
      </c>
      <c r="L14" s="3" t="s">
        <v>78</v>
      </c>
      <c r="M14" s="4">
        <v>4482.5</v>
      </c>
      <c r="N14" s="6">
        <v>-5.9997591609214354</v>
      </c>
      <c r="O14" s="7">
        <v>-3.8219704952653801</v>
      </c>
      <c r="P14" s="5"/>
      <c r="AH14" s="1" t="s">
        <v>135</v>
      </c>
      <c r="AI14" s="1">
        <v>-82.0235465000045</v>
      </c>
    </row>
    <row r="15" spans="1:35">
      <c r="A15" s="2" t="s">
        <v>61</v>
      </c>
      <c r="B15" s="3" t="s">
        <v>51</v>
      </c>
      <c r="C15" s="3" t="s">
        <v>62</v>
      </c>
      <c r="D15" s="36">
        <v>11134.75</v>
      </c>
      <c r="E15" s="6">
        <v>-5.6645476285932368</v>
      </c>
      <c r="F15" s="7">
        <v>-2.9684028007178158</v>
      </c>
      <c r="G15" s="5" t="s">
        <v>87</v>
      </c>
      <c r="H15" s="4">
        <v>2240</v>
      </c>
      <c r="I15" s="4">
        <v>2240</v>
      </c>
      <c r="J15" s="2" t="s">
        <v>83</v>
      </c>
      <c r="K15" s="3" t="s">
        <v>5</v>
      </c>
      <c r="L15" s="3" t="s">
        <v>84</v>
      </c>
      <c r="M15" s="4">
        <v>4251.625</v>
      </c>
      <c r="N15" s="6">
        <v>-5.7525270731420548</v>
      </c>
      <c r="O15" s="7">
        <v>-3.7469106671396384</v>
      </c>
      <c r="P15" s="5"/>
      <c r="AH15" s="1" t="s">
        <v>136</v>
      </c>
      <c r="AI15" s="1">
        <v>-66.507889458245472</v>
      </c>
    </row>
    <row r="16" spans="1:35">
      <c r="A16" s="2" t="s">
        <v>18</v>
      </c>
      <c r="B16" s="3" t="s">
        <v>19</v>
      </c>
      <c r="C16" s="3" t="s">
        <v>20</v>
      </c>
      <c r="D16" s="36">
        <v>4378.75</v>
      </c>
      <c r="E16" s="6">
        <v>-4.3313053071577716</v>
      </c>
      <c r="F16" s="7">
        <v>1.3095920635406344</v>
      </c>
      <c r="G16" s="5"/>
      <c r="H16" s="4">
        <v>2265</v>
      </c>
      <c r="I16" s="4">
        <v>2265</v>
      </c>
      <c r="J16" s="10"/>
      <c r="M16" s="1" t="s">
        <v>88</v>
      </c>
      <c r="N16" s="6">
        <f>AVERAGE(N12:N15)</f>
        <v>-5.9305652559759059</v>
      </c>
      <c r="O16" s="7">
        <f>AVERAGE(O12:O15)</f>
        <v>-3.7949129755227018</v>
      </c>
      <c r="P16" s="5"/>
      <c r="AH16" s="1" t="s">
        <v>137</v>
      </c>
      <c r="AI16" s="1">
        <v>-88.31471583877169</v>
      </c>
    </row>
    <row r="17" spans="1:35">
      <c r="A17" s="2" t="s">
        <v>24</v>
      </c>
      <c r="B17" s="3" t="s">
        <v>25</v>
      </c>
      <c r="C17" s="3" t="s">
        <v>26</v>
      </c>
      <c r="D17" s="36">
        <v>11477.25</v>
      </c>
      <c r="E17" s="6">
        <v>-4.8504351264339238</v>
      </c>
      <c r="F17" s="7">
        <v>8.5392785010517613E-2</v>
      </c>
      <c r="G17" s="5"/>
      <c r="H17" s="4">
        <v>2305</v>
      </c>
      <c r="I17" s="4">
        <v>2305</v>
      </c>
      <c r="J17" s="10"/>
      <c r="M17" s="1" t="s">
        <v>89</v>
      </c>
      <c r="N17" s="6">
        <f>STDEV(N12:N15)</f>
        <v>0.12360872283375021</v>
      </c>
      <c r="O17" s="7">
        <f>STDEV(O12:O15)</f>
        <v>4.2165990679553948E-2</v>
      </c>
      <c r="P17" s="5"/>
      <c r="AH17" s="1" t="s">
        <v>138</v>
      </c>
      <c r="AI17" s="1">
        <v>-76.574541197765825</v>
      </c>
    </row>
    <row r="18" spans="1:35">
      <c r="A18" s="2" t="s">
        <v>39</v>
      </c>
      <c r="B18" s="3" t="s">
        <v>40</v>
      </c>
      <c r="C18" s="3" t="s">
        <v>41</v>
      </c>
      <c r="D18" s="36">
        <v>7231.375</v>
      </c>
      <c r="E18" s="6">
        <v>-2.8802651006151283</v>
      </c>
      <c r="F18" s="7">
        <v>-1.3510909424795923</v>
      </c>
      <c r="G18" s="5" t="s">
        <v>87</v>
      </c>
      <c r="H18" s="4">
        <v>2350</v>
      </c>
      <c r="I18" s="4">
        <v>2350</v>
      </c>
      <c r="J18" s="2" t="s">
        <v>2</v>
      </c>
      <c r="K18" s="3" t="s">
        <v>3</v>
      </c>
      <c r="L18" s="3" t="s">
        <v>4</v>
      </c>
      <c r="M18" s="4">
        <v>4577.125</v>
      </c>
      <c r="N18" s="6">
        <v>2.1005747675601771</v>
      </c>
      <c r="O18" s="7">
        <v>-2.1973380126712936</v>
      </c>
      <c r="P18" s="5"/>
      <c r="AH18" s="1" t="s">
        <v>139</v>
      </c>
      <c r="AI18" s="1">
        <v>-111.59086786650118</v>
      </c>
    </row>
    <row r="19" spans="1:35">
      <c r="A19" s="2" t="s">
        <v>67</v>
      </c>
      <c r="B19" s="3" t="s">
        <v>40</v>
      </c>
      <c r="C19" s="3" t="s">
        <v>35</v>
      </c>
      <c r="D19" s="36">
        <v>8104</v>
      </c>
      <c r="E19" s="6">
        <v>-2.8494806027999342</v>
      </c>
      <c r="F19" s="7">
        <v>-1.3246857731092518</v>
      </c>
      <c r="G19" s="5" t="s">
        <v>87</v>
      </c>
      <c r="H19" s="4">
        <v>2350</v>
      </c>
      <c r="I19" s="4">
        <v>2350</v>
      </c>
      <c r="J19" s="2" t="s">
        <v>42</v>
      </c>
      <c r="K19" s="3" t="s">
        <v>3</v>
      </c>
      <c r="L19" s="3" t="s">
        <v>43</v>
      </c>
      <c r="M19" s="4">
        <v>5205.875</v>
      </c>
      <c r="N19" s="6">
        <v>2.0967264103666601</v>
      </c>
      <c r="O19" s="7">
        <v>-2.2139246113961484</v>
      </c>
      <c r="P19" s="5"/>
      <c r="AH19" s="1" t="s">
        <v>140</v>
      </c>
      <c r="AI19" s="1">
        <v>-108.56334605916425</v>
      </c>
    </row>
    <row r="20" spans="1:35">
      <c r="A20" s="2" t="s">
        <v>53</v>
      </c>
      <c r="B20" s="3" t="s">
        <v>54</v>
      </c>
      <c r="C20" s="3" t="s">
        <v>55</v>
      </c>
      <c r="D20" s="36">
        <v>8818.75</v>
      </c>
      <c r="E20" s="6">
        <v>-0.52400215872179245</v>
      </c>
      <c r="F20" s="7">
        <v>-2.5492208667926768</v>
      </c>
      <c r="G20" s="5" t="s">
        <v>87</v>
      </c>
      <c r="H20" s="4">
        <v>2375</v>
      </c>
      <c r="I20" s="4">
        <v>2375</v>
      </c>
      <c r="J20" s="2" t="s">
        <v>70</v>
      </c>
      <c r="K20" s="3" t="s">
        <v>3</v>
      </c>
      <c r="L20" s="3" t="s">
        <v>71</v>
      </c>
      <c r="M20" s="4">
        <v>4494.375</v>
      </c>
      <c r="N20" s="6">
        <v>2.1146546800669235</v>
      </c>
      <c r="O20" s="7">
        <v>-2.1479357591640493</v>
      </c>
      <c r="P20" s="5"/>
      <c r="AH20" s="1" t="s">
        <v>141</v>
      </c>
      <c r="AI20" s="1">
        <v>-95.399260436491545</v>
      </c>
    </row>
    <row r="21" spans="1:35">
      <c r="A21" s="2" t="s">
        <v>68</v>
      </c>
      <c r="B21" s="3" t="s">
        <v>54</v>
      </c>
      <c r="C21" s="3" t="s">
        <v>69</v>
      </c>
      <c r="D21" s="36">
        <v>10093.625</v>
      </c>
      <c r="E21" s="6">
        <v>-0.50732642935721906</v>
      </c>
      <c r="F21" s="7">
        <v>-2.6241946620938155</v>
      </c>
      <c r="G21" s="5" t="s">
        <v>87</v>
      </c>
      <c r="H21" s="4">
        <v>2375</v>
      </c>
      <c r="I21" s="4">
        <v>2375</v>
      </c>
      <c r="J21" s="2" t="s">
        <v>75</v>
      </c>
      <c r="K21" s="3" t="s">
        <v>3</v>
      </c>
      <c r="L21" s="3" t="s">
        <v>76</v>
      </c>
      <c r="M21" s="4">
        <v>4090.375</v>
      </c>
      <c r="N21" s="6">
        <v>2.0829533550169863</v>
      </c>
      <c r="O21" s="7">
        <v>-2.2541650924892558</v>
      </c>
      <c r="P21" s="5"/>
      <c r="AH21" s="1" t="s">
        <v>142</v>
      </c>
      <c r="AI21" s="1">
        <v>-131.56002040753003</v>
      </c>
    </row>
    <row r="22" spans="1:35">
      <c r="A22" s="2" t="s">
        <v>12</v>
      </c>
      <c r="B22" s="3" t="s">
        <v>13</v>
      </c>
      <c r="C22" s="3" t="s">
        <v>14</v>
      </c>
      <c r="D22" s="36">
        <v>10191.375</v>
      </c>
      <c r="E22" s="6">
        <v>-0.93816572933995346</v>
      </c>
      <c r="F22" s="7">
        <v>-3.6853342034736576</v>
      </c>
      <c r="G22" s="5"/>
      <c r="H22" s="4">
        <v>2520</v>
      </c>
      <c r="I22" s="4">
        <v>2520</v>
      </c>
      <c r="J22" s="2" t="s">
        <v>81</v>
      </c>
      <c r="K22" s="3" t="s">
        <v>3</v>
      </c>
      <c r="L22" s="3" t="s">
        <v>82</v>
      </c>
      <c r="M22" s="4">
        <v>4446.5</v>
      </c>
      <c r="N22" s="6">
        <v>2.1050907833679329</v>
      </c>
      <c r="O22" s="7">
        <v>-2.1866365174788367</v>
      </c>
      <c r="P22" s="5"/>
      <c r="AH22" s="1" t="s">
        <v>143</v>
      </c>
      <c r="AI22" s="1">
        <v>-128.16231187760638</v>
      </c>
    </row>
    <row r="23" spans="1:35">
      <c r="A23" s="2" t="s">
        <v>56</v>
      </c>
      <c r="B23" s="3" t="s">
        <v>57</v>
      </c>
      <c r="C23" s="3" t="s">
        <v>58</v>
      </c>
      <c r="D23" s="36">
        <v>8896.75</v>
      </c>
      <c r="E23" s="6">
        <v>-2.2116219099404866</v>
      </c>
      <c r="F23" s="7">
        <v>-4.119224532082197</v>
      </c>
      <c r="G23" s="5" t="s">
        <v>87</v>
      </c>
      <c r="H23" s="4">
        <v>2540</v>
      </c>
      <c r="I23" s="4">
        <v>2540</v>
      </c>
      <c r="J23" s="10"/>
      <c r="M23" s="1" t="s">
        <v>88</v>
      </c>
      <c r="N23" s="6">
        <f>AVERAGE(N18:N22)</f>
        <v>2.0999999992757359</v>
      </c>
      <c r="O23" s="7">
        <f>AVERAGE(O18:O22)</f>
        <v>-2.1999999986399166</v>
      </c>
      <c r="P23" s="5"/>
      <c r="AH23" s="1" t="s">
        <v>144</v>
      </c>
      <c r="AI23" s="1">
        <v>-68.231919468689284</v>
      </c>
    </row>
    <row r="24" spans="1:35">
      <c r="A24" s="2" t="s">
        <v>59</v>
      </c>
      <c r="B24" s="3" t="s">
        <v>57</v>
      </c>
      <c r="C24" s="3" t="s">
        <v>60</v>
      </c>
      <c r="D24" s="36">
        <v>9536.375</v>
      </c>
      <c r="E24" s="6">
        <v>-2.1985998198231194</v>
      </c>
      <c r="F24" s="7">
        <v>-3.8037127543563534</v>
      </c>
      <c r="G24" s="5" t="s">
        <v>87</v>
      </c>
      <c r="H24" s="4">
        <v>2540</v>
      </c>
      <c r="I24" s="4">
        <v>2540</v>
      </c>
      <c r="J24" s="10"/>
      <c r="M24" s="1" t="s">
        <v>89</v>
      </c>
      <c r="N24" s="6">
        <f>STDEV(N18:N22)</f>
        <v>1.1643781335714701E-2</v>
      </c>
      <c r="O24" s="7">
        <f>STDEV(O18:O22)</f>
        <v>3.8807557454569576E-2</v>
      </c>
      <c r="P24" s="5"/>
    </row>
    <row r="25" spans="1:35">
      <c r="A25" s="2" t="s">
        <v>27</v>
      </c>
      <c r="B25" s="3" t="s">
        <v>28</v>
      </c>
      <c r="C25" s="3" t="s">
        <v>29</v>
      </c>
      <c r="D25" s="36">
        <v>11196</v>
      </c>
      <c r="E25" s="6">
        <v>-2.3487350408415022</v>
      </c>
      <c r="F25" s="7">
        <v>-4.5696280059076599</v>
      </c>
      <c r="G25" s="5"/>
      <c r="H25" s="4">
        <v>2595</v>
      </c>
      <c r="I25" s="4">
        <v>2595</v>
      </c>
      <c r="J25" s="2" t="s">
        <v>9</v>
      </c>
      <c r="K25" s="3" t="s">
        <v>10</v>
      </c>
      <c r="L25" s="3" t="s">
        <v>11</v>
      </c>
      <c r="M25" s="4">
        <v>4830.75</v>
      </c>
      <c r="N25" s="6">
        <v>-50.098438073037961</v>
      </c>
      <c r="O25" s="7">
        <v>-22.092955419753665</v>
      </c>
      <c r="P25" s="5"/>
      <c r="AH25" s="1" t="s">
        <v>145</v>
      </c>
      <c r="AI25" s="1">
        <v>-71.711177275635919</v>
      </c>
    </row>
    <row r="26" spans="1:35">
      <c r="A26" s="2" t="s">
        <v>21</v>
      </c>
      <c r="B26" s="3" t="s">
        <v>22</v>
      </c>
      <c r="C26" s="3" t="s">
        <v>23</v>
      </c>
      <c r="D26" s="36">
        <v>12908.25</v>
      </c>
      <c r="E26" s="6">
        <v>-3.3982913831328787</v>
      </c>
      <c r="F26" s="7">
        <v>-8.8803966605876692</v>
      </c>
      <c r="G26" s="5"/>
      <c r="H26" s="4">
        <v>2625</v>
      </c>
      <c r="I26" s="4">
        <v>2625</v>
      </c>
      <c r="J26" s="2" t="s">
        <v>48</v>
      </c>
      <c r="K26" s="3" t="s">
        <v>10</v>
      </c>
      <c r="L26" s="3" t="s">
        <v>49</v>
      </c>
      <c r="M26" s="4">
        <v>4599.25</v>
      </c>
      <c r="N26" s="6">
        <v>-50.106497170480452</v>
      </c>
      <c r="O26" s="7">
        <v>-22.12944408639909</v>
      </c>
      <c r="P26" s="5"/>
    </row>
    <row r="27" spans="1:35">
      <c r="A27" s="8" t="s">
        <v>33</v>
      </c>
      <c r="B27" s="9" t="s">
        <v>34</v>
      </c>
      <c r="C27" s="9" t="s">
        <v>35</v>
      </c>
      <c r="D27" s="37">
        <v>96.125</v>
      </c>
      <c r="E27" s="20"/>
      <c r="F27" s="21"/>
      <c r="G27" s="5" t="s">
        <v>87</v>
      </c>
      <c r="J27" s="10"/>
      <c r="M27" s="1" t="s">
        <v>88</v>
      </c>
      <c r="N27" s="6">
        <f>AVERAGE(N25:N26)</f>
        <v>-50.102467621759203</v>
      </c>
      <c r="O27" s="7">
        <f>AVERAGE(O25:O26)</f>
        <v>-22.111199753076377</v>
      </c>
      <c r="P27" s="5"/>
    </row>
    <row r="28" spans="1:35">
      <c r="A28" s="8" t="s">
        <v>65</v>
      </c>
      <c r="B28" s="9" t="s">
        <v>34</v>
      </c>
      <c r="C28" s="9" t="s">
        <v>66</v>
      </c>
      <c r="D28" s="37">
        <v>101.875</v>
      </c>
      <c r="E28" s="20"/>
      <c r="F28" s="21"/>
      <c r="G28" s="5" t="s">
        <v>87</v>
      </c>
      <c r="J28" s="10"/>
      <c r="M28" s="1" t="s">
        <v>89</v>
      </c>
      <c r="N28" s="6">
        <f>STDEV(N25:N26)</f>
        <v>5.6986424518283936E-3</v>
      </c>
      <c r="O28" s="7">
        <f>STDEV(O25:O26)</f>
        <v>2.5801383621435681E-2</v>
      </c>
      <c r="P28" s="5"/>
      <c r="AH28" s="1" t="s">
        <v>146</v>
      </c>
      <c r="AI28" s="1">
        <v>-140.67376579004804</v>
      </c>
    </row>
    <row r="29" spans="1:35">
      <c r="A29" s="57" t="s">
        <v>102</v>
      </c>
      <c r="B29" s="58" t="s">
        <v>34</v>
      </c>
      <c r="C29" s="58" t="s">
        <v>103</v>
      </c>
      <c r="D29" s="61">
        <v>439.75</v>
      </c>
      <c r="E29" s="10"/>
      <c r="F29" s="5"/>
      <c r="G29" s="5"/>
      <c r="J29" s="2" t="s">
        <v>6</v>
      </c>
      <c r="K29" s="3" t="s">
        <v>7</v>
      </c>
      <c r="L29" s="3" t="s">
        <v>8</v>
      </c>
      <c r="M29" s="4">
        <v>5368.75</v>
      </c>
      <c r="N29" s="6">
        <v>-35.744962388193144</v>
      </c>
      <c r="O29" s="7">
        <v>-16.313436609011337</v>
      </c>
      <c r="P29" s="5"/>
      <c r="AH29" s="1" t="s">
        <v>147</v>
      </c>
      <c r="AI29" s="1">
        <v>-139.91821039833599</v>
      </c>
    </row>
    <row r="30" spans="1:35">
      <c r="A30" s="8" t="s">
        <v>15</v>
      </c>
      <c r="B30" s="9" t="s">
        <v>16</v>
      </c>
      <c r="C30" s="9" t="s">
        <v>17</v>
      </c>
      <c r="D30" s="37">
        <v>58.25</v>
      </c>
      <c r="E30" s="20"/>
      <c r="F30" s="21"/>
      <c r="G30" s="5"/>
      <c r="J30" s="2" t="s">
        <v>46</v>
      </c>
      <c r="K30" s="3" t="s">
        <v>7</v>
      </c>
      <c r="L30" s="3" t="s">
        <v>47</v>
      </c>
      <c r="M30" s="36">
        <v>5046.125</v>
      </c>
      <c r="N30" s="67">
        <v>-35.662813811332668</v>
      </c>
      <c r="O30" s="7">
        <v>-16.302570730794557</v>
      </c>
      <c r="P30" s="5"/>
    </row>
    <row r="31" spans="1:35">
      <c r="A31" s="57" t="s">
        <v>98</v>
      </c>
      <c r="B31" s="58" t="s">
        <v>16</v>
      </c>
      <c r="C31" s="58" t="s">
        <v>99</v>
      </c>
      <c r="D31" s="61">
        <v>159.125</v>
      </c>
      <c r="E31" s="10"/>
      <c r="F31" s="5"/>
      <c r="G31" s="5"/>
      <c r="J31" s="2" t="s">
        <v>74</v>
      </c>
      <c r="K31" s="3" t="s">
        <v>7</v>
      </c>
      <c r="L31" s="3" t="s">
        <v>8</v>
      </c>
      <c r="M31" s="4">
        <v>5444.125</v>
      </c>
      <c r="N31" s="6">
        <v>-35.767139141722566</v>
      </c>
      <c r="O31" s="7">
        <v>-16.265172575213313</v>
      </c>
      <c r="P31" s="5"/>
      <c r="AH31" s="1" t="s">
        <v>148</v>
      </c>
      <c r="AI31" s="1">
        <v>-69.474559070991972</v>
      </c>
    </row>
    <row r="32" spans="1:35">
      <c r="A32" s="8" t="s">
        <v>30</v>
      </c>
      <c r="B32" s="9" t="s">
        <v>31</v>
      </c>
      <c r="C32" s="9" t="s">
        <v>32</v>
      </c>
      <c r="D32" s="37"/>
      <c r="E32" s="18"/>
      <c r="F32" s="19"/>
      <c r="G32" s="5"/>
      <c r="J32" s="8" t="s">
        <v>79</v>
      </c>
      <c r="K32" s="9" t="s">
        <v>7</v>
      </c>
      <c r="L32" s="9" t="s">
        <v>80</v>
      </c>
      <c r="M32" s="15"/>
      <c r="N32" s="16"/>
      <c r="O32" s="17"/>
      <c r="P32" s="5"/>
    </row>
    <row r="33" spans="1:35" ht="15" thickBot="1">
      <c r="A33" s="59" t="s">
        <v>100</v>
      </c>
      <c r="B33" s="60" t="s">
        <v>31</v>
      </c>
      <c r="C33" s="60" t="s">
        <v>101</v>
      </c>
      <c r="D33" s="62">
        <v>146.125</v>
      </c>
      <c r="E33" s="11"/>
      <c r="F33" s="14"/>
      <c r="G33" s="14"/>
      <c r="J33" s="68" t="s">
        <v>85</v>
      </c>
      <c r="K33" s="69" t="s">
        <v>7</v>
      </c>
      <c r="L33" s="69" t="s">
        <v>86</v>
      </c>
      <c r="M33" s="70">
        <v>5078.375</v>
      </c>
      <c r="N33" s="12">
        <v>-35.710408769360789</v>
      </c>
      <c r="O33" s="13">
        <v>-16.307783812795087</v>
      </c>
      <c r="P33" s="14"/>
      <c r="AH33" s="1" t="s">
        <v>149</v>
      </c>
      <c r="AI33" s="1">
        <v>-125.53884832788663</v>
      </c>
    </row>
    <row r="34" spans="1:35">
      <c r="E34" s="35"/>
      <c r="F34" s="35"/>
    </row>
    <row r="35" spans="1:35">
      <c r="A35" s="63" t="s">
        <v>121</v>
      </c>
      <c r="B35" s="64"/>
      <c r="C35" s="64"/>
      <c r="D35" s="64"/>
      <c r="E35" s="64"/>
      <c r="F35" s="64"/>
      <c r="AH35" s="1" t="s">
        <v>150</v>
      </c>
      <c r="AI35" s="1">
        <v>-128.30019162088297</v>
      </c>
    </row>
    <row r="37" spans="1:35">
      <c r="AH37" s="1" t="s">
        <v>151</v>
      </c>
      <c r="AI37" s="1">
        <v>-69.22998844289134</v>
      </c>
    </row>
    <row r="39" spans="1:35">
      <c r="AH39" s="1" t="s">
        <v>152</v>
      </c>
      <c r="AI39" s="1">
        <v>-150.83364796952708</v>
      </c>
    </row>
    <row r="41" spans="1:35">
      <c r="AH41" s="1" t="s">
        <v>153</v>
      </c>
      <c r="AI41" s="1">
        <v>-151.02508726353631</v>
      </c>
    </row>
  </sheetData>
  <mergeCells count="13">
    <mergeCell ref="B4:C4"/>
    <mergeCell ref="G4:H4"/>
    <mergeCell ref="B5:D5"/>
    <mergeCell ref="G5:H5"/>
    <mergeCell ref="B6:D6"/>
    <mergeCell ref="G6:H6"/>
    <mergeCell ref="B3:C3"/>
    <mergeCell ref="G3:H3"/>
    <mergeCell ref="B1:C1"/>
    <mergeCell ref="E1:F1"/>
    <mergeCell ref="G1:H1"/>
    <mergeCell ref="B2:C2"/>
    <mergeCell ref="E2:F2"/>
  </mergeCells>
  <hyperlinks>
    <hyperlink ref="E2" r:id="rId1" xr:uid="{465D9BEF-CD75-6C47-838F-AB1E6C42661C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47C6-A0B6-9A42-862D-EDC3BBE7CBD7}">
  <dimension ref="A1:E10"/>
  <sheetViews>
    <sheetView workbookViewId="0">
      <selection activeCell="A10" sqref="A10:XFD10"/>
    </sheetView>
  </sheetViews>
  <sheetFormatPr baseColWidth="10" defaultRowHeight="13"/>
  <cols>
    <col min="1" max="1" width="18.796875" style="66" bestFit="1" customWidth="1"/>
    <col min="2" max="2" width="14.19921875" style="66" bestFit="1" customWidth="1"/>
    <col min="3" max="3" width="20.59765625" style="66" bestFit="1" customWidth="1"/>
    <col min="4" max="4" width="6.19921875" style="66" bestFit="1" customWidth="1"/>
    <col min="5" max="5" width="15.59765625" style="66" bestFit="1" customWidth="1"/>
    <col min="6" max="16384" width="11" style="66"/>
  </cols>
  <sheetData>
    <row r="1" spans="1:5" ht="14">
      <c r="A1" s="1" t="s">
        <v>159</v>
      </c>
      <c r="B1" s="1" t="s">
        <v>158</v>
      </c>
      <c r="C1" s="1" t="s">
        <v>155</v>
      </c>
      <c r="D1" s="1" t="s">
        <v>156</v>
      </c>
      <c r="E1" s="1" t="s">
        <v>157</v>
      </c>
    </row>
    <row r="2" spans="1:5" ht="14">
      <c r="A2" s="1">
        <v>2590</v>
      </c>
      <c r="B2" s="1" t="s">
        <v>124</v>
      </c>
      <c r="C2" s="65">
        <f>Carbonates!AI9</f>
        <v>-76.111805624732142</v>
      </c>
      <c r="D2" s="1">
        <v>20.8</v>
      </c>
      <c r="E2" s="1">
        <v>0.5</v>
      </c>
    </row>
    <row r="3" spans="1:5" ht="14">
      <c r="A3" s="1">
        <v>2440</v>
      </c>
      <c r="B3" s="1" t="s">
        <v>127</v>
      </c>
      <c r="C3" s="65">
        <f>Carbonates!AI3</f>
        <v>-54.733572780267536</v>
      </c>
      <c r="D3" s="1">
        <v>21.6</v>
      </c>
      <c r="E3" s="1">
        <v>0.5</v>
      </c>
    </row>
    <row r="4" spans="1:5" ht="14">
      <c r="A4" s="1">
        <v>2325</v>
      </c>
      <c r="B4" s="1" t="s">
        <v>128</v>
      </c>
      <c r="C4" s="65">
        <f>Carbonates!AI4</f>
        <v>-65.973499876385972</v>
      </c>
      <c r="D4" s="1">
        <v>22.7</v>
      </c>
      <c r="E4" s="1">
        <v>0.6</v>
      </c>
    </row>
    <row r="5" spans="1:5" ht="14">
      <c r="A5" s="1">
        <v>2210</v>
      </c>
      <c r="B5" s="1" t="s">
        <v>125</v>
      </c>
      <c r="C5" s="65">
        <f>Carbonates!AI8</f>
        <v>-71.668153201770565</v>
      </c>
      <c r="D5" s="1">
        <v>21.8</v>
      </c>
      <c r="E5" s="1">
        <v>1.1000000000000001</v>
      </c>
    </row>
    <row r="6" spans="1:5" ht="14">
      <c r="A6" s="1">
        <v>2110</v>
      </c>
      <c r="B6" s="1" t="s">
        <v>126</v>
      </c>
      <c r="C6" s="65">
        <f>Carbonates!AI5</f>
        <v>-61.75398792811643</v>
      </c>
      <c r="D6" s="1">
        <v>24.8</v>
      </c>
      <c r="E6" s="1">
        <v>0.5</v>
      </c>
    </row>
    <row r="7" spans="1:5" ht="14">
      <c r="A7" s="1">
        <v>2110</v>
      </c>
      <c r="B7" s="1" t="s">
        <v>123</v>
      </c>
      <c r="C7" s="65">
        <f>Carbonates!AI7</f>
        <v>-62.679917630044656</v>
      </c>
      <c r="D7" s="1">
        <v>23.1</v>
      </c>
      <c r="E7" s="1">
        <v>0.5</v>
      </c>
    </row>
    <row r="8" spans="1:5" ht="14">
      <c r="A8" s="1">
        <v>2100</v>
      </c>
      <c r="B8" s="1" t="s">
        <v>122</v>
      </c>
      <c r="C8" s="65">
        <f>Carbonates!AI6</f>
        <v>-51.168076352297817</v>
      </c>
      <c r="D8" s="1">
        <v>24.3</v>
      </c>
      <c r="E8" s="1">
        <v>0.4</v>
      </c>
    </row>
    <row r="10" spans="1:5">
      <c r="A10" s="66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Carbonates</vt:lpstr>
      <vt:lpstr>Volcanic_Glass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hailmill</dc:creator>
  <cp:lastModifiedBy>Sundell, Kurt Eric - (sundell)</cp:lastModifiedBy>
  <dcterms:created xsi:type="dcterms:W3CDTF">2022-06-02T14:01:13Z</dcterms:created>
  <dcterms:modified xsi:type="dcterms:W3CDTF">2024-11-13T03:01:47Z</dcterms:modified>
</cp:coreProperties>
</file>