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Taul1" sheetId="1" state="visible" r:id="rId1"/>
    <sheet name="Taul1 Copy" sheetId="2" state="visible" r:id="rId2"/>
    <sheet name="Taul1 Copy1" sheetId="3" state="visible" r:id="rId3"/>
    <sheet name="Taul1 Copy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\ %"/>
  </numFmts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4" fontId="0" fillId="5" borderId="0" pivotButton="0" quotePrefix="0" xfId="0"/>
    <xf numFmtId="164" fontId="0" fillId="6" borderId="0" pivotButton="0" quotePrefix="0" xfId="0"/>
    <xf numFmtId="164" fontId="0" fillId="4" borderId="0" pivotButton="0" quotePrefix="0" xfId="0"/>
    <xf numFmtId="164" fontId="0" fillId="0" borderId="0" pivotButton="0" quotePrefix="0" xfId="0"/>
    <xf numFmtId="10" fontId="0" fillId="0" borderId="0" pivotButton="0" quotePrefix="0" xfId="0"/>
  </cellXfs>
  <cellStyles count="1">
    <cellStyle name="Normaali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"/>
  <sheetViews>
    <sheetView tabSelected="1" zoomScale="89" workbookViewId="0">
      <selection activeCell="Z12" sqref="Z12"/>
    </sheetView>
  </sheetViews>
  <sheetFormatPr baseColWidth="8" defaultRowHeight="14.5"/>
  <cols>
    <col width="18.36328125" customWidth="1" min="3" max="3"/>
    <col width="23.7265625" customWidth="1" min="4" max="4"/>
  </cols>
  <sheetData>
    <row r="1">
      <c r="A1" t="inlineStr">
        <is>
          <t>Attack str</t>
        </is>
      </c>
      <c r="B1" t="inlineStr">
        <is>
          <t>Defence Str</t>
        </is>
      </c>
      <c r="J1" t="inlineStr">
        <is>
          <t>10 peliä</t>
        </is>
      </c>
      <c r="K1" t="inlineStr">
        <is>
          <t>Attack str</t>
        </is>
      </c>
      <c r="L1" t="inlineStr">
        <is>
          <t>Defence Str</t>
        </is>
      </c>
    </row>
    <row r="2">
      <c r="A2" t="n">
        <v>1.193044717723461</v>
      </c>
      <c r="B2" t="n">
        <v>0.9492762579153611</v>
      </c>
      <c r="C2" t="inlineStr">
        <is>
          <t>Home</t>
        </is>
      </c>
      <c r="K2" t="n">
        <v>1.261218701593373</v>
      </c>
      <c r="L2" t="n">
        <v>0.817838006819388</v>
      </c>
      <c r="M2" t="inlineStr">
        <is>
          <t>home</t>
        </is>
      </c>
    </row>
    <row r="3">
      <c r="A3" t="n">
        <v>0.9495662039023466</v>
      </c>
      <c r="B3" t="n">
        <v>0.7788933398279886</v>
      </c>
      <c r="C3" t="inlineStr">
        <is>
          <t>Away</t>
        </is>
      </c>
      <c r="K3" t="n">
        <v>0.7840008145039887</v>
      </c>
      <c r="L3" t="n">
        <v>0.7496848395844391</v>
      </c>
      <c r="M3" t="inlineStr">
        <is>
          <t>away</t>
        </is>
      </c>
    </row>
    <row r="5">
      <c r="A5" t="inlineStr">
        <is>
          <t>maalit</t>
        </is>
      </c>
      <c r="K5" t="inlineStr">
        <is>
          <t>maalit</t>
        </is>
      </c>
    </row>
    <row r="6">
      <c r="A6" t="n">
        <v>2.726959354796482</v>
      </c>
      <c r="B6" t="inlineStr">
        <is>
          <t>Home</t>
        </is>
      </c>
      <c r="K6" t="n">
        <v>2.774681143505421</v>
      </c>
      <c r="L6" t="inlineStr">
        <is>
          <t>Home</t>
        </is>
      </c>
    </row>
    <row r="7">
      <c r="A7" t="n">
        <v>2.645220139442251</v>
      </c>
      <c r="B7" t="inlineStr">
        <is>
          <t>Away</t>
        </is>
      </c>
      <c r="K7" t="n">
        <v>1.881601954809573</v>
      </c>
      <c r="L7" t="inlineStr">
        <is>
          <t>Away</t>
        </is>
      </c>
    </row>
    <row r="8">
      <c r="C8" s="1" t="inlineStr">
        <is>
          <t>maalit</t>
        </is>
      </c>
      <c r="D8" s="1" t="inlineStr">
        <is>
          <t>NEW YORK ISLANDERS (vieras)</t>
        </is>
      </c>
      <c r="E8" s="1" t="n">
        <v>0</v>
      </c>
      <c r="F8" s="1" t="n">
        <v>1</v>
      </c>
      <c r="G8" s="1" t="n">
        <v>2</v>
      </c>
      <c r="H8" s="1" t="n">
        <v>3</v>
      </c>
      <c r="I8" s="1" t="n">
        <v>4</v>
      </c>
      <c r="J8" s="1" t="n">
        <v>5</v>
      </c>
      <c r="K8" s="1" t="n">
        <v>6</v>
      </c>
      <c r="L8" s="1" t="n">
        <v>7</v>
      </c>
      <c r="M8" s="1" t="n">
        <v>8</v>
      </c>
      <c r="O8" s="1" t="inlineStr">
        <is>
          <t>maalit</t>
        </is>
      </c>
      <c r="P8" s="1" t="inlineStr">
        <is>
          <t>AK BARS KAZAN (vieras)</t>
        </is>
      </c>
      <c r="Q8" s="1" t="n">
        <v>0</v>
      </c>
      <c r="R8" s="1" t="n">
        <v>1</v>
      </c>
      <c r="S8" s="1" t="n">
        <v>2</v>
      </c>
      <c r="T8" s="1" t="n">
        <v>3</v>
      </c>
      <c r="U8" s="1" t="n">
        <v>4</v>
      </c>
      <c r="V8" s="1" t="n">
        <v>5</v>
      </c>
      <c r="W8" s="1" t="n">
        <v>6</v>
      </c>
      <c r="X8" s="1" t="n">
        <v>7</v>
      </c>
      <c r="Y8" s="1" t="n">
        <v>8</v>
      </c>
    </row>
    <row r="9">
      <c r="A9" t="inlineStr">
        <is>
          <t>alle 4.5</t>
        </is>
      </c>
      <c r="B9" t="inlineStr">
        <is>
          <t>yli 4.5</t>
        </is>
      </c>
      <c r="C9" s="1" t="inlineStr">
        <is>
          <t>PITTSBURGH PENGUINS (koti)</t>
        </is>
      </c>
      <c r="D9" s="2" t="inlineStr">
        <is>
          <t>probs</t>
        </is>
      </c>
      <c r="E9" s="3">
        <f>EXP(-A7)</f>
        <v/>
      </c>
      <c r="F9" s="3">
        <f>_xlfn.POISSON.DIST(F8,$A$7,FALSE)</f>
        <v/>
      </c>
      <c r="G9" s="3">
        <f>_xlfn.POISSON.DIST(G8,$A$7,FALSE)</f>
        <v/>
      </c>
      <c r="H9" s="3">
        <f>_xlfn.POISSON.DIST(H8,$A$7,FALSE)</f>
        <v/>
      </c>
      <c r="I9" s="3">
        <f>_xlfn.POISSON.DIST(I8,$A$7,FALSE)</f>
        <v/>
      </c>
      <c r="J9" s="3">
        <f>_xlfn.POISSON.DIST(J8,$A$7,FALSE)</f>
        <v/>
      </c>
      <c r="K9" s="3">
        <f>_xlfn.POISSON.DIST(K8,$A$7,FALSE)</f>
        <v/>
      </c>
      <c r="L9" s="3">
        <f>_xlfn.POISSON.DIST(L8,$A$7,FALSE)</f>
        <v/>
      </c>
      <c r="M9" s="3">
        <f>_xlfn.POISSON.DIST(M8,$A$7,FALSE)</f>
        <v/>
      </c>
      <c r="O9" s="1" t="inlineStr">
        <is>
          <t>JOKERIT (koti)</t>
        </is>
      </c>
      <c r="P9" s="2" t="inlineStr">
        <is>
          <t>probs</t>
        </is>
      </c>
      <c r="Q9" s="3">
        <f>EXP(-K7)</f>
        <v/>
      </c>
      <c r="R9" s="3">
        <f>_xlfn.POISSON.DIST(R8,$K$7,FALSE)</f>
        <v/>
      </c>
      <c r="S9" s="3">
        <f>_xlfn.POISSON.DIST(S8,$K$7,FALSE)</f>
        <v/>
      </c>
      <c r="T9" s="3">
        <f>_xlfn.POISSON.DIST(T8,$K$7,FALSE)</f>
        <v/>
      </c>
      <c r="U9" s="3">
        <f>_xlfn.POISSON.DIST(U8,$K$7,FALSE)</f>
        <v/>
      </c>
      <c r="V9" s="3">
        <f>_xlfn.POISSON.DIST(V8,$K$7,FALSE)</f>
        <v/>
      </c>
      <c r="W9" s="3">
        <f>_xlfn.POISSON.DIST(W8,$K$7,FALSE)</f>
        <v/>
      </c>
      <c r="X9" s="3">
        <f>_xlfn.POISSON.DIST(X8,$K$7,FALSE)</f>
        <v/>
      </c>
      <c r="Y9" s="3">
        <f>_xlfn.POISSON.DIST(Y8,$K$7,FALSE)</f>
        <v/>
      </c>
    </row>
    <row r="10">
      <c r="A10" s="7">
        <f>SUM(F10:F11,E10:E14,F12:G12,F13,G11,G10,H10,H11,I10)</f>
        <v/>
      </c>
      <c r="B10" s="7">
        <f>SUM(J10:J18,I11:I18,K10:K18,L10:L18,M10:M18,H12:H18,G13:G18,F14:F18,E15:E18)</f>
        <v/>
      </c>
      <c r="C10" s="1" t="n">
        <v>0</v>
      </c>
      <c r="D10" s="3">
        <f>EXP(-A6)</f>
        <v/>
      </c>
      <c r="E10" s="4">
        <f>$E$9*D10</f>
        <v/>
      </c>
      <c r="F10" s="5">
        <f>$F$9*D10</f>
        <v/>
      </c>
      <c r="G10" s="5">
        <f>$G$9*D10</f>
        <v/>
      </c>
      <c r="H10" s="5">
        <f>$H$9*D10</f>
        <v/>
      </c>
      <c r="I10" s="5">
        <f>$I$9*D10</f>
        <v/>
      </c>
      <c r="J10" s="5">
        <f>$J$9*D10</f>
        <v/>
      </c>
      <c r="K10" s="5">
        <f>$K$9*D10</f>
        <v/>
      </c>
      <c r="L10" s="5">
        <f>$L$9*D10</f>
        <v/>
      </c>
      <c r="M10" s="5">
        <f>$M$9*D10</f>
        <v/>
      </c>
      <c r="O10" s="1" t="n">
        <v>0</v>
      </c>
      <c r="P10" s="3">
        <f>EXP(-K6)</f>
        <v/>
      </c>
      <c r="Q10" s="4">
        <f>$Q$9*P10</f>
        <v/>
      </c>
      <c r="R10" s="5">
        <f>$R$9*P10</f>
        <v/>
      </c>
      <c r="S10" s="5">
        <f>$S$9*P10</f>
        <v/>
      </c>
      <c r="T10" s="5">
        <f>$T$9*P10</f>
        <v/>
      </c>
      <c r="U10" s="5">
        <f>$U$9*P10</f>
        <v/>
      </c>
      <c r="V10" s="5">
        <f>$V$9*P10</f>
        <v/>
      </c>
      <c r="W10" s="5">
        <f>$W$9*P10</f>
        <v/>
      </c>
      <c r="X10" s="5">
        <f>$X$9*P10</f>
        <v/>
      </c>
      <c r="Y10" s="5">
        <f>$Y$9*P10</f>
        <v/>
      </c>
      <c r="Z10" t="inlineStr">
        <is>
          <t>alle 4.5</t>
        </is>
      </c>
      <c r="AA10" t="inlineStr">
        <is>
          <t>yli 4.5</t>
        </is>
      </c>
    </row>
    <row r="11">
      <c r="A11">
        <f>1/A10</f>
        <v/>
      </c>
      <c r="B11">
        <f>1/B10</f>
        <v/>
      </c>
      <c r="C11" s="1" t="n">
        <v>1</v>
      </c>
      <c r="D11" s="3">
        <f>_xlfn.POISSON.DIST(C11,$A$6,FALSE)</f>
        <v/>
      </c>
      <c r="E11" s="6">
        <f>$E$9*D11</f>
        <v/>
      </c>
      <c r="F11" s="4">
        <f>$F$9*D11</f>
        <v/>
      </c>
      <c r="G11" s="5">
        <f>$G$9*D11</f>
        <v/>
      </c>
      <c r="H11" s="5">
        <f>$H$9*D11</f>
        <v/>
      </c>
      <c r="I11" s="5">
        <f>$I$9*D11</f>
        <v/>
      </c>
      <c r="J11" s="5">
        <f>$J$9*D11</f>
        <v/>
      </c>
      <c r="K11" s="5">
        <f>$K$9*D11</f>
        <v/>
      </c>
      <c r="L11" s="5">
        <f>$L$9*D11</f>
        <v/>
      </c>
      <c r="M11" s="5">
        <f>$M$9*D11</f>
        <v/>
      </c>
      <c r="O11" s="1" t="n">
        <v>1</v>
      </c>
      <c r="P11" s="3">
        <f>_xlfn.POISSON.DIST(O11,$K$6,FALSE)</f>
        <v/>
      </c>
      <c r="Q11" s="6">
        <f>$E$9*P11</f>
        <v/>
      </c>
      <c r="R11" s="4">
        <f>$R$9*P11</f>
        <v/>
      </c>
      <c r="S11" s="5">
        <f>$S$9*P11</f>
        <v/>
      </c>
      <c r="T11" s="5">
        <f>$T$9*P11</f>
        <v/>
      </c>
      <c r="U11" s="5">
        <f>$U$9*P11</f>
        <v/>
      </c>
      <c r="V11" s="5">
        <f>$V$9*P11</f>
        <v/>
      </c>
      <c r="W11" s="5">
        <f>$W$9*P11</f>
        <v/>
      </c>
      <c r="X11" s="5">
        <f>$X$9*P11</f>
        <v/>
      </c>
      <c r="Y11" s="5">
        <f>$Y$9*P11</f>
        <v/>
      </c>
      <c r="Z11" s="7">
        <f>SUM(Q10:U10,Q11:Q14,R11:R13,S11:S12,T11)</f>
        <v/>
      </c>
      <c r="AA11" s="7">
        <f>SUM(R14:R18,Q15:Q18,S13:S18,T12:T18,U11:U18,V10:V18,W10:W18,X10:X18,Y10:Y18)</f>
        <v/>
      </c>
    </row>
    <row r="12">
      <c r="C12" s="1" t="n">
        <v>2</v>
      </c>
      <c r="D12" s="3">
        <f>_xlfn.POISSON.DIST(C12,$A$6,FALSE)</f>
        <v/>
      </c>
      <c r="E12" s="6">
        <f>$E$9*D12</f>
        <v/>
      </c>
      <c r="F12" s="6">
        <f>$F$9*D12</f>
        <v/>
      </c>
      <c r="G12" s="4">
        <f>$G$9*D12</f>
        <v/>
      </c>
      <c r="H12" s="5">
        <f>$H$9*D12</f>
        <v/>
      </c>
      <c r="I12" s="5">
        <f>$I$9*D12</f>
        <v/>
      </c>
      <c r="J12" s="5">
        <f>$J$9*D12</f>
        <v/>
      </c>
      <c r="K12" s="5">
        <f>$K$9*D12</f>
        <v/>
      </c>
      <c r="L12" s="5">
        <f>$L$9*D12</f>
        <v/>
      </c>
      <c r="M12" s="5">
        <f>$M$9*D12</f>
        <v/>
      </c>
      <c r="O12" s="1" t="n">
        <v>2</v>
      </c>
      <c r="P12" s="3">
        <f>_xlfn.POISSON.DIST(O12,$K$6,FALSE)</f>
        <v/>
      </c>
      <c r="Q12" s="6">
        <f>$E$9*P12</f>
        <v/>
      </c>
      <c r="R12" s="6">
        <f>$R$9*P12</f>
        <v/>
      </c>
      <c r="S12" s="4">
        <f>$S$9*P12</f>
        <v/>
      </c>
      <c r="T12" s="5">
        <f>$T$9*P12</f>
        <v/>
      </c>
      <c r="U12" s="5">
        <f>$U$9*P12</f>
        <v/>
      </c>
      <c r="V12" s="5">
        <f>$V$9*P12</f>
        <v/>
      </c>
      <c r="W12" s="5">
        <f>$W$9*P12</f>
        <v/>
      </c>
      <c r="X12" s="5">
        <f>$X$9*P12</f>
        <v/>
      </c>
      <c r="Y12" s="5">
        <f>$Y$9*P12</f>
        <v/>
      </c>
      <c r="Z12">
        <f>1/Z11</f>
        <v/>
      </c>
      <c r="AA12">
        <f>1/AA11</f>
        <v/>
      </c>
    </row>
    <row r="13">
      <c r="C13" s="1" t="n">
        <v>3</v>
      </c>
      <c r="D13" s="3">
        <f>_xlfn.POISSON.DIST(C13,$A$6,FALSE)</f>
        <v/>
      </c>
      <c r="E13" s="6">
        <f>$E$9*D13</f>
        <v/>
      </c>
      <c r="F13" s="6">
        <f>$F$9*D13</f>
        <v/>
      </c>
      <c r="G13" s="6">
        <f>$G$9*D13</f>
        <v/>
      </c>
      <c r="H13" s="4">
        <f>$H$9*D13</f>
        <v/>
      </c>
      <c r="I13" s="5">
        <f>$I$9*D13</f>
        <v/>
      </c>
      <c r="J13" s="5">
        <f>$J$9*D13</f>
        <v/>
      </c>
      <c r="K13" s="5">
        <f>$K$9*D13</f>
        <v/>
      </c>
      <c r="L13" s="5">
        <f>$L$9*D13</f>
        <v/>
      </c>
      <c r="M13" s="5">
        <f>$M$9*D13</f>
        <v/>
      </c>
      <c r="O13" s="1" t="n">
        <v>3</v>
      </c>
      <c r="P13" s="3">
        <f>_xlfn.POISSON.DIST(O13,$K$6,FALSE)</f>
        <v/>
      </c>
      <c r="Q13" s="6">
        <f>$E$9*P13</f>
        <v/>
      </c>
      <c r="R13" s="6">
        <f>$R$9*P13</f>
        <v/>
      </c>
      <c r="S13" s="6">
        <f>$S$9*P13</f>
        <v/>
      </c>
      <c r="T13" s="4">
        <f>$T$9*P13</f>
        <v/>
      </c>
      <c r="U13" s="5">
        <f>$U$9*P13</f>
        <v/>
      </c>
      <c r="V13" s="5">
        <f>$V$9*P13</f>
        <v/>
      </c>
      <c r="W13" s="5">
        <f>$W$9*P13</f>
        <v/>
      </c>
      <c r="X13" s="5">
        <f>$X$9*P13</f>
        <v/>
      </c>
      <c r="Y13" s="5">
        <f>$Y$9*P13</f>
        <v/>
      </c>
    </row>
    <row r="14">
      <c r="C14" s="1" t="n">
        <v>4</v>
      </c>
      <c r="D14" s="3">
        <f>_xlfn.POISSON.DIST(C14,$A$6,FALSE)</f>
        <v/>
      </c>
      <c r="E14" s="6">
        <f>$E$9*D14</f>
        <v/>
      </c>
      <c r="F14" s="6">
        <f>$F$9*D14</f>
        <v/>
      </c>
      <c r="G14" s="6">
        <f>$G$9*D14</f>
        <v/>
      </c>
      <c r="H14" s="6">
        <f>$H$9*D14</f>
        <v/>
      </c>
      <c r="I14" s="4">
        <f>$I$9*D14</f>
        <v/>
      </c>
      <c r="J14" s="5">
        <f>$J$9*D14</f>
        <v/>
      </c>
      <c r="K14" s="5">
        <f>$K$9*D14</f>
        <v/>
      </c>
      <c r="L14" s="5">
        <f>$L$9*D14</f>
        <v/>
      </c>
      <c r="M14" s="5">
        <f>$M$9*D14</f>
        <v/>
      </c>
      <c r="O14" s="1" t="n">
        <v>4</v>
      </c>
      <c r="P14" s="3">
        <f>_xlfn.POISSON.DIST(O14,$K$6,FALSE)</f>
        <v/>
      </c>
      <c r="Q14" s="6">
        <f>$E$9*P14</f>
        <v/>
      </c>
      <c r="R14" s="6">
        <f>$R$9*P14</f>
        <v/>
      </c>
      <c r="S14" s="6">
        <f>$S$9*P14</f>
        <v/>
      </c>
      <c r="T14" s="6">
        <f>$T$9*P14</f>
        <v/>
      </c>
      <c r="U14" s="4">
        <f>$U$9*P14</f>
        <v/>
      </c>
      <c r="V14" s="5">
        <f>$V$9*P14</f>
        <v/>
      </c>
      <c r="W14" s="5">
        <f>$W$9*P14</f>
        <v/>
      </c>
      <c r="X14" s="5">
        <f>$X$9*P14</f>
        <v/>
      </c>
      <c r="Y14" s="5">
        <f>$Y$9*P14</f>
        <v/>
      </c>
    </row>
    <row r="15">
      <c r="C15" s="1" t="n">
        <v>5</v>
      </c>
      <c r="D15" s="3">
        <f>_xlfn.POISSON.DIST(C15,$A$6,FALSE)</f>
        <v/>
      </c>
      <c r="E15" s="6">
        <f>$E$9*D15</f>
        <v/>
      </c>
      <c r="F15" s="6">
        <f>$F$9*D15</f>
        <v/>
      </c>
      <c r="G15" s="6">
        <f>$G$9*D15</f>
        <v/>
      </c>
      <c r="H15" s="6">
        <f>$H$9*D15</f>
        <v/>
      </c>
      <c r="I15" s="6">
        <f>$I$9*D15</f>
        <v/>
      </c>
      <c r="J15" s="4">
        <f>$J$9*D15</f>
        <v/>
      </c>
      <c r="K15" s="5">
        <f>$K$9*D15</f>
        <v/>
      </c>
      <c r="L15" s="5">
        <f>$L$9*D15</f>
        <v/>
      </c>
      <c r="M15" s="5">
        <f>$M$9*D15</f>
        <v/>
      </c>
      <c r="O15" s="1" t="n">
        <v>5</v>
      </c>
      <c r="P15" s="3">
        <f>_xlfn.POISSON.DIST(O15,$K$6,FALSE)</f>
        <v/>
      </c>
      <c r="Q15" s="6">
        <f>$E$9*P15</f>
        <v/>
      </c>
      <c r="R15" s="6">
        <f>$R$9*P15</f>
        <v/>
      </c>
      <c r="S15" s="6">
        <f>$S$9*P15</f>
        <v/>
      </c>
      <c r="T15" s="6">
        <f>$T$9*P15</f>
        <v/>
      </c>
      <c r="U15" s="6">
        <f>$U$9*P15</f>
        <v/>
      </c>
      <c r="V15" s="4">
        <f>$V$9*P15</f>
        <v/>
      </c>
      <c r="W15" s="5">
        <f>$W$9*P15</f>
        <v/>
      </c>
      <c r="X15" s="5">
        <f>$X$9*P15</f>
        <v/>
      </c>
      <c r="Y15" s="5">
        <f>$Y$9*P15</f>
        <v/>
      </c>
    </row>
    <row r="16">
      <c r="C16" s="1" t="n">
        <v>6</v>
      </c>
      <c r="D16" s="3">
        <f>_xlfn.POISSON.DIST(C16,$A$6,FALSE)</f>
        <v/>
      </c>
      <c r="E16" s="6">
        <f>$E$9*D16</f>
        <v/>
      </c>
      <c r="F16" s="6">
        <f>$F$9*D16</f>
        <v/>
      </c>
      <c r="G16" s="6">
        <f>$G$9*D16</f>
        <v/>
      </c>
      <c r="H16" s="6">
        <f>$H$9*D16</f>
        <v/>
      </c>
      <c r="I16" s="6">
        <f>$I$9*D16</f>
        <v/>
      </c>
      <c r="J16" s="6">
        <f>$J$9*D16</f>
        <v/>
      </c>
      <c r="K16" s="4">
        <f>$K$9*D16</f>
        <v/>
      </c>
      <c r="L16" s="5">
        <f>$L$9*D16</f>
        <v/>
      </c>
      <c r="M16" s="5">
        <f>$M$9*D16</f>
        <v/>
      </c>
      <c r="O16" s="1" t="n">
        <v>6</v>
      </c>
      <c r="P16" s="3">
        <f>_xlfn.POISSON.DIST(O16,$K$6,FALSE)</f>
        <v/>
      </c>
      <c r="Q16" s="6">
        <f>$E$9*P16</f>
        <v/>
      </c>
      <c r="R16" s="6">
        <f>$R$9*P16</f>
        <v/>
      </c>
      <c r="S16" s="6">
        <f>$S$9*P16</f>
        <v/>
      </c>
      <c r="T16" s="6">
        <f>$T$9*P16</f>
        <v/>
      </c>
      <c r="U16" s="6">
        <f>$U$9*P16</f>
        <v/>
      </c>
      <c r="V16" s="6">
        <f>$V$9*P16</f>
        <v/>
      </c>
      <c r="W16" s="4">
        <f>$W$9*P16</f>
        <v/>
      </c>
      <c r="X16" s="5">
        <f>$X$9*P16</f>
        <v/>
      </c>
      <c r="Y16" s="5">
        <f>$Y$9*P16</f>
        <v/>
      </c>
    </row>
    <row r="17">
      <c r="C17" s="1" t="n">
        <v>7</v>
      </c>
      <c r="D17" s="3">
        <f>_xlfn.POISSON.DIST(C17,$A$6,FALSE)</f>
        <v/>
      </c>
      <c r="E17" s="6">
        <f>$E$9*D17</f>
        <v/>
      </c>
      <c r="F17" s="6">
        <f>$F$9*D17</f>
        <v/>
      </c>
      <c r="G17" s="6">
        <f>$G$9*D17</f>
        <v/>
      </c>
      <c r="H17" s="6">
        <f>$H$9*D17</f>
        <v/>
      </c>
      <c r="I17" s="6">
        <f>$I$9*D17</f>
        <v/>
      </c>
      <c r="J17" s="6">
        <f>$J$9*D17</f>
        <v/>
      </c>
      <c r="K17" s="6">
        <f>$K$9*D17</f>
        <v/>
      </c>
      <c r="L17" s="4">
        <f>$L$9*D17</f>
        <v/>
      </c>
      <c r="M17" s="5">
        <f>$M$9*D17</f>
        <v/>
      </c>
      <c r="O17" s="1" t="n">
        <v>7</v>
      </c>
      <c r="P17" s="3">
        <f>_xlfn.POISSON.DIST(O17,$K$6,FALSE)</f>
        <v/>
      </c>
      <c r="Q17" s="6">
        <f>$E$9*P17</f>
        <v/>
      </c>
      <c r="R17" s="6">
        <f>$R$9*P17</f>
        <v/>
      </c>
      <c r="S17" s="6">
        <f>$S$9*P17</f>
        <v/>
      </c>
      <c r="T17" s="6">
        <f>$T$9*P17</f>
        <v/>
      </c>
      <c r="U17" s="6">
        <f>$U$9*P17</f>
        <v/>
      </c>
      <c r="V17" s="6">
        <f>$V$9*P17</f>
        <v/>
      </c>
      <c r="W17" s="6">
        <f>$W$9*P17</f>
        <v/>
      </c>
      <c r="X17" s="4">
        <f>$X$9*P17</f>
        <v/>
      </c>
      <c r="Y17" s="5">
        <f>$Y$9*P17</f>
        <v/>
      </c>
    </row>
    <row r="18">
      <c r="C18" s="1" t="n">
        <v>8</v>
      </c>
      <c r="D18" s="3">
        <f>_xlfn.POISSON.DIST(C18,$A$6,FALSE)</f>
        <v/>
      </c>
      <c r="E18" s="6">
        <f>$E$9*D18</f>
        <v/>
      </c>
      <c r="F18" s="6">
        <f>$F$9*D18</f>
        <v/>
      </c>
      <c r="G18" s="6">
        <f>$G$9*D18</f>
        <v/>
      </c>
      <c r="H18" s="6">
        <f>$H$9*D18</f>
        <v/>
      </c>
      <c r="I18" s="6">
        <f>$I$9*D18</f>
        <v/>
      </c>
      <c r="J18" s="6">
        <f>$J$9*D18</f>
        <v/>
      </c>
      <c r="K18" s="6">
        <f>$K$9*D18</f>
        <v/>
      </c>
      <c r="L18" s="6">
        <f>$L$9*D18</f>
        <v/>
      </c>
      <c r="M18" s="4">
        <f>$M$9*D18</f>
        <v/>
      </c>
      <c r="O18" s="1" t="n">
        <v>8</v>
      </c>
      <c r="P18" s="3">
        <f>_xlfn.POISSON.DIST(O18,$K$6,FALSE)</f>
        <v/>
      </c>
      <c r="Q18" s="6">
        <f>$E$9*P18</f>
        <v/>
      </c>
      <c r="R18" s="6">
        <f>$R$9*P18</f>
        <v/>
      </c>
      <c r="S18" s="6">
        <f>$S$9*P18</f>
        <v/>
      </c>
      <c r="T18" s="6">
        <f>$T$9*P18</f>
        <v/>
      </c>
      <c r="U18" s="6">
        <f>$U$9*P18</f>
        <v/>
      </c>
      <c r="V18" s="6">
        <f>$V$9*P18</f>
        <v/>
      </c>
      <c r="W18" s="6">
        <f>$W$9*P18</f>
        <v/>
      </c>
      <c r="X18" s="6">
        <f>$X$9*P18</f>
        <v/>
      </c>
      <c r="Y18" s="4">
        <f>$Y$9*P18</f>
        <v/>
      </c>
    </row>
    <row r="20">
      <c r="H20" t="inlineStr">
        <is>
          <t>yli 4.5 ka</t>
        </is>
      </c>
      <c r="I20" t="inlineStr">
        <is>
          <t>alle 4.5 ka</t>
        </is>
      </c>
    </row>
    <row r="21">
      <c r="C21" t="inlineStr">
        <is>
          <t>Koti</t>
        </is>
      </c>
      <c r="D21" t="inlineStr">
        <is>
          <t>Tasa</t>
        </is>
      </c>
      <c r="E21" t="inlineStr">
        <is>
          <t>Vieras</t>
        </is>
      </c>
      <c r="H21" s="8">
        <f>(B10+AA11)/2</f>
        <v/>
      </c>
      <c r="I21" s="8">
        <f>(A10+Z11)/2</f>
        <v/>
      </c>
      <c r="O21" t="inlineStr">
        <is>
          <t>Koti</t>
        </is>
      </c>
      <c r="P21" t="inlineStr">
        <is>
          <t>Tasa</t>
        </is>
      </c>
      <c r="Q21" t="inlineStr">
        <is>
          <t>Vieras</t>
        </is>
      </c>
    </row>
    <row r="22">
      <c r="C22" s="7">
        <f>SUM(E11:E17,F12:F17,G13:G17,H14:H17,I15:I17,J16:J17,K17)+SUM(E18:L18)</f>
        <v/>
      </c>
      <c r="D22" s="7">
        <f>SUM(E10,F11,G12,G12,H13,I14,J15,K16,L17)+M18</f>
        <v/>
      </c>
      <c r="E22" s="7">
        <f>SUM(F10:L10,G11:L11,H12:L12,I13:L13,J14:L14,K15:L15,L16)+SUM(M10:M17)</f>
        <v/>
      </c>
      <c r="H22">
        <f>1/H21</f>
        <v/>
      </c>
      <c r="I22">
        <f>1/I21</f>
        <v/>
      </c>
      <c r="O22" s="7">
        <f>SUM(Q11:Q17,R12:R17,S13:S17,T14:T17,U15:U17,V16:V17,W17)+SUM(Q18:X18)</f>
        <v/>
      </c>
      <c r="P22" s="7">
        <f>SUM(Q10,R11,S12,S12,T13,U14,V15,W16,X17)+Y18</f>
        <v/>
      </c>
      <c r="Q22" s="7">
        <f>SUM(R10:X10,S11:X11,T12:X12,U13:X13,V14:X14,W15:X15,X16)+SUM(Y10:Y17)</f>
        <v/>
      </c>
    </row>
    <row r="23">
      <c r="C23">
        <f>1/C22</f>
        <v/>
      </c>
      <c r="D23">
        <f>1/D22</f>
        <v/>
      </c>
      <c r="E23">
        <f>1/E22</f>
        <v/>
      </c>
      <c r="H23" t="inlineStr">
        <is>
          <t>KA</t>
        </is>
      </c>
      <c r="I23" t="inlineStr">
        <is>
          <t>Koti</t>
        </is>
      </c>
      <c r="J23" t="inlineStr">
        <is>
          <t>Tasa</t>
        </is>
      </c>
      <c r="K23" t="inlineStr">
        <is>
          <t>Vieras</t>
        </is>
      </c>
      <c r="O23">
        <f>1/O22</f>
        <v/>
      </c>
      <c r="P23">
        <f>1/P22</f>
        <v/>
      </c>
      <c r="Q23">
        <f>1/Q22</f>
        <v/>
      </c>
    </row>
    <row r="24">
      <c r="I24" s="8">
        <f>(C22+O22)/2</f>
        <v/>
      </c>
      <c r="J24" s="8">
        <f>(D22+P22)/2</f>
        <v/>
      </c>
      <c r="K24" s="8">
        <f>(E22+Q22)/2</f>
        <v/>
      </c>
    </row>
    <row r="25">
      <c r="I25">
        <f>1/I24</f>
        <v/>
      </c>
      <c r="J25">
        <f>1/J24</f>
        <v/>
      </c>
      <c r="K25">
        <f>1/K24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5"/>
  <sheetViews>
    <sheetView workbookViewId="0">
      <selection activeCell="A1" sqref="A1"/>
    </sheetView>
  </sheetViews>
  <sheetFormatPr baseColWidth="8" defaultRowHeight="14.5"/>
  <cols>
    <col width="18.36328125" customWidth="1" min="3" max="3"/>
    <col width="23.7265625" customWidth="1" min="4" max="4"/>
  </cols>
  <sheetData>
    <row r="1">
      <c r="A1" t="inlineStr">
        <is>
          <t>Attack str</t>
        </is>
      </c>
      <c r="B1" t="inlineStr">
        <is>
          <t>Defence Str</t>
        </is>
      </c>
      <c r="J1" t="inlineStr">
        <is>
          <t>10 peliä</t>
        </is>
      </c>
      <c r="K1" t="inlineStr">
        <is>
          <t>Attack str</t>
        </is>
      </c>
      <c r="L1" t="inlineStr">
        <is>
          <t>Defence Str</t>
        </is>
      </c>
    </row>
    <row r="2">
      <c r="A2" t="n">
        <v>1.150435977804766</v>
      </c>
      <c r="B2" t="n">
        <v>0.9310209452631426</v>
      </c>
      <c r="C2" t="inlineStr">
        <is>
          <t>Home</t>
        </is>
      </c>
      <c r="K2" t="n">
        <v>1.431653661268153</v>
      </c>
      <c r="L2" t="n">
        <v>0.9541443412892859</v>
      </c>
      <c r="M2" t="inlineStr">
        <is>
          <t>home</t>
        </is>
      </c>
    </row>
    <row r="3">
      <c r="A3" t="n">
        <v>1.101740275040543</v>
      </c>
      <c r="B3" t="n">
        <v>0.8945103199587057</v>
      </c>
      <c r="C3" t="inlineStr">
        <is>
          <t>Away</t>
        </is>
      </c>
      <c r="K3" t="n">
        <v>0.9544357741787689</v>
      </c>
      <c r="L3" t="n">
        <v>0.885991174054337</v>
      </c>
      <c r="M3" t="inlineStr">
        <is>
          <t>away</t>
        </is>
      </c>
    </row>
    <row r="5">
      <c r="A5" t="inlineStr">
        <is>
          <t>maalit</t>
        </is>
      </c>
      <c r="K5" t="inlineStr">
        <is>
          <t>maalit</t>
        </is>
      </c>
    </row>
    <row r="6">
      <c r="A6" t="n">
        <v>3.019894441737511</v>
      </c>
      <c r="B6" t="inlineStr">
        <is>
          <t>Home</t>
        </is>
      </c>
      <c r="K6" t="n">
        <v>3.722299519297199</v>
      </c>
      <c r="L6" t="inlineStr">
        <is>
          <t>Home</t>
        </is>
      </c>
    </row>
    <row r="7">
      <c r="A7" t="n">
        <v>3.010111822878627</v>
      </c>
      <c r="B7" t="inlineStr">
        <is>
          <t>Away</t>
        </is>
      </c>
      <c r="K7" t="n">
        <v>2.672420167700553</v>
      </c>
      <c r="L7" t="inlineStr">
        <is>
          <t>Away</t>
        </is>
      </c>
    </row>
    <row r="8">
      <c r="C8" s="1" t="inlineStr">
        <is>
          <t>maalit</t>
        </is>
      </c>
      <c r="D8" s="1" t="inlineStr">
        <is>
          <t>TAMPA BAY LIGHTNING (vieras)</t>
        </is>
      </c>
      <c r="E8" s="1" t="n">
        <v>0</v>
      </c>
      <c r="F8" s="1" t="n">
        <v>1</v>
      </c>
      <c r="G8" s="1" t="n">
        <v>2</v>
      </c>
      <c r="H8" s="1" t="n">
        <v>3</v>
      </c>
      <c r="I8" s="1" t="n">
        <v>4</v>
      </c>
      <c r="J8" s="1" t="n">
        <v>5</v>
      </c>
      <c r="K8" s="1" t="n">
        <v>6</v>
      </c>
      <c r="L8" s="1" t="n">
        <v>7</v>
      </c>
      <c r="M8" s="1" t="n">
        <v>8</v>
      </c>
      <c r="O8" s="1" t="inlineStr">
        <is>
          <t>maalit</t>
        </is>
      </c>
      <c r="P8" s="1" t="inlineStr">
        <is>
          <t>AK BARS KAZAN (vieras)</t>
        </is>
      </c>
      <c r="Q8" s="1" t="n">
        <v>0</v>
      </c>
      <c r="R8" s="1" t="n">
        <v>1</v>
      </c>
      <c r="S8" s="1" t="n">
        <v>2</v>
      </c>
      <c r="T8" s="1" t="n">
        <v>3</v>
      </c>
      <c r="U8" s="1" t="n">
        <v>4</v>
      </c>
      <c r="V8" s="1" t="n">
        <v>5</v>
      </c>
      <c r="W8" s="1" t="n">
        <v>6</v>
      </c>
      <c r="X8" s="1" t="n">
        <v>7</v>
      </c>
      <c r="Y8" s="1" t="n">
        <v>8</v>
      </c>
    </row>
    <row r="9">
      <c r="A9" t="inlineStr">
        <is>
          <t>alle 4.5</t>
        </is>
      </c>
      <c r="B9" t="inlineStr">
        <is>
          <t>yli 4.5</t>
        </is>
      </c>
      <c r="C9" s="1" t="inlineStr">
        <is>
          <t>FLORIDA PANTHERS (koti)</t>
        </is>
      </c>
      <c r="D9" s="2" t="inlineStr">
        <is>
          <t>probs</t>
        </is>
      </c>
      <c r="E9" s="3">
        <f>EXP(-A7)</f>
        <v/>
      </c>
      <c r="F9" s="3">
        <f>_xlfn.POISSON.DIST(F8,$A$7,FALSE)</f>
        <v/>
      </c>
      <c r="G9" s="3">
        <f>_xlfn.POISSON.DIST(G8,$A$7,FALSE)</f>
        <v/>
      </c>
      <c r="H9" s="3">
        <f>_xlfn.POISSON.DIST(H8,$A$7,FALSE)</f>
        <v/>
      </c>
      <c r="I9" s="3">
        <f>_xlfn.POISSON.DIST(I8,$A$7,FALSE)</f>
        <v/>
      </c>
      <c r="J9" s="3">
        <f>_xlfn.POISSON.DIST(J8,$A$7,FALSE)</f>
        <v/>
      </c>
      <c r="K9" s="3">
        <f>_xlfn.POISSON.DIST(K8,$A$7,FALSE)</f>
        <v/>
      </c>
      <c r="L9" s="3">
        <f>_xlfn.POISSON.DIST(L8,$A$7,FALSE)</f>
        <v/>
      </c>
      <c r="M9" s="3">
        <f>_xlfn.POISSON.DIST(M8,$A$7,FALSE)</f>
        <v/>
      </c>
      <c r="O9" s="1" t="inlineStr">
        <is>
          <t>JOKERIT (koti)</t>
        </is>
      </c>
      <c r="P9" s="2" t="inlineStr">
        <is>
          <t>probs</t>
        </is>
      </c>
      <c r="Q9" s="3">
        <f>EXP(-K7)</f>
        <v/>
      </c>
      <c r="R9" s="3">
        <f>_xlfn.POISSON.DIST(R8,$K$7,FALSE)</f>
        <v/>
      </c>
      <c r="S9" s="3">
        <f>_xlfn.POISSON.DIST(S8,$K$7,FALSE)</f>
        <v/>
      </c>
      <c r="T9" s="3">
        <f>_xlfn.POISSON.DIST(T8,$K$7,FALSE)</f>
        <v/>
      </c>
      <c r="U9" s="3">
        <f>_xlfn.POISSON.DIST(U8,$K$7,FALSE)</f>
        <v/>
      </c>
      <c r="V9" s="3">
        <f>_xlfn.POISSON.DIST(V8,$K$7,FALSE)</f>
        <v/>
      </c>
      <c r="W9" s="3">
        <f>_xlfn.POISSON.DIST(W8,$K$7,FALSE)</f>
        <v/>
      </c>
      <c r="X9" s="3">
        <f>_xlfn.POISSON.DIST(X8,$K$7,FALSE)</f>
        <v/>
      </c>
      <c r="Y9" s="3">
        <f>_xlfn.POISSON.DIST(Y8,$K$7,FALSE)</f>
        <v/>
      </c>
    </row>
    <row r="10">
      <c r="A10" s="7">
        <f>SUM(F10:F11,E10:E14,F12:G12,F13,G11,G10,H10,H11,I10)</f>
        <v/>
      </c>
      <c r="B10" s="7">
        <f>SUM(J10:J18,I11:I18,K10:K18,L10:L18,M10:M18,H12:H18,G13:G18,F14:F18,E15:E18)</f>
        <v/>
      </c>
      <c r="C10" s="1" t="n">
        <v>0</v>
      </c>
      <c r="D10" s="3">
        <f>EXP(-A6)</f>
        <v/>
      </c>
      <c r="E10" s="4">
        <f>$E$9*D10</f>
        <v/>
      </c>
      <c r="F10" s="5">
        <f>$F$9*D10</f>
        <v/>
      </c>
      <c r="G10" s="5">
        <f>$G$9*D10</f>
        <v/>
      </c>
      <c r="H10" s="5">
        <f>$H$9*D10</f>
        <v/>
      </c>
      <c r="I10" s="5">
        <f>$I$9*D10</f>
        <v/>
      </c>
      <c r="J10" s="5">
        <f>$J$9*D10</f>
        <v/>
      </c>
      <c r="K10" s="5">
        <f>$K$9*D10</f>
        <v/>
      </c>
      <c r="L10" s="5">
        <f>$L$9*D10</f>
        <v/>
      </c>
      <c r="M10" s="5">
        <f>$M$9*D10</f>
        <v/>
      </c>
      <c r="O10" s="1" t="n">
        <v>0</v>
      </c>
      <c r="P10" s="3">
        <f>EXP(-K6)</f>
        <v/>
      </c>
      <c r="Q10" s="4">
        <f>$Q$9*P10</f>
        <v/>
      </c>
      <c r="R10" s="5">
        <f>$R$9*P10</f>
        <v/>
      </c>
      <c r="S10" s="5">
        <f>$S$9*P10</f>
        <v/>
      </c>
      <c r="T10" s="5">
        <f>$T$9*P10</f>
        <v/>
      </c>
      <c r="U10" s="5">
        <f>$U$9*P10</f>
        <v/>
      </c>
      <c r="V10" s="5">
        <f>$V$9*P10</f>
        <v/>
      </c>
      <c r="W10" s="5">
        <f>$W$9*P10</f>
        <v/>
      </c>
      <c r="X10" s="5">
        <f>$X$9*P10</f>
        <v/>
      </c>
      <c r="Y10" s="5">
        <f>$Y$9*P10</f>
        <v/>
      </c>
      <c r="Z10" t="inlineStr">
        <is>
          <t>alle 4.5</t>
        </is>
      </c>
      <c r="AA10" t="inlineStr">
        <is>
          <t>yli 4.5</t>
        </is>
      </c>
    </row>
    <row r="11">
      <c r="A11">
        <f>1/A10</f>
        <v/>
      </c>
      <c r="B11">
        <f>1/B10</f>
        <v/>
      </c>
      <c r="C11" s="1" t="n">
        <v>1</v>
      </c>
      <c r="D11" s="3">
        <f>_xlfn.POISSON.DIST(C11,$A$6,FALSE)</f>
        <v/>
      </c>
      <c r="E11" s="6">
        <f>$E$9*D11</f>
        <v/>
      </c>
      <c r="F11" s="4">
        <f>$F$9*D11</f>
        <v/>
      </c>
      <c r="G11" s="5">
        <f>$G$9*D11</f>
        <v/>
      </c>
      <c r="H11" s="5">
        <f>$H$9*D11</f>
        <v/>
      </c>
      <c r="I11" s="5">
        <f>$I$9*D11</f>
        <v/>
      </c>
      <c r="J11" s="5">
        <f>$J$9*D11</f>
        <v/>
      </c>
      <c r="K11" s="5">
        <f>$K$9*D11</f>
        <v/>
      </c>
      <c r="L11" s="5">
        <f>$L$9*D11</f>
        <v/>
      </c>
      <c r="M11" s="5">
        <f>$M$9*D11</f>
        <v/>
      </c>
      <c r="O11" s="1" t="n">
        <v>1</v>
      </c>
      <c r="P11" s="3">
        <f>_xlfn.POISSON.DIST(O11,$K$6,FALSE)</f>
        <v/>
      </c>
      <c r="Q11" s="6">
        <f>$E$9*P11</f>
        <v/>
      </c>
      <c r="R11" s="4">
        <f>$R$9*P11</f>
        <v/>
      </c>
      <c r="S11" s="5">
        <f>$S$9*P11</f>
        <v/>
      </c>
      <c r="T11" s="5">
        <f>$T$9*P11</f>
        <v/>
      </c>
      <c r="U11" s="5">
        <f>$U$9*P11</f>
        <v/>
      </c>
      <c r="V11" s="5">
        <f>$V$9*P11</f>
        <v/>
      </c>
      <c r="W11" s="5">
        <f>$W$9*P11</f>
        <v/>
      </c>
      <c r="X11" s="5">
        <f>$X$9*P11</f>
        <v/>
      </c>
      <c r="Y11" s="5">
        <f>$Y$9*P11</f>
        <v/>
      </c>
      <c r="Z11" s="7">
        <f>SUM(Q10:U10,Q11:Q14,R11:R13,S11:S12,T11)</f>
        <v/>
      </c>
      <c r="AA11" s="7">
        <f>SUM(R14:R18,Q15:Q18,S13:S18,T12:T18,U11:U18,V10:V18,W10:W18,X10:X18,Y10:Y18)</f>
        <v/>
      </c>
    </row>
    <row r="12">
      <c r="C12" s="1" t="n">
        <v>2</v>
      </c>
      <c r="D12" s="3">
        <f>_xlfn.POISSON.DIST(C12,$A$6,FALSE)</f>
        <v/>
      </c>
      <c r="E12" s="6">
        <f>$E$9*D12</f>
        <v/>
      </c>
      <c r="F12" s="6">
        <f>$F$9*D12</f>
        <v/>
      </c>
      <c r="G12" s="4">
        <f>$G$9*D12</f>
        <v/>
      </c>
      <c r="H12" s="5">
        <f>$H$9*D12</f>
        <v/>
      </c>
      <c r="I12" s="5">
        <f>$I$9*D12</f>
        <v/>
      </c>
      <c r="J12" s="5">
        <f>$J$9*D12</f>
        <v/>
      </c>
      <c r="K12" s="5">
        <f>$K$9*D12</f>
        <v/>
      </c>
      <c r="L12" s="5">
        <f>$L$9*D12</f>
        <v/>
      </c>
      <c r="M12" s="5">
        <f>$M$9*D12</f>
        <v/>
      </c>
      <c r="O12" s="1" t="n">
        <v>2</v>
      </c>
      <c r="P12" s="3">
        <f>_xlfn.POISSON.DIST(O12,$K$6,FALSE)</f>
        <v/>
      </c>
      <c r="Q12" s="6">
        <f>$E$9*P12</f>
        <v/>
      </c>
      <c r="R12" s="6">
        <f>$R$9*P12</f>
        <v/>
      </c>
      <c r="S12" s="4">
        <f>$S$9*P12</f>
        <v/>
      </c>
      <c r="T12" s="5">
        <f>$T$9*P12</f>
        <v/>
      </c>
      <c r="U12" s="5">
        <f>$U$9*P12</f>
        <v/>
      </c>
      <c r="V12" s="5">
        <f>$V$9*P12</f>
        <v/>
      </c>
      <c r="W12" s="5">
        <f>$W$9*P12</f>
        <v/>
      </c>
      <c r="X12" s="5">
        <f>$X$9*P12</f>
        <v/>
      </c>
      <c r="Y12" s="5">
        <f>$Y$9*P12</f>
        <v/>
      </c>
      <c r="Z12">
        <f>1/Z11</f>
        <v/>
      </c>
      <c r="AA12">
        <f>1/AA11</f>
        <v/>
      </c>
    </row>
    <row r="13">
      <c r="C13" s="1" t="n">
        <v>3</v>
      </c>
      <c r="D13" s="3">
        <f>_xlfn.POISSON.DIST(C13,$A$6,FALSE)</f>
        <v/>
      </c>
      <c r="E13" s="6">
        <f>$E$9*D13</f>
        <v/>
      </c>
      <c r="F13" s="6">
        <f>$F$9*D13</f>
        <v/>
      </c>
      <c r="G13" s="6">
        <f>$G$9*D13</f>
        <v/>
      </c>
      <c r="H13" s="4">
        <f>$H$9*D13</f>
        <v/>
      </c>
      <c r="I13" s="5">
        <f>$I$9*D13</f>
        <v/>
      </c>
      <c r="J13" s="5">
        <f>$J$9*D13</f>
        <v/>
      </c>
      <c r="K13" s="5">
        <f>$K$9*D13</f>
        <v/>
      </c>
      <c r="L13" s="5">
        <f>$L$9*D13</f>
        <v/>
      </c>
      <c r="M13" s="5">
        <f>$M$9*D13</f>
        <v/>
      </c>
      <c r="O13" s="1" t="n">
        <v>3</v>
      </c>
      <c r="P13" s="3">
        <f>_xlfn.POISSON.DIST(O13,$K$6,FALSE)</f>
        <v/>
      </c>
      <c r="Q13" s="6">
        <f>$E$9*P13</f>
        <v/>
      </c>
      <c r="R13" s="6">
        <f>$R$9*P13</f>
        <v/>
      </c>
      <c r="S13" s="6">
        <f>$S$9*P13</f>
        <v/>
      </c>
      <c r="T13" s="4">
        <f>$T$9*P13</f>
        <v/>
      </c>
      <c r="U13" s="5">
        <f>$U$9*P13</f>
        <v/>
      </c>
      <c r="V13" s="5">
        <f>$V$9*P13</f>
        <v/>
      </c>
      <c r="W13" s="5">
        <f>$W$9*P13</f>
        <v/>
      </c>
      <c r="X13" s="5">
        <f>$X$9*P13</f>
        <v/>
      </c>
      <c r="Y13" s="5">
        <f>$Y$9*P13</f>
        <v/>
      </c>
    </row>
    <row r="14">
      <c r="C14" s="1" t="n">
        <v>4</v>
      </c>
      <c r="D14" s="3">
        <f>_xlfn.POISSON.DIST(C14,$A$6,FALSE)</f>
        <v/>
      </c>
      <c r="E14" s="6">
        <f>$E$9*D14</f>
        <v/>
      </c>
      <c r="F14" s="6">
        <f>$F$9*D14</f>
        <v/>
      </c>
      <c r="G14" s="6">
        <f>$G$9*D14</f>
        <v/>
      </c>
      <c r="H14" s="6">
        <f>$H$9*D14</f>
        <v/>
      </c>
      <c r="I14" s="4">
        <f>$I$9*D14</f>
        <v/>
      </c>
      <c r="J14" s="5">
        <f>$J$9*D14</f>
        <v/>
      </c>
      <c r="K14" s="5">
        <f>$K$9*D14</f>
        <v/>
      </c>
      <c r="L14" s="5">
        <f>$L$9*D14</f>
        <v/>
      </c>
      <c r="M14" s="5">
        <f>$M$9*D14</f>
        <v/>
      </c>
      <c r="O14" s="1" t="n">
        <v>4</v>
      </c>
      <c r="P14" s="3">
        <f>_xlfn.POISSON.DIST(O14,$K$6,FALSE)</f>
        <v/>
      </c>
      <c r="Q14" s="6">
        <f>$E$9*P14</f>
        <v/>
      </c>
      <c r="R14" s="6">
        <f>$R$9*P14</f>
        <v/>
      </c>
      <c r="S14" s="6">
        <f>$S$9*P14</f>
        <v/>
      </c>
      <c r="T14" s="6">
        <f>$T$9*P14</f>
        <v/>
      </c>
      <c r="U14" s="4">
        <f>$U$9*P14</f>
        <v/>
      </c>
      <c r="V14" s="5">
        <f>$V$9*P14</f>
        <v/>
      </c>
      <c r="W14" s="5">
        <f>$W$9*P14</f>
        <v/>
      </c>
      <c r="X14" s="5">
        <f>$X$9*P14</f>
        <v/>
      </c>
      <c r="Y14" s="5">
        <f>$Y$9*P14</f>
        <v/>
      </c>
    </row>
    <row r="15">
      <c r="C15" s="1" t="n">
        <v>5</v>
      </c>
      <c r="D15" s="3">
        <f>_xlfn.POISSON.DIST(C15,$A$6,FALSE)</f>
        <v/>
      </c>
      <c r="E15" s="6">
        <f>$E$9*D15</f>
        <v/>
      </c>
      <c r="F15" s="6">
        <f>$F$9*D15</f>
        <v/>
      </c>
      <c r="G15" s="6">
        <f>$G$9*D15</f>
        <v/>
      </c>
      <c r="H15" s="6">
        <f>$H$9*D15</f>
        <v/>
      </c>
      <c r="I15" s="6">
        <f>$I$9*D15</f>
        <v/>
      </c>
      <c r="J15" s="4">
        <f>$J$9*D15</f>
        <v/>
      </c>
      <c r="K15" s="5">
        <f>$K$9*D15</f>
        <v/>
      </c>
      <c r="L15" s="5">
        <f>$L$9*D15</f>
        <v/>
      </c>
      <c r="M15" s="5">
        <f>$M$9*D15</f>
        <v/>
      </c>
      <c r="O15" s="1" t="n">
        <v>5</v>
      </c>
      <c r="P15" s="3">
        <f>_xlfn.POISSON.DIST(O15,$K$6,FALSE)</f>
        <v/>
      </c>
      <c r="Q15" s="6">
        <f>$E$9*P15</f>
        <v/>
      </c>
      <c r="R15" s="6">
        <f>$R$9*P15</f>
        <v/>
      </c>
      <c r="S15" s="6">
        <f>$S$9*P15</f>
        <v/>
      </c>
      <c r="T15" s="6">
        <f>$T$9*P15</f>
        <v/>
      </c>
      <c r="U15" s="6">
        <f>$U$9*P15</f>
        <v/>
      </c>
      <c r="V15" s="4">
        <f>$V$9*P15</f>
        <v/>
      </c>
      <c r="W15" s="5">
        <f>$W$9*P15</f>
        <v/>
      </c>
      <c r="X15" s="5">
        <f>$X$9*P15</f>
        <v/>
      </c>
      <c r="Y15" s="5">
        <f>$Y$9*P15</f>
        <v/>
      </c>
    </row>
    <row r="16">
      <c r="C16" s="1" t="n">
        <v>6</v>
      </c>
      <c r="D16" s="3">
        <f>_xlfn.POISSON.DIST(C16,$A$6,FALSE)</f>
        <v/>
      </c>
      <c r="E16" s="6">
        <f>$E$9*D16</f>
        <v/>
      </c>
      <c r="F16" s="6">
        <f>$F$9*D16</f>
        <v/>
      </c>
      <c r="G16" s="6">
        <f>$G$9*D16</f>
        <v/>
      </c>
      <c r="H16" s="6">
        <f>$H$9*D16</f>
        <v/>
      </c>
      <c r="I16" s="6">
        <f>$I$9*D16</f>
        <v/>
      </c>
      <c r="J16" s="6">
        <f>$J$9*D16</f>
        <v/>
      </c>
      <c r="K16" s="4">
        <f>$K$9*D16</f>
        <v/>
      </c>
      <c r="L16" s="5">
        <f>$L$9*D16</f>
        <v/>
      </c>
      <c r="M16" s="5">
        <f>$M$9*D16</f>
        <v/>
      </c>
      <c r="O16" s="1" t="n">
        <v>6</v>
      </c>
      <c r="P16" s="3">
        <f>_xlfn.POISSON.DIST(O16,$K$6,FALSE)</f>
        <v/>
      </c>
      <c r="Q16" s="6">
        <f>$E$9*P16</f>
        <v/>
      </c>
      <c r="R16" s="6">
        <f>$R$9*P16</f>
        <v/>
      </c>
      <c r="S16" s="6">
        <f>$S$9*P16</f>
        <v/>
      </c>
      <c r="T16" s="6">
        <f>$T$9*P16</f>
        <v/>
      </c>
      <c r="U16" s="6">
        <f>$U$9*P16</f>
        <v/>
      </c>
      <c r="V16" s="6">
        <f>$V$9*P16</f>
        <v/>
      </c>
      <c r="W16" s="4">
        <f>$W$9*P16</f>
        <v/>
      </c>
      <c r="X16" s="5">
        <f>$X$9*P16</f>
        <v/>
      </c>
      <c r="Y16" s="5">
        <f>$Y$9*P16</f>
        <v/>
      </c>
    </row>
    <row r="17">
      <c r="C17" s="1" t="n">
        <v>7</v>
      </c>
      <c r="D17" s="3">
        <f>_xlfn.POISSON.DIST(C17,$A$6,FALSE)</f>
        <v/>
      </c>
      <c r="E17" s="6">
        <f>$E$9*D17</f>
        <v/>
      </c>
      <c r="F17" s="6">
        <f>$F$9*D17</f>
        <v/>
      </c>
      <c r="G17" s="6">
        <f>$G$9*D17</f>
        <v/>
      </c>
      <c r="H17" s="6">
        <f>$H$9*D17</f>
        <v/>
      </c>
      <c r="I17" s="6">
        <f>$I$9*D17</f>
        <v/>
      </c>
      <c r="J17" s="6">
        <f>$J$9*D17</f>
        <v/>
      </c>
      <c r="K17" s="6">
        <f>$K$9*D17</f>
        <v/>
      </c>
      <c r="L17" s="4">
        <f>$L$9*D17</f>
        <v/>
      </c>
      <c r="M17" s="5">
        <f>$M$9*D17</f>
        <v/>
      </c>
      <c r="O17" s="1" t="n">
        <v>7</v>
      </c>
      <c r="P17" s="3">
        <f>_xlfn.POISSON.DIST(O17,$K$6,FALSE)</f>
        <v/>
      </c>
      <c r="Q17" s="6">
        <f>$E$9*P17</f>
        <v/>
      </c>
      <c r="R17" s="6">
        <f>$R$9*P17</f>
        <v/>
      </c>
      <c r="S17" s="6">
        <f>$S$9*P17</f>
        <v/>
      </c>
      <c r="T17" s="6">
        <f>$T$9*P17</f>
        <v/>
      </c>
      <c r="U17" s="6">
        <f>$U$9*P17</f>
        <v/>
      </c>
      <c r="V17" s="6">
        <f>$V$9*P17</f>
        <v/>
      </c>
      <c r="W17" s="6">
        <f>$W$9*P17</f>
        <v/>
      </c>
      <c r="X17" s="4">
        <f>$X$9*P17</f>
        <v/>
      </c>
      <c r="Y17" s="5">
        <f>$Y$9*P17</f>
        <v/>
      </c>
    </row>
    <row r="18">
      <c r="C18" s="1" t="n">
        <v>8</v>
      </c>
      <c r="D18" s="3">
        <f>_xlfn.POISSON.DIST(C18,$A$6,FALSE)</f>
        <v/>
      </c>
      <c r="E18" s="6">
        <f>$E$9*D18</f>
        <v/>
      </c>
      <c r="F18" s="6">
        <f>$F$9*D18</f>
        <v/>
      </c>
      <c r="G18" s="6">
        <f>$G$9*D18</f>
        <v/>
      </c>
      <c r="H18" s="6">
        <f>$H$9*D18</f>
        <v/>
      </c>
      <c r="I18" s="6">
        <f>$I$9*D18</f>
        <v/>
      </c>
      <c r="J18" s="6">
        <f>$J$9*D18</f>
        <v/>
      </c>
      <c r="K18" s="6">
        <f>$K$9*D18</f>
        <v/>
      </c>
      <c r="L18" s="6">
        <f>$L$9*D18</f>
        <v/>
      </c>
      <c r="M18" s="4">
        <f>$M$9*D18</f>
        <v/>
      </c>
      <c r="O18" s="1" t="n">
        <v>8</v>
      </c>
      <c r="P18" s="3">
        <f>_xlfn.POISSON.DIST(O18,$K$6,FALSE)</f>
        <v/>
      </c>
      <c r="Q18" s="6">
        <f>$E$9*P18</f>
        <v/>
      </c>
      <c r="R18" s="6">
        <f>$R$9*P18</f>
        <v/>
      </c>
      <c r="S18" s="6">
        <f>$S$9*P18</f>
        <v/>
      </c>
      <c r="T18" s="6">
        <f>$T$9*P18</f>
        <v/>
      </c>
      <c r="U18" s="6">
        <f>$U$9*P18</f>
        <v/>
      </c>
      <c r="V18" s="6">
        <f>$V$9*P18</f>
        <v/>
      </c>
      <c r="W18" s="6">
        <f>$W$9*P18</f>
        <v/>
      </c>
      <c r="X18" s="6">
        <f>$X$9*P18</f>
        <v/>
      </c>
      <c r="Y18" s="4">
        <f>$Y$9*P18</f>
        <v/>
      </c>
    </row>
    <row r="20">
      <c r="H20" t="inlineStr">
        <is>
          <t>yli 4.5 ka</t>
        </is>
      </c>
      <c r="I20" t="inlineStr">
        <is>
          <t>alle 4.5 ka</t>
        </is>
      </c>
    </row>
    <row r="21">
      <c r="C21" t="inlineStr">
        <is>
          <t>Koti</t>
        </is>
      </c>
      <c r="D21" t="inlineStr">
        <is>
          <t>Tasa</t>
        </is>
      </c>
      <c r="E21" t="inlineStr">
        <is>
          <t>Vieras</t>
        </is>
      </c>
      <c r="H21" s="8">
        <f>(B10+AA11)/2</f>
        <v/>
      </c>
      <c r="I21" s="8">
        <f>(A10+Z11)/2</f>
        <v/>
      </c>
      <c r="O21" t="inlineStr">
        <is>
          <t>Koti</t>
        </is>
      </c>
      <c r="P21" t="inlineStr">
        <is>
          <t>Tasa</t>
        </is>
      </c>
      <c r="Q21" t="inlineStr">
        <is>
          <t>Vieras</t>
        </is>
      </c>
    </row>
    <row r="22">
      <c r="C22" s="7">
        <f>SUM(E11:E17,F12:F17,G13:G17,H14:H17,I15:I17,J16:J17,K17)+SUM(E18:L18)</f>
        <v/>
      </c>
      <c r="D22" s="7">
        <f>SUM(E10,F11,G12,G12,H13,I14,J15,K16,L17)+M18</f>
        <v/>
      </c>
      <c r="E22" s="7">
        <f>SUM(F10:L10,G11:L11,H12:L12,I13:L13,J14:L14,K15:L15,L16)+SUM(M10:M17)</f>
        <v/>
      </c>
      <c r="H22">
        <f>1/H21</f>
        <v/>
      </c>
      <c r="I22">
        <f>1/I21</f>
        <v/>
      </c>
      <c r="O22" s="7">
        <f>SUM(Q11:Q17,R12:R17,S13:S17,T14:T17,U15:U17,V16:V17,W17)+SUM(Q18:X18)</f>
        <v/>
      </c>
      <c r="P22" s="7">
        <f>SUM(Q10,R11,S12,S12,T13,U14,V15,W16,X17)+Y18</f>
        <v/>
      </c>
      <c r="Q22" s="7">
        <f>SUM(R10:X10,S11:X11,T12:X12,U13:X13,V14:X14,W15:X15,X16)+SUM(Y10:Y17)</f>
        <v/>
      </c>
    </row>
    <row r="23">
      <c r="C23">
        <f>1/C22</f>
        <v/>
      </c>
      <c r="D23">
        <f>1/D22</f>
        <v/>
      </c>
      <c r="E23">
        <f>1/E22</f>
        <v/>
      </c>
      <c r="H23" t="inlineStr">
        <is>
          <t>KA</t>
        </is>
      </c>
      <c r="I23" t="inlineStr">
        <is>
          <t>Koti</t>
        </is>
      </c>
      <c r="J23" t="inlineStr">
        <is>
          <t>Tasa</t>
        </is>
      </c>
      <c r="K23" t="inlineStr">
        <is>
          <t>Vieras</t>
        </is>
      </c>
      <c r="O23">
        <f>1/O22</f>
        <v/>
      </c>
      <c r="P23">
        <f>1/P22</f>
        <v/>
      </c>
      <c r="Q23">
        <f>1/Q22</f>
        <v/>
      </c>
    </row>
    <row r="24">
      <c r="I24" s="8">
        <f>(C22+O22)/2</f>
        <v/>
      </c>
      <c r="J24" s="8">
        <f>(D22+P22)/2</f>
        <v/>
      </c>
      <c r="K24" s="8">
        <f>(E22+Q22)/2</f>
        <v/>
      </c>
    </row>
    <row r="25">
      <c r="I25">
        <f>1/I24</f>
        <v/>
      </c>
      <c r="J25">
        <f>1/J24</f>
        <v/>
      </c>
      <c r="K25">
        <f>1/K24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5"/>
  <sheetViews>
    <sheetView workbookViewId="0">
      <selection activeCell="A1" sqref="A1"/>
    </sheetView>
  </sheetViews>
  <sheetFormatPr baseColWidth="8" defaultRowHeight="14.5"/>
  <cols>
    <col width="18.36328125" customWidth="1" min="3" max="3"/>
    <col width="23.7265625" customWidth="1" min="4" max="4"/>
  </cols>
  <sheetData>
    <row r="1">
      <c r="A1" t="inlineStr">
        <is>
          <t>Attack str</t>
        </is>
      </c>
      <c r="B1" t="inlineStr">
        <is>
          <t>Defence Str</t>
        </is>
      </c>
      <c r="J1" t="inlineStr">
        <is>
          <t>10 peliä</t>
        </is>
      </c>
      <c r="K1" t="inlineStr">
        <is>
          <t>Attack str</t>
        </is>
      </c>
      <c r="L1" t="inlineStr">
        <is>
          <t>Defence Str</t>
        </is>
      </c>
    </row>
    <row r="2">
      <c r="A2" t="n">
        <v>1.162609903495822</v>
      </c>
      <c r="B2" t="n">
        <v>0.754552922958364</v>
      </c>
      <c r="C2" t="inlineStr">
        <is>
          <t>Home</t>
        </is>
      </c>
      <c r="K2" t="n">
        <v>1.227131709658417</v>
      </c>
      <c r="L2" t="n">
        <v>0.7496848395844391</v>
      </c>
      <c r="M2" t="inlineStr">
        <is>
          <t>home</t>
        </is>
      </c>
    </row>
    <row r="3">
      <c r="A3" t="n">
        <v>1.101740275040543</v>
      </c>
      <c r="B3" t="n">
        <v>0.9736166747849858</v>
      </c>
      <c r="C3" t="inlineStr">
        <is>
          <t>Away</t>
        </is>
      </c>
      <c r="K3" t="n">
        <v>1.227131709658417</v>
      </c>
      <c r="L3" t="n">
        <v>1.36306334469898</v>
      </c>
      <c r="M3" t="inlineStr">
        <is>
          <t>away</t>
        </is>
      </c>
    </row>
    <row r="5">
      <c r="A5" t="inlineStr">
        <is>
          <t>maalit</t>
        </is>
      </c>
      <c r="K5" t="inlineStr">
        <is>
          <t>maalit</t>
        </is>
      </c>
    </row>
    <row r="6">
      <c r="A6" t="n">
        <v>3.321742581416634</v>
      </c>
      <c r="B6" t="inlineStr">
        <is>
          <t>Home</t>
        </is>
      </c>
      <c r="K6" t="n">
        <v>4.908526838633669</v>
      </c>
      <c r="L6" t="inlineStr">
        <is>
          <t>Home</t>
        </is>
      </c>
    </row>
    <row r="7">
      <c r="A7" t="n">
        <v>2.439567751875489</v>
      </c>
      <c r="B7" t="inlineStr">
        <is>
          <t>Away</t>
        </is>
      </c>
      <c r="K7" t="n">
        <v>2.699689761248518</v>
      </c>
      <c r="L7" t="inlineStr">
        <is>
          <t>Away</t>
        </is>
      </c>
    </row>
    <row r="8">
      <c r="C8" s="1" t="inlineStr">
        <is>
          <t>maalit</t>
        </is>
      </c>
      <c r="D8" s="1" t="inlineStr">
        <is>
          <t>MINNESOTA WILD (vieras)</t>
        </is>
      </c>
      <c r="E8" s="1" t="n">
        <v>0</v>
      </c>
      <c r="F8" s="1" t="n">
        <v>1</v>
      </c>
      <c r="G8" s="1" t="n">
        <v>2</v>
      </c>
      <c r="H8" s="1" t="n">
        <v>3</v>
      </c>
      <c r="I8" s="1" t="n">
        <v>4</v>
      </c>
      <c r="J8" s="1" t="n">
        <v>5</v>
      </c>
      <c r="K8" s="1" t="n">
        <v>6</v>
      </c>
      <c r="L8" s="1" t="n">
        <v>7</v>
      </c>
      <c r="M8" s="1" t="n">
        <v>8</v>
      </c>
      <c r="O8" s="1" t="inlineStr">
        <is>
          <t>maalit</t>
        </is>
      </c>
      <c r="P8" s="1" t="inlineStr">
        <is>
          <t>AK BARS KAZAN (vieras)</t>
        </is>
      </c>
      <c r="Q8" s="1" t="n">
        <v>0</v>
      </c>
      <c r="R8" s="1" t="n">
        <v>1</v>
      </c>
      <c r="S8" s="1" t="n">
        <v>2</v>
      </c>
      <c r="T8" s="1" t="n">
        <v>3</v>
      </c>
      <c r="U8" s="1" t="n">
        <v>4</v>
      </c>
      <c r="V8" s="1" t="n">
        <v>5</v>
      </c>
      <c r="W8" s="1" t="n">
        <v>6</v>
      </c>
      <c r="X8" s="1" t="n">
        <v>7</v>
      </c>
      <c r="Y8" s="1" t="n">
        <v>8</v>
      </c>
    </row>
    <row r="9">
      <c r="A9" t="inlineStr">
        <is>
          <t>alle 4.5</t>
        </is>
      </c>
      <c r="B9" t="inlineStr">
        <is>
          <t>yli 4.5</t>
        </is>
      </c>
      <c r="C9" s="1" t="inlineStr">
        <is>
          <t>VEGAS GOLDEN KNIGHTS (koti)</t>
        </is>
      </c>
      <c r="D9" s="2" t="inlineStr">
        <is>
          <t>probs</t>
        </is>
      </c>
      <c r="E9" s="3">
        <f>EXP(-A7)</f>
        <v/>
      </c>
      <c r="F9" s="3">
        <f>_xlfn.POISSON.DIST(F8,$A$7,FALSE)</f>
        <v/>
      </c>
      <c r="G9" s="3">
        <f>_xlfn.POISSON.DIST(G8,$A$7,FALSE)</f>
        <v/>
      </c>
      <c r="H9" s="3">
        <f>_xlfn.POISSON.DIST(H8,$A$7,FALSE)</f>
        <v/>
      </c>
      <c r="I9" s="3">
        <f>_xlfn.POISSON.DIST(I8,$A$7,FALSE)</f>
        <v/>
      </c>
      <c r="J9" s="3">
        <f>_xlfn.POISSON.DIST(J8,$A$7,FALSE)</f>
        <v/>
      </c>
      <c r="K9" s="3">
        <f>_xlfn.POISSON.DIST(K8,$A$7,FALSE)</f>
        <v/>
      </c>
      <c r="L9" s="3">
        <f>_xlfn.POISSON.DIST(L8,$A$7,FALSE)</f>
        <v/>
      </c>
      <c r="M9" s="3">
        <f>_xlfn.POISSON.DIST(M8,$A$7,FALSE)</f>
        <v/>
      </c>
      <c r="O9" s="1" t="inlineStr">
        <is>
          <t>JOKERIT (koti)</t>
        </is>
      </c>
      <c r="P9" s="2" t="inlineStr">
        <is>
          <t>probs</t>
        </is>
      </c>
      <c r="Q9" s="3">
        <f>EXP(-K7)</f>
        <v/>
      </c>
      <c r="R9" s="3">
        <f>_xlfn.POISSON.DIST(R8,$K$7,FALSE)</f>
        <v/>
      </c>
      <c r="S9" s="3">
        <f>_xlfn.POISSON.DIST(S8,$K$7,FALSE)</f>
        <v/>
      </c>
      <c r="T9" s="3">
        <f>_xlfn.POISSON.DIST(T8,$K$7,FALSE)</f>
        <v/>
      </c>
      <c r="U9" s="3">
        <f>_xlfn.POISSON.DIST(U8,$K$7,FALSE)</f>
        <v/>
      </c>
      <c r="V9" s="3">
        <f>_xlfn.POISSON.DIST(V8,$K$7,FALSE)</f>
        <v/>
      </c>
      <c r="W9" s="3">
        <f>_xlfn.POISSON.DIST(W8,$K$7,FALSE)</f>
        <v/>
      </c>
      <c r="X9" s="3">
        <f>_xlfn.POISSON.DIST(X8,$K$7,FALSE)</f>
        <v/>
      </c>
      <c r="Y9" s="3">
        <f>_xlfn.POISSON.DIST(Y8,$K$7,FALSE)</f>
        <v/>
      </c>
    </row>
    <row r="10">
      <c r="A10" s="7">
        <f>SUM(F10:F11,E10:E14,F12:G12,F13,G11,G10,H10,H11,I10)</f>
        <v/>
      </c>
      <c r="B10" s="7">
        <f>SUM(J10:J18,I11:I18,K10:K18,L10:L18,M10:M18,H12:H18,G13:G18,F14:F18,E15:E18)</f>
        <v/>
      </c>
      <c r="C10" s="1" t="n">
        <v>0</v>
      </c>
      <c r="D10" s="3">
        <f>EXP(-A6)</f>
        <v/>
      </c>
      <c r="E10" s="4">
        <f>$E$9*D10</f>
        <v/>
      </c>
      <c r="F10" s="5">
        <f>$F$9*D10</f>
        <v/>
      </c>
      <c r="G10" s="5">
        <f>$G$9*D10</f>
        <v/>
      </c>
      <c r="H10" s="5">
        <f>$H$9*D10</f>
        <v/>
      </c>
      <c r="I10" s="5">
        <f>$I$9*D10</f>
        <v/>
      </c>
      <c r="J10" s="5">
        <f>$J$9*D10</f>
        <v/>
      </c>
      <c r="K10" s="5">
        <f>$K$9*D10</f>
        <v/>
      </c>
      <c r="L10" s="5">
        <f>$L$9*D10</f>
        <v/>
      </c>
      <c r="M10" s="5">
        <f>$M$9*D10</f>
        <v/>
      </c>
      <c r="O10" s="1" t="n">
        <v>0</v>
      </c>
      <c r="P10" s="3">
        <f>EXP(-K6)</f>
        <v/>
      </c>
      <c r="Q10" s="4">
        <f>$Q$9*P10</f>
        <v/>
      </c>
      <c r="R10" s="5">
        <f>$R$9*P10</f>
        <v/>
      </c>
      <c r="S10" s="5">
        <f>$S$9*P10</f>
        <v/>
      </c>
      <c r="T10" s="5">
        <f>$T$9*P10</f>
        <v/>
      </c>
      <c r="U10" s="5">
        <f>$U$9*P10</f>
        <v/>
      </c>
      <c r="V10" s="5">
        <f>$V$9*P10</f>
        <v/>
      </c>
      <c r="W10" s="5">
        <f>$W$9*P10</f>
        <v/>
      </c>
      <c r="X10" s="5">
        <f>$X$9*P10</f>
        <v/>
      </c>
      <c r="Y10" s="5">
        <f>$Y$9*P10</f>
        <v/>
      </c>
      <c r="Z10" t="inlineStr">
        <is>
          <t>alle 4.5</t>
        </is>
      </c>
      <c r="AA10" t="inlineStr">
        <is>
          <t>yli 4.5</t>
        </is>
      </c>
    </row>
    <row r="11">
      <c r="A11">
        <f>1/A10</f>
        <v/>
      </c>
      <c r="B11">
        <f>1/B10</f>
        <v/>
      </c>
      <c r="C11" s="1" t="n">
        <v>1</v>
      </c>
      <c r="D11" s="3">
        <f>_xlfn.POISSON.DIST(C11,$A$6,FALSE)</f>
        <v/>
      </c>
      <c r="E11" s="6">
        <f>$E$9*D11</f>
        <v/>
      </c>
      <c r="F11" s="4">
        <f>$F$9*D11</f>
        <v/>
      </c>
      <c r="G11" s="5">
        <f>$G$9*D11</f>
        <v/>
      </c>
      <c r="H11" s="5">
        <f>$H$9*D11</f>
        <v/>
      </c>
      <c r="I11" s="5">
        <f>$I$9*D11</f>
        <v/>
      </c>
      <c r="J11" s="5">
        <f>$J$9*D11</f>
        <v/>
      </c>
      <c r="K11" s="5">
        <f>$K$9*D11</f>
        <v/>
      </c>
      <c r="L11" s="5">
        <f>$L$9*D11</f>
        <v/>
      </c>
      <c r="M11" s="5">
        <f>$M$9*D11</f>
        <v/>
      </c>
      <c r="O11" s="1" t="n">
        <v>1</v>
      </c>
      <c r="P11" s="3">
        <f>_xlfn.POISSON.DIST(O11,$K$6,FALSE)</f>
        <v/>
      </c>
      <c r="Q11" s="6">
        <f>$E$9*P11</f>
        <v/>
      </c>
      <c r="R11" s="4">
        <f>$R$9*P11</f>
        <v/>
      </c>
      <c r="S11" s="5">
        <f>$S$9*P11</f>
        <v/>
      </c>
      <c r="T11" s="5">
        <f>$T$9*P11</f>
        <v/>
      </c>
      <c r="U11" s="5">
        <f>$U$9*P11</f>
        <v/>
      </c>
      <c r="V11" s="5">
        <f>$V$9*P11</f>
        <v/>
      </c>
      <c r="W11" s="5">
        <f>$W$9*P11</f>
        <v/>
      </c>
      <c r="X11" s="5">
        <f>$X$9*P11</f>
        <v/>
      </c>
      <c r="Y11" s="5">
        <f>$Y$9*P11</f>
        <v/>
      </c>
      <c r="Z11" s="7">
        <f>SUM(Q10:U10,Q11:Q14,R11:R13,S11:S12,T11)</f>
        <v/>
      </c>
      <c r="AA11" s="7">
        <f>SUM(R14:R18,Q15:Q18,S13:S18,T12:T18,U11:U18,V10:V18,W10:W18,X10:X18,Y10:Y18)</f>
        <v/>
      </c>
    </row>
    <row r="12">
      <c r="C12" s="1" t="n">
        <v>2</v>
      </c>
      <c r="D12" s="3">
        <f>_xlfn.POISSON.DIST(C12,$A$6,FALSE)</f>
        <v/>
      </c>
      <c r="E12" s="6">
        <f>$E$9*D12</f>
        <v/>
      </c>
      <c r="F12" s="6">
        <f>$F$9*D12</f>
        <v/>
      </c>
      <c r="G12" s="4">
        <f>$G$9*D12</f>
        <v/>
      </c>
      <c r="H12" s="5">
        <f>$H$9*D12</f>
        <v/>
      </c>
      <c r="I12" s="5">
        <f>$I$9*D12</f>
        <v/>
      </c>
      <c r="J12" s="5">
        <f>$J$9*D12</f>
        <v/>
      </c>
      <c r="K12" s="5">
        <f>$K$9*D12</f>
        <v/>
      </c>
      <c r="L12" s="5">
        <f>$L$9*D12</f>
        <v/>
      </c>
      <c r="M12" s="5">
        <f>$M$9*D12</f>
        <v/>
      </c>
      <c r="O12" s="1" t="n">
        <v>2</v>
      </c>
      <c r="P12" s="3">
        <f>_xlfn.POISSON.DIST(O12,$K$6,FALSE)</f>
        <v/>
      </c>
      <c r="Q12" s="6">
        <f>$E$9*P12</f>
        <v/>
      </c>
      <c r="R12" s="6">
        <f>$R$9*P12</f>
        <v/>
      </c>
      <c r="S12" s="4">
        <f>$S$9*P12</f>
        <v/>
      </c>
      <c r="T12" s="5">
        <f>$T$9*P12</f>
        <v/>
      </c>
      <c r="U12" s="5">
        <f>$U$9*P12</f>
        <v/>
      </c>
      <c r="V12" s="5">
        <f>$V$9*P12</f>
        <v/>
      </c>
      <c r="W12" s="5">
        <f>$W$9*P12</f>
        <v/>
      </c>
      <c r="X12" s="5">
        <f>$X$9*P12</f>
        <v/>
      </c>
      <c r="Y12" s="5">
        <f>$Y$9*P12</f>
        <v/>
      </c>
      <c r="Z12">
        <f>1/Z11</f>
        <v/>
      </c>
      <c r="AA12">
        <f>1/AA11</f>
        <v/>
      </c>
    </row>
    <row r="13">
      <c r="C13" s="1" t="n">
        <v>3</v>
      </c>
      <c r="D13" s="3">
        <f>_xlfn.POISSON.DIST(C13,$A$6,FALSE)</f>
        <v/>
      </c>
      <c r="E13" s="6">
        <f>$E$9*D13</f>
        <v/>
      </c>
      <c r="F13" s="6">
        <f>$F$9*D13</f>
        <v/>
      </c>
      <c r="G13" s="6">
        <f>$G$9*D13</f>
        <v/>
      </c>
      <c r="H13" s="4">
        <f>$H$9*D13</f>
        <v/>
      </c>
      <c r="I13" s="5">
        <f>$I$9*D13</f>
        <v/>
      </c>
      <c r="J13" s="5">
        <f>$J$9*D13</f>
        <v/>
      </c>
      <c r="K13" s="5">
        <f>$K$9*D13</f>
        <v/>
      </c>
      <c r="L13" s="5">
        <f>$L$9*D13</f>
        <v/>
      </c>
      <c r="M13" s="5">
        <f>$M$9*D13</f>
        <v/>
      </c>
      <c r="O13" s="1" t="n">
        <v>3</v>
      </c>
      <c r="P13" s="3">
        <f>_xlfn.POISSON.DIST(O13,$K$6,FALSE)</f>
        <v/>
      </c>
      <c r="Q13" s="6">
        <f>$E$9*P13</f>
        <v/>
      </c>
      <c r="R13" s="6">
        <f>$R$9*P13</f>
        <v/>
      </c>
      <c r="S13" s="6">
        <f>$S$9*P13</f>
        <v/>
      </c>
      <c r="T13" s="4">
        <f>$T$9*P13</f>
        <v/>
      </c>
      <c r="U13" s="5">
        <f>$U$9*P13</f>
        <v/>
      </c>
      <c r="V13" s="5">
        <f>$V$9*P13</f>
        <v/>
      </c>
      <c r="W13" s="5">
        <f>$W$9*P13</f>
        <v/>
      </c>
      <c r="X13" s="5">
        <f>$X$9*P13</f>
        <v/>
      </c>
      <c r="Y13" s="5">
        <f>$Y$9*P13</f>
        <v/>
      </c>
    </row>
    <row r="14">
      <c r="C14" s="1" t="n">
        <v>4</v>
      </c>
      <c r="D14" s="3">
        <f>_xlfn.POISSON.DIST(C14,$A$6,FALSE)</f>
        <v/>
      </c>
      <c r="E14" s="6">
        <f>$E$9*D14</f>
        <v/>
      </c>
      <c r="F14" s="6">
        <f>$F$9*D14</f>
        <v/>
      </c>
      <c r="G14" s="6">
        <f>$G$9*D14</f>
        <v/>
      </c>
      <c r="H14" s="6">
        <f>$H$9*D14</f>
        <v/>
      </c>
      <c r="I14" s="4">
        <f>$I$9*D14</f>
        <v/>
      </c>
      <c r="J14" s="5">
        <f>$J$9*D14</f>
        <v/>
      </c>
      <c r="K14" s="5">
        <f>$K$9*D14</f>
        <v/>
      </c>
      <c r="L14" s="5">
        <f>$L$9*D14</f>
        <v/>
      </c>
      <c r="M14" s="5">
        <f>$M$9*D14</f>
        <v/>
      </c>
      <c r="O14" s="1" t="n">
        <v>4</v>
      </c>
      <c r="P14" s="3">
        <f>_xlfn.POISSON.DIST(O14,$K$6,FALSE)</f>
        <v/>
      </c>
      <c r="Q14" s="6">
        <f>$E$9*P14</f>
        <v/>
      </c>
      <c r="R14" s="6">
        <f>$R$9*P14</f>
        <v/>
      </c>
      <c r="S14" s="6">
        <f>$S$9*P14</f>
        <v/>
      </c>
      <c r="T14" s="6">
        <f>$T$9*P14</f>
        <v/>
      </c>
      <c r="U14" s="4">
        <f>$U$9*P14</f>
        <v/>
      </c>
      <c r="V14" s="5">
        <f>$V$9*P14</f>
        <v/>
      </c>
      <c r="W14" s="5">
        <f>$W$9*P14</f>
        <v/>
      </c>
      <c r="X14" s="5">
        <f>$X$9*P14</f>
        <v/>
      </c>
      <c r="Y14" s="5">
        <f>$Y$9*P14</f>
        <v/>
      </c>
    </row>
    <row r="15">
      <c r="C15" s="1" t="n">
        <v>5</v>
      </c>
      <c r="D15" s="3">
        <f>_xlfn.POISSON.DIST(C15,$A$6,FALSE)</f>
        <v/>
      </c>
      <c r="E15" s="6">
        <f>$E$9*D15</f>
        <v/>
      </c>
      <c r="F15" s="6">
        <f>$F$9*D15</f>
        <v/>
      </c>
      <c r="G15" s="6">
        <f>$G$9*D15</f>
        <v/>
      </c>
      <c r="H15" s="6">
        <f>$H$9*D15</f>
        <v/>
      </c>
      <c r="I15" s="6">
        <f>$I$9*D15</f>
        <v/>
      </c>
      <c r="J15" s="4">
        <f>$J$9*D15</f>
        <v/>
      </c>
      <c r="K15" s="5">
        <f>$K$9*D15</f>
        <v/>
      </c>
      <c r="L15" s="5">
        <f>$L$9*D15</f>
        <v/>
      </c>
      <c r="M15" s="5">
        <f>$M$9*D15</f>
        <v/>
      </c>
      <c r="O15" s="1" t="n">
        <v>5</v>
      </c>
      <c r="P15" s="3">
        <f>_xlfn.POISSON.DIST(O15,$K$6,FALSE)</f>
        <v/>
      </c>
      <c r="Q15" s="6">
        <f>$E$9*P15</f>
        <v/>
      </c>
      <c r="R15" s="6">
        <f>$R$9*P15</f>
        <v/>
      </c>
      <c r="S15" s="6">
        <f>$S$9*P15</f>
        <v/>
      </c>
      <c r="T15" s="6">
        <f>$T$9*P15</f>
        <v/>
      </c>
      <c r="U15" s="6">
        <f>$U$9*P15</f>
        <v/>
      </c>
      <c r="V15" s="4">
        <f>$V$9*P15</f>
        <v/>
      </c>
      <c r="W15" s="5">
        <f>$W$9*P15</f>
        <v/>
      </c>
      <c r="X15" s="5">
        <f>$X$9*P15</f>
        <v/>
      </c>
      <c r="Y15" s="5">
        <f>$Y$9*P15</f>
        <v/>
      </c>
    </row>
    <row r="16">
      <c r="C16" s="1" t="n">
        <v>6</v>
      </c>
      <c r="D16" s="3">
        <f>_xlfn.POISSON.DIST(C16,$A$6,FALSE)</f>
        <v/>
      </c>
      <c r="E16" s="6">
        <f>$E$9*D16</f>
        <v/>
      </c>
      <c r="F16" s="6">
        <f>$F$9*D16</f>
        <v/>
      </c>
      <c r="G16" s="6">
        <f>$G$9*D16</f>
        <v/>
      </c>
      <c r="H16" s="6">
        <f>$H$9*D16</f>
        <v/>
      </c>
      <c r="I16" s="6">
        <f>$I$9*D16</f>
        <v/>
      </c>
      <c r="J16" s="6">
        <f>$J$9*D16</f>
        <v/>
      </c>
      <c r="K16" s="4">
        <f>$K$9*D16</f>
        <v/>
      </c>
      <c r="L16" s="5">
        <f>$L$9*D16</f>
        <v/>
      </c>
      <c r="M16" s="5">
        <f>$M$9*D16</f>
        <v/>
      </c>
      <c r="O16" s="1" t="n">
        <v>6</v>
      </c>
      <c r="P16" s="3">
        <f>_xlfn.POISSON.DIST(O16,$K$6,FALSE)</f>
        <v/>
      </c>
      <c r="Q16" s="6">
        <f>$E$9*P16</f>
        <v/>
      </c>
      <c r="R16" s="6">
        <f>$R$9*P16</f>
        <v/>
      </c>
      <c r="S16" s="6">
        <f>$S$9*P16</f>
        <v/>
      </c>
      <c r="T16" s="6">
        <f>$T$9*P16</f>
        <v/>
      </c>
      <c r="U16" s="6">
        <f>$U$9*P16</f>
        <v/>
      </c>
      <c r="V16" s="6">
        <f>$V$9*P16</f>
        <v/>
      </c>
      <c r="W16" s="4">
        <f>$W$9*P16</f>
        <v/>
      </c>
      <c r="X16" s="5">
        <f>$X$9*P16</f>
        <v/>
      </c>
      <c r="Y16" s="5">
        <f>$Y$9*P16</f>
        <v/>
      </c>
    </row>
    <row r="17">
      <c r="C17" s="1" t="n">
        <v>7</v>
      </c>
      <c r="D17" s="3">
        <f>_xlfn.POISSON.DIST(C17,$A$6,FALSE)</f>
        <v/>
      </c>
      <c r="E17" s="6">
        <f>$E$9*D17</f>
        <v/>
      </c>
      <c r="F17" s="6">
        <f>$F$9*D17</f>
        <v/>
      </c>
      <c r="G17" s="6">
        <f>$G$9*D17</f>
        <v/>
      </c>
      <c r="H17" s="6">
        <f>$H$9*D17</f>
        <v/>
      </c>
      <c r="I17" s="6">
        <f>$I$9*D17</f>
        <v/>
      </c>
      <c r="J17" s="6">
        <f>$J$9*D17</f>
        <v/>
      </c>
      <c r="K17" s="6">
        <f>$K$9*D17</f>
        <v/>
      </c>
      <c r="L17" s="4">
        <f>$L$9*D17</f>
        <v/>
      </c>
      <c r="M17" s="5">
        <f>$M$9*D17</f>
        <v/>
      </c>
      <c r="O17" s="1" t="n">
        <v>7</v>
      </c>
      <c r="P17" s="3">
        <f>_xlfn.POISSON.DIST(O17,$K$6,FALSE)</f>
        <v/>
      </c>
      <c r="Q17" s="6">
        <f>$E$9*P17</f>
        <v/>
      </c>
      <c r="R17" s="6">
        <f>$R$9*P17</f>
        <v/>
      </c>
      <c r="S17" s="6">
        <f>$S$9*P17</f>
        <v/>
      </c>
      <c r="T17" s="6">
        <f>$T$9*P17</f>
        <v/>
      </c>
      <c r="U17" s="6">
        <f>$U$9*P17</f>
        <v/>
      </c>
      <c r="V17" s="6">
        <f>$V$9*P17</f>
        <v/>
      </c>
      <c r="W17" s="6">
        <f>$W$9*P17</f>
        <v/>
      </c>
      <c r="X17" s="4">
        <f>$X$9*P17</f>
        <v/>
      </c>
      <c r="Y17" s="5">
        <f>$Y$9*P17</f>
        <v/>
      </c>
    </row>
    <row r="18">
      <c r="C18" s="1" t="n">
        <v>8</v>
      </c>
      <c r="D18" s="3">
        <f>_xlfn.POISSON.DIST(C18,$A$6,FALSE)</f>
        <v/>
      </c>
      <c r="E18" s="6">
        <f>$E$9*D18</f>
        <v/>
      </c>
      <c r="F18" s="6">
        <f>$F$9*D18</f>
        <v/>
      </c>
      <c r="G18" s="6">
        <f>$G$9*D18</f>
        <v/>
      </c>
      <c r="H18" s="6">
        <f>$H$9*D18</f>
        <v/>
      </c>
      <c r="I18" s="6">
        <f>$I$9*D18</f>
        <v/>
      </c>
      <c r="J18" s="6">
        <f>$J$9*D18</f>
        <v/>
      </c>
      <c r="K18" s="6">
        <f>$K$9*D18</f>
        <v/>
      </c>
      <c r="L18" s="6">
        <f>$L$9*D18</f>
        <v/>
      </c>
      <c r="M18" s="4">
        <f>$M$9*D18</f>
        <v/>
      </c>
      <c r="O18" s="1" t="n">
        <v>8</v>
      </c>
      <c r="P18" s="3">
        <f>_xlfn.POISSON.DIST(O18,$K$6,FALSE)</f>
        <v/>
      </c>
      <c r="Q18" s="6">
        <f>$E$9*P18</f>
        <v/>
      </c>
      <c r="R18" s="6">
        <f>$R$9*P18</f>
        <v/>
      </c>
      <c r="S18" s="6">
        <f>$S$9*P18</f>
        <v/>
      </c>
      <c r="T18" s="6">
        <f>$T$9*P18</f>
        <v/>
      </c>
      <c r="U18" s="6">
        <f>$U$9*P18</f>
        <v/>
      </c>
      <c r="V18" s="6">
        <f>$V$9*P18</f>
        <v/>
      </c>
      <c r="W18" s="6">
        <f>$W$9*P18</f>
        <v/>
      </c>
      <c r="X18" s="6">
        <f>$X$9*P18</f>
        <v/>
      </c>
      <c r="Y18" s="4">
        <f>$Y$9*P18</f>
        <v/>
      </c>
    </row>
    <row r="20">
      <c r="H20" t="inlineStr">
        <is>
          <t>yli 4.5 ka</t>
        </is>
      </c>
      <c r="I20" t="inlineStr">
        <is>
          <t>alle 4.5 ka</t>
        </is>
      </c>
    </row>
    <row r="21">
      <c r="C21" t="inlineStr">
        <is>
          <t>Koti</t>
        </is>
      </c>
      <c r="D21" t="inlineStr">
        <is>
          <t>Tasa</t>
        </is>
      </c>
      <c r="E21" t="inlineStr">
        <is>
          <t>Vieras</t>
        </is>
      </c>
      <c r="H21" s="8">
        <f>(B10+AA11)/2</f>
        <v/>
      </c>
      <c r="I21" s="8">
        <f>(A10+Z11)/2</f>
        <v/>
      </c>
      <c r="O21" t="inlineStr">
        <is>
          <t>Koti</t>
        </is>
      </c>
      <c r="P21" t="inlineStr">
        <is>
          <t>Tasa</t>
        </is>
      </c>
      <c r="Q21" t="inlineStr">
        <is>
          <t>Vieras</t>
        </is>
      </c>
    </row>
    <row r="22">
      <c r="C22" s="7">
        <f>SUM(E11:E17,F12:F17,G13:G17,H14:H17,I15:I17,J16:J17,K17)+SUM(E18:L18)</f>
        <v/>
      </c>
      <c r="D22" s="7">
        <f>SUM(E10,F11,G12,G12,H13,I14,J15,K16,L17)+M18</f>
        <v/>
      </c>
      <c r="E22" s="7">
        <f>SUM(F10:L10,G11:L11,H12:L12,I13:L13,J14:L14,K15:L15,L16)+SUM(M10:M17)</f>
        <v/>
      </c>
      <c r="H22">
        <f>1/H21</f>
        <v/>
      </c>
      <c r="I22">
        <f>1/I21</f>
        <v/>
      </c>
      <c r="O22" s="7">
        <f>SUM(Q11:Q17,R12:R17,S13:S17,T14:T17,U15:U17,V16:V17,W17)+SUM(Q18:X18)</f>
        <v/>
      </c>
      <c r="P22" s="7">
        <f>SUM(Q10,R11,S12,S12,T13,U14,V15,W16,X17)+Y18</f>
        <v/>
      </c>
      <c r="Q22" s="7">
        <f>SUM(R10:X10,S11:X11,T12:X12,U13:X13,V14:X14,W15:X15,X16)+SUM(Y10:Y17)</f>
        <v/>
      </c>
    </row>
    <row r="23">
      <c r="C23">
        <f>1/C22</f>
        <v/>
      </c>
      <c r="D23">
        <f>1/D22</f>
        <v/>
      </c>
      <c r="E23">
        <f>1/E22</f>
        <v/>
      </c>
      <c r="H23" t="inlineStr">
        <is>
          <t>KA</t>
        </is>
      </c>
      <c r="I23" t="inlineStr">
        <is>
          <t>Koti</t>
        </is>
      </c>
      <c r="J23" t="inlineStr">
        <is>
          <t>Tasa</t>
        </is>
      </c>
      <c r="K23" t="inlineStr">
        <is>
          <t>Vieras</t>
        </is>
      </c>
      <c r="O23">
        <f>1/O22</f>
        <v/>
      </c>
      <c r="P23">
        <f>1/P22</f>
        <v/>
      </c>
      <c r="Q23">
        <f>1/Q22</f>
        <v/>
      </c>
    </row>
    <row r="24">
      <c r="I24" s="8">
        <f>(C22+O22)/2</f>
        <v/>
      </c>
      <c r="J24" s="8">
        <f>(D22+P22)/2</f>
        <v/>
      </c>
      <c r="K24" s="8">
        <f>(E22+Q22)/2</f>
        <v/>
      </c>
    </row>
    <row r="25">
      <c r="I25">
        <f>1/I24</f>
        <v/>
      </c>
      <c r="J25">
        <f>1/J24</f>
        <v/>
      </c>
      <c r="K25">
        <f>1/K24</f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5"/>
  <sheetViews>
    <sheetView workbookViewId="0">
      <selection activeCell="A1" sqref="A1"/>
    </sheetView>
  </sheetViews>
  <sheetFormatPr baseColWidth="8" defaultRowHeight="14.5"/>
  <cols>
    <col width="18.36328125" customWidth="1" min="3" max="3"/>
    <col width="23.7265625" customWidth="1" min="4" max="4"/>
  </cols>
  <sheetData>
    <row r="1">
      <c r="A1" t="inlineStr">
        <is>
          <t>Attack str</t>
        </is>
      </c>
      <c r="B1" t="inlineStr">
        <is>
          <t>Defence Str</t>
        </is>
      </c>
      <c r="J1" t="inlineStr">
        <is>
          <t>10 peliä</t>
        </is>
      </c>
      <c r="K1" t="inlineStr">
        <is>
          <t>Attack str</t>
        </is>
      </c>
      <c r="L1" t="inlineStr">
        <is>
          <t>Defence Str</t>
        </is>
      </c>
    </row>
    <row r="2">
      <c r="A2" t="n">
        <v>0.9342360752543506</v>
      </c>
      <c r="B2" t="n">
        <v>0.9781241593904717</v>
      </c>
      <c r="C2" t="inlineStr">
        <is>
          <t>Home</t>
        </is>
      </c>
      <c r="K2" t="n">
        <v>1.090783741918593</v>
      </c>
      <c r="L2" t="n">
        <v>0.885991174054337</v>
      </c>
      <c r="M2" t="inlineStr">
        <is>
          <t>home</t>
        </is>
      </c>
    </row>
    <row r="3">
      <c r="A3" t="n">
        <v>0.9152988575127083</v>
      </c>
      <c r="B3" t="n">
        <v>1.135886120582484</v>
      </c>
      <c r="C3" t="inlineStr">
        <is>
          <t>Away</t>
        </is>
      </c>
      <c r="K3" t="n">
        <v>0.920348782243813</v>
      </c>
      <c r="L3" t="n">
        <v>1.294910177464031</v>
      </c>
      <c r="M3" t="inlineStr">
        <is>
          <t>away</t>
        </is>
      </c>
    </row>
    <row r="5">
      <c r="A5" t="inlineStr">
        <is>
          <t>maalit</t>
        </is>
      </c>
      <c r="K5" t="inlineStr">
        <is>
          <t>maalit</t>
        </is>
      </c>
    </row>
    <row r="6">
      <c r="A6" t="n">
        <v>3.114120250847836</v>
      </c>
      <c r="B6" t="inlineStr">
        <is>
          <t>Home</t>
        </is>
      </c>
      <c r="K6" t="n">
        <v>4.144978219290653</v>
      </c>
      <c r="L6" t="inlineStr">
        <is>
          <t>Home</t>
        </is>
      </c>
    </row>
    <row r="7">
      <c r="A7" t="n">
        <v>2.627246720638329</v>
      </c>
      <c r="B7" t="inlineStr">
        <is>
          <t>Away</t>
        </is>
      </c>
      <c r="K7" t="n">
        <v>2.392906833833914</v>
      </c>
      <c r="L7" t="inlineStr">
        <is>
          <t>Away</t>
        </is>
      </c>
    </row>
    <row r="8">
      <c r="C8" s="1" t="inlineStr">
        <is>
          <t>maalit</t>
        </is>
      </c>
      <c r="D8" s="1" t="inlineStr">
        <is>
          <t>VANCOUVER CANUCKS (vieras)</t>
        </is>
      </c>
      <c r="E8" s="1" t="n">
        <v>0</v>
      </c>
      <c r="F8" s="1" t="n">
        <v>1</v>
      </c>
      <c r="G8" s="1" t="n">
        <v>2</v>
      </c>
      <c r="H8" s="1" t="n">
        <v>3</v>
      </c>
      <c r="I8" s="1" t="n">
        <v>4</v>
      </c>
      <c r="J8" s="1" t="n">
        <v>5</v>
      </c>
      <c r="K8" s="1" t="n">
        <v>6</v>
      </c>
      <c r="L8" s="1" t="n">
        <v>7</v>
      </c>
      <c r="M8" s="1" t="n">
        <v>8</v>
      </c>
      <c r="O8" s="1" t="inlineStr">
        <is>
          <t>maalit</t>
        </is>
      </c>
      <c r="P8" s="1" t="inlineStr">
        <is>
          <t>AK BARS KAZAN (vieras)</t>
        </is>
      </c>
      <c r="Q8" s="1" t="n">
        <v>0</v>
      </c>
      <c r="R8" s="1" t="n">
        <v>1</v>
      </c>
      <c r="S8" s="1" t="n">
        <v>2</v>
      </c>
      <c r="T8" s="1" t="n">
        <v>3</v>
      </c>
      <c r="U8" s="1" t="n">
        <v>4</v>
      </c>
      <c r="V8" s="1" t="n">
        <v>5</v>
      </c>
      <c r="W8" s="1" t="n">
        <v>6</v>
      </c>
      <c r="X8" s="1" t="n">
        <v>7</v>
      </c>
      <c r="Y8" s="1" t="n">
        <v>8</v>
      </c>
    </row>
    <row r="9">
      <c r="A9" t="inlineStr">
        <is>
          <t>alle 4.5</t>
        </is>
      </c>
      <c r="B9" t="inlineStr">
        <is>
          <t>yli 4.5</t>
        </is>
      </c>
      <c r="C9" s="1" t="inlineStr">
        <is>
          <t>CALGARY FLAMES (koti)</t>
        </is>
      </c>
      <c r="D9" s="2" t="inlineStr">
        <is>
          <t>probs</t>
        </is>
      </c>
      <c r="E9" s="3">
        <f>EXP(-A7)</f>
        <v/>
      </c>
      <c r="F9" s="3">
        <f>_xlfn.POISSON.DIST(F8,$A$7,FALSE)</f>
        <v/>
      </c>
      <c r="G9" s="3">
        <f>_xlfn.POISSON.DIST(G8,$A$7,FALSE)</f>
        <v/>
      </c>
      <c r="H9" s="3">
        <f>_xlfn.POISSON.DIST(H8,$A$7,FALSE)</f>
        <v/>
      </c>
      <c r="I9" s="3">
        <f>_xlfn.POISSON.DIST(I8,$A$7,FALSE)</f>
        <v/>
      </c>
      <c r="J9" s="3">
        <f>_xlfn.POISSON.DIST(J8,$A$7,FALSE)</f>
        <v/>
      </c>
      <c r="K9" s="3">
        <f>_xlfn.POISSON.DIST(K8,$A$7,FALSE)</f>
        <v/>
      </c>
      <c r="L9" s="3">
        <f>_xlfn.POISSON.DIST(L8,$A$7,FALSE)</f>
        <v/>
      </c>
      <c r="M9" s="3">
        <f>_xlfn.POISSON.DIST(M8,$A$7,FALSE)</f>
        <v/>
      </c>
      <c r="O9" s="1" t="inlineStr">
        <is>
          <t>JOKERIT (koti)</t>
        </is>
      </c>
      <c r="P9" s="2" t="inlineStr">
        <is>
          <t>probs</t>
        </is>
      </c>
      <c r="Q9" s="3">
        <f>EXP(-K7)</f>
        <v/>
      </c>
      <c r="R9" s="3">
        <f>_xlfn.POISSON.DIST(R8,$K$7,FALSE)</f>
        <v/>
      </c>
      <c r="S9" s="3">
        <f>_xlfn.POISSON.DIST(S8,$K$7,FALSE)</f>
        <v/>
      </c>
      <c r="T9" s="3">
        <f>_xlfn.POISSON.DIST(T8,$K$7,FALSE)</f>
        <v/>
      </c>
      <c r="U9" s="3">
        <f>_xlfn.POISSON.DIST(U8,$K$7,FALSE)</f>
        <v/>
      </c>
      <c r="V9" s="3">
        <f>_xlfn.POISSON.DIST(V8,$K$7,FALSE)</f>
        <v/>
      </c>
      <c r="W9" s="3">
        <f>_xlfn.POISSON.DIST(W8,$K$7,FALSE)</f>
        <v/>
      </c>
      <c r="X9" s="3">
        <f>_xlfn.POISSON.DIST(X8,$K$7,FALSE)</f>
        <v/>
      </c>
      <c r="Y9" s="3">
        <f>_xlfn.POISSON.DIST(Y8,$K$7,FALSE)</f>
        <v/>
      </c>
    </row>
    <row r="10">
      <c r="A10" s="7">
        <f>SUM(F10:F11,E10:E14,F12:G12,F13,G11,G10,H10,H11,I10)</f>
        <v/>
      </c>
      <c r="B10" s="7">
        <f>SUM(J10:J18,I11:I18,K10:K18,L10:L18,M10:M18,H12:H18,G13:G18,F14:F18,E15:E18)</f>
        <v/>
      </c>
      <c r="C10" s="1" t="n">
        <v>0</v>
      </c>
      <c r="D10" s="3">
        <f>EXP(-A6)</f>
        <v/>
      </c>
      <c r="E10" s="4">
        <f>$E$9*D10</f>
        <v/>
      </c>
      <c r="F10" s="5">
        <f>$F$9*D10</f>
        <v/>
      </c>
      <c r="G10" s="5">
        <f>$G$9*D10</f>
        <v/>
      </c>
      <c r="H10" s="5">
        <f>$H$9*D10</f>
        <v/>
      </c>
      <c r="I10" s="5">
        <f>$I$9*D10</f>
        <v/>
      </c>
      <c r="J10" s="5">
        <f>$J$9*D10</f>
        <v/>
      </c>
      <c r="K10" s="5">
        <f>$K$9*D10</f>
        <v/>
      </c>
      <c r="L10" s="5">
        <f>$L$9*D10</f>
        <v/>
      </c>
      <c r="M10" s="5">
        <f>$M$9*D10</f>
        <v/>
      </c>
      <c r="O10" s="1" t="n">
        <v>0</v>
      </c>
      <c r="P10" s="3">
        <f>EXP(-K6)</f>
        <v/>
      </c>
      <c r="Q10" s="4">
        <f>$Q$9*P10</f>
        <v/>
      </c>
      <c r="R10" s="5">
        <f>$R$9*P10</f>
        <v/>
      </c>
      <c r="S10" s="5">
        <f>$S$9*P10</f>
        <v/>
      </c>
      <c r="T10" s="5">
        <f>$T$9*P10</f>
        <v/>
      </c>
      <c r="U10" s="5">
        <f>$U$9*P10</f>
        <v/>
      </c>
      <c r="V10" s="5">
        <f>$V$9*P10</f>
        <v/>
      </c>
      <c r="W10" s="5">
        <f>$W$9*P10</f>
        <v/>
      </c>
      <c r="X10" s="5">
        <f>$X$9*P10</f>
        <v/>
      </c>
      <c r="Y10" s="5">
        <f>$Y$9*P10</f>
        <v/>
      </c>
      <c r="Z10" t="inlineStr">
        <is>
          <t>alle 4.5</t>
        </is>
      </c>
      <c r="AA10" t="inlineStr">
        <is>
          <t>yli 4.5</t>
        </is>
      </c>
    </row>
    <row r="11">
      <c r="A11">
        <f>1/A10</f>
        <v/>
      </c>
      <c r="B11">
        <f>1/B10</f>
        <v/>
      </c>
      <c r="C11" s="1" t="n">
        <v>1</v>
      </c>
      <c r="D11" s="3">
        <f>_xlfn.POISSON.DIST(C11,$A$6,FALSE)</f>
        <v/>
      </c>
      <c r="E11" s="6">
        <f>$E$9*D11</f>
        <v/>
      </c>
      <c r="F11" s="4">
        <f>$F$9*D11</f>
        <v/>
      </c>
      <c r="G11" s="5">
        <f>$G$9*D11</f>
        <v/>
      </c>
      <c r="H11" s="5">
        <f>$H$9*D11</f>
        <v/>
      </c>
      <c r="I11" s="5">
        <f>$I$9*D11</f>
        <v/>
      </c>
      <c r="J11" s="5">
        <f>$J$9*D11</f>
        <v/>
      </c>
      <c r="K11" s="5">
        <f>$K$9*D11</f>
        <v/>
      </c>
      <c r="L11" s="5">
        <f>$L$9*D11</f>
        <v/>
      </c>
      <c r="M11" s="5">
        <f>$M$9*D11</f>
        <v/>
      </c>
      <c r="O11" s="1" t="n">
        <v>1</v>
      </c>
      <c r="P11" s="3">
        <f>_xlfn.POISSON.DIST(O11,$K$6,FALSE)</f>
        <v/>
      </c>
      <c r="Q11" s="6">
        <f>$E$9*P11</f>
        <v/>
      </c>
      <c r="R11" s="4">
        <f>$R$9*P11</f>
        <v/>
      </c>
      <c r="S11" s="5">
        <f>$S$9*P11</f>
        <v/>
      </c>
      <c r="T11" s="5">
        <f>$T$9*P11</f>
        <v/>
      </c>
      <c r="U11" s="5">
        <f>$U$9*P11</f>
        <v/>
      </c>
      <c r="V11" s="5">
        <f>$V$9*P11</f>
        <v/>
      </c>
      <c r="W11" s="5">
        <f>$W$9*P11</f>
        <v/>
      </c>
      <c r="X11" s="5">
        <f>$X$9*P11</f>
        <v/>
      </c>
      <c r="Y11" s="5">
        <f>$Y$9*P11</f>
        <v/>
      </c>
      <c r="Z11" s="7">
        <f>SUM(Q10:U10,Q11:Q14,R11:R13,S11:S12,T11)</f>
        <v/>
      </c>
      <c r="AA11" s="7">
        <f>SUM(R14:R18,Q15:Q18,S13:S18,T12:T18,U11:U18,V10:V18,W10:W18,X10:X18,Y10:Y18)</f>
        <v/>
      </c>
    </row>
    <row r="12">
      <c r="C12" s="1" t="n">
        <v>2</v>
      </c>
      <c r="D12" s="3">
        <f>_xlfn.POISSON.DIST(C12,$A$6,FALSE)</f>
        <v/>
      </c>
      <c r="E12" s="6">
        <f>$E$9*D12</f>
        <v/>
      </c>
      <c r="F12" s="6">
        <f>$F$9*D12</f>
        <v/>
      </c>
      <c r="G12" s="4">
        <f>$G$9*D12</f>
        <v/>
      </c>
      <c r="H12" s="5">
        <f>$H$9*D12</f>
        <v/>
      </c>
      <c r="I12" s="5">
        <f>$I$9*D12</f>
        <v/>
      </c>
      <c r="J12" s="5">
        <f>$J$9*D12</f>
        <v/>
      </c>
      <c r="K12" s="5">
        <f>$K$9*D12</f>
        <v/>
      </c>
      <c r="L12" s="5">
        <f>$L$9*D12</f>
        <v/>
      </c>
      <c r="M12" s="5">
        <f>$M$9*D12</f>
        <v/>
      </c>
      <c r="O12" s="1" t="n">
        <v>2</v>
      </c>
      <c r="P12" s="3">
        <f>_xlfn.POISSON.DIST(O12,$K$6,FALSE)</f>
        <v/>
      </c>
      <c r="Q12" s="6">
        <f>$E$9*P12</f>
        <v/>
      </c>
      <c r="R12" s="6">
        <f>$R$9*P12</f>
        <v/>
      </c>
      <c r="S12" s="4">
        <f>$S$9*P12</f>
        <v/>
      </c>
      <c r="T12" s="5">
        <f>$T$9*P12</f>
        <v/>
      </c>
      <c r="U12" s="5">
        <f>$U$9*P12</f>
        <v/>
      </c>
      <c r="V12" s="5">
        <f>$V$9*P12</f>
        <v/>
      </c>
      <c r="W12" s="5">
        <f>$W$9*P12</f>
        <v/>
      </c>
      <c r="X12" s="5">
        <f>$X$9*P12</f>
        <v/>
      </c>
      <c r="Y12" s="5">
        <f>$Y$9*P12</f>
        <v/>
      </c>
      <c r="Z12">
        <f>1/Z11</f>
        <v/>
      </c>
      <c r="AA12">
        <f>1/AA11</f>
        <v/>
      </c>
    </row>
    <row r="13">
      <c r="C13" s="1" t="n">
        <v>3</v>
      </c>
      <c r="D13" s="3">
        <f>_xlfn.POISSON.DIST(C13,$A$6,FALSE)</f>
        <v/>
      </c>
      <c r="E13" s="6">
        <f>$E$9*D13</f>
        <v/>
      </c>
      <c r="F13" s="6">
        <f>$F$9*D13</f>
        <v/>
      </c>
      <c r="G13" s="6">
        <f>$G$9*D13</f>
        <v/>
      </c>
      <c r="H13" s="4">
        <f>$H$9*D13</f>
        <v/>
      </c>
      <c r="I13" s="5">
        <f>$I$9*D13</f>
        <v/>
      </c>
      <c r="J13" s="5">
        <f>$J$9*D13</f>
        <v/>
      </c>
      <c r="K13" s="5">
        <f>$K$9*D13</f>
        <v/>
      </c>
      <c r="L13" s="5">
        <f>$L$9*D13</f>
        <v/>
      </c>
      <c r="M13" s="5">
        <f>$M$9*D13</f>
        <v/>
      </c>
      <c r="O13" s="1" t="n">
        <v>3</v>
      </c>
      <c r="P13" s="3">
        <f>_xlfn.POISSON.DIST(O13,$K$6,FALSE)</f>
        <v/>
      </c>
      <c r="Q13" s="6">
        <f>$E$9*P13</f>
        <v/>
      </c>
      <c r="R13" s="6">
        <f>$R$9*P13</f>
        <v/>
      </c>
      <c r="S13" s="6">
        <f>$S$9*P13</f>
        <v/>
      </c>
      <c r="T13" s="4">
        <f>$T$9*P13</f>
        <v/>
      </c>
      <c r="U13" s="5">
        <f>$U$9*P13</f>
        <v/>
      </c>
      <c r="V13" s="5">
        <f>$V$9*P13</f>
        <v/>
      </c>
      <c r="W13" s="5">
        <f>$W$9*P13</f>
        <v/>
      </c>
      <c r="X13" s="5">
        <f>$X$9*P13</f>
        <v/>
      </c>
      <c r="Y13" s="5">
        <f>$Y$9*P13</f>
        <v/>
      </c>
    </row>
    <row r="14">
      <c r="C14" s="1" t="n">
        <v>4</v>
      </c>
      <c r="D14" s="3">
        <f>_xlfn.POISSON.DIST(C14,$A$6,FALSE)</f>
        <v/>
      </c>
      <c r="E14" s="6">
        <f>$E$9*D14</f>
        <v/>
      </c>
      <c r="F14" s="6">
        <f>$F$9*D14</f>
        <v/>
      </c>
      <c r="G14" s="6">
        <f>$G$9*D14</f>
        <v/>
      </c>
      <c r="H14" s="6">
        <f>$H$9*D14</f>
        <v/>
      </c>
      <c r="I14" s="4">
        <f>$I$9*D14</f>
        <v/>
      </c>
      <c r="J14" s="5">
        <f>$J$9*D14</f>
        <v/>
      </c>
      <c r="K14" s="5">
        <f>$K$9*D14</f>
        <v/>
      </c>
      <c r="L14" s="5">
        <f>$L$9*D14</f>
        <v/>
      </c>
      <c r="M14" s="5">
        <f>$M$9*D14</f>
        <v/>
      </c>
      <c r="O14" s="1" t="n">
        <v>4</v>
      </c>
      <c r="P14" s="3">
        <f>_xlfn.POISSON.DIST(O14,$K$6,FALSE)</f>
        <v/>
      </c>
      <c r="Q14" s="6">
        <f>$E$9*P14</f>
        <v/>
      </c>
      <c r="R14" s="6">
        <f>$R$9*P14</f>
        <v/>
      </c>
      <c r="S14" s="6">
        <f>$S$9*P14</f>
        <v/>
      </c>
      <c r="T14" s="6">
        <f>$T$9*P14</f>
        <v/>
      </c>
      <c r="U14" s="4">
        <f>$U$9*P14</f>
        <v/>
      </c>
      <c r="V14" s="5">
        <f>$V$9*P14</f>
        <v/>
      </c>
      <c r="W14" s="5">
        <f>$W$9*P14</f>
        <v/>
      </c>
      <c r="X14" s="5">
        <f>$X$9*P14</f>
        <v/>
      </c>
      <c r="Y14" s="5">
        <f>$Y$9*P14</f>
        <v/>
      </c>
    </row>
    <row r="15">
      <c r="C15" s="1" t="n">
        <v>5</v>
      </c>
      <c r="D15" s="3">
        <f>_xlfn.POISSON.DIST(C15,$A$6,FALSE)</f>
        <v/>
      </c>
      <c r="E15" s="6">
        <f>$E$9*D15</f>
        <v/>
      </c>
      <c r="F15" s="6">
        <f>$F$9*D15</f>
        <v/>
      </c>
      <c r="G15" s="6">
        <f>$G$9*D15</f>
        <v/>
      </c>
      <c r="H15" s="6">
        <f>$H$9*D15</f>
        <v/>
      </c>
      <c r="I15" s="6">
        <f>$I$9*D15</f>
        <v/>
      </c>
      <c r="J15" s="4">
        <f>$J$9*D15</f>
        <v/>
      </c>
      <c r="K15" s="5">
        <f>$K$9*D15</f>
        <v/>
      </c>
      <c r="L15" s="5">
        <f>$L$9*D15</f>
        <v/>
      </c>
      <c r="M15" s="5">
        <f>$M$9*D15</f>
        <v/>
      </c>
      <c r="O15" s="1" t="n">
        <v>5</v>
      </c>
      <c r="P15" s="3">
        <f>_xlfn.POISSON.DIST(O15,$K$6,FALSE)</f>
        <v/>
      </c>
      <c r="Q15" s="6">
        <f>$E$9*P15</f>
        <v/>
      </c>
      <c r="R15" s="6">
        <f>$R$9*P15</f>
        <v/>
      </c>
      <c r="S15" s="6">
        <f>$S$9*P15</f>
        <v/>
      </c>
      <c r="T15" s="6">
        <f>$T$9*P15</f>
        <v/>
      </c>
      <c r="U15" s="6">
        <f>$U$9*P15</f>
        <v/>
      </c>
      <c r="V15" s="4">
        <f>$V$9*P15</f>
        <v/>
      </c>
      <c r="W15" s="5">
        <f>$W$9*P15</f>
        <v/>
      </c>
      <c r="X15" s="5">
        <f>$X$9*P15</f>
        <v/>
      </c>
      <c r="Y15" s="5">
        <f>$Y$9*P15</f>
        <v/>
      </c>
    </row>
    <row r="16">
      <c r="C16" s="1" t="n">
        <v>6</v>
      </c>
      <c r="D16" s="3">
        <f>_xlfn.POISSON.DIST(C16,$A$6,FALSE)</f>
        <v/>
      </c>
      <c r="E16" s="6">
        <f>$E$9*D16</f>
        <v/>
      </c>
      <c r="F16" s="6">
        <f>$F$9*D16</f>
        <v/>
      </c>
      <c r="G16" s="6">
        <f>$G$9*D16</f>
        <v/>
      </c>
      <c r="H16" s="6">
        <f>$H$9*D16</f>
        <v/>
      </c>
      <c r="I16" s="6">
        <f>$I$9*D16</f>
        <v/>
      </c>
      <c r="J16" s="6">
        <f>$J$9*D16</f>
        <v/>
      </c>
      <c r="K16" s="4">
        <f>$K$9*D16</f>
        <v/>
      </c>
      <c r="L16" s="5">
        <f>$L$9*D16</f>
        <v/>
      </c>
      <c r="M16" s="5">
        <f>$M$9*D16</f>
        <v/>
      </c>
      <c r="O16" s="1" t="n">
        <v>6</v>
      </c>
      <c r="P16" s="3">
        <f>_xlfn.POISSON.DIST(O16,$K$6,FALSE)</f>
        <v/>
      </c>
      <c r="Q16" s="6">
        <f>$E$9*P16</f>
        <v/>
      </c>
      <c r="R16" s="6">
        <f>$R$9*P16</f>
        <v/>
      </c>
      <c r="S16" s="6">
        <f>$S$9*P16</f>
        <v/>
      </c>
      <c r="T16" s="6">
        <f>$T$9*P16</f>
        <v/>
      </c>
      <c r="U16" s="6">
        <f>$U$9*P16</f>
        <v/>
      </c>
      <c r="V16" s="6">
        <f>$V$9*P16</f>
        <v/>
      </c>
      <c r="W16" s="4">
        <f>$W$9*P16</f>
        <v/>
      </c>
      <c r="X16" s="5">
        <f>$X$9*P16</f>
        <v/>
      </c>
      <c r="Y16" s="5">
        <f>$Y$9*P16</f>
        <v/>
      </c>
    </row>
    <row r="17">
      <c r="C17" s="1" t="n">
        <v>7</v>
      </c>
      <c r="D17" s="3">
        <f>_xlfn.POISSON.DIST(C17,$A$6,FALSE)</f>
        <v/>
      </c>
      <c r="E17" s="6">
        <f>$E$9*D17</f>
        <v/>
      </c>
      <c r="F17" s="6">
        <f>$F$9*D17</f>
        <v/>
      </c>
      <c r="G17" s="6">
        <f>$G$9*D17</f>
        <v/>
      </c>
      <c r="H17" s="6">
        <f>$H$9*D17</f>
        <v/>
      </c>
      <c r="I17" s="6">
        <f>$I$9*D17</f>
        <v/>
      </c>
      <c r="J17" s="6">
        <f>$J$9*D17</f>
        <v/>
      </c>
      <c r="K17" s="6">
        <f>$K$9*D17</f>
        <v/>
      </c>
      <c r="L17" s="4">
        <f>$L$9*D17</f>
        <v/>
      </c>
      <c r="M17" s="5">
        <f>$M$9*D17</f>
        <v/>
      </c>
      <c r="O17" s="1" t="n">
        <v>7</v>
      </c>
      <c r="P17" s="3">
        <f>_xlfn.POISSON.DIST(O17,$K$6,FALSE)</f>
        <v/>
      </c>
      <c r="Q17" s="6">
        <f>$E$9*P17</f>
        <v/>
      </c>
      <c r="R17" s="6">
        <f>$R$9*P17</f>
        <v/>
      </c>
      <c r="S17" s="6">
        <f>$S$9*P17</f>
        <v/>
      </c>
      <c r="T17" s="6">
        <f>$T$9*P17</f>
        <v/>
      </c>
      <c r="U17" s="6">
        <f>$U$9*P17</f>
        <v/>
      </c>
      <c r="V17" s="6">
        <f>$V$9*P17</f>
        <v/>
      </c>
      <c r="W17" s="6">
        <f>$W$9*P17</f>
        <v/>
      </c>
      <c r="X17" s="4">
        <f>$X$9*P17</f>
        <v/>
      </c>
      <c r="Y17" s="5">
        <f>$Y$9*P17</f>
        <v/>
      </c>
    </row>
    <row r="18">
      <c r="C18" s="1" t="n">
        <v>8</v>
      </c>
      <c r="D18" s="3">
        <f>_xlfn.POISSON.DIST(C18,$A$6,FALSE)</f>
        <v/>
      </c>
      <c r="E18" s="6">
        <f>$E$9*D18</f>
        <v/>
      </c>
      <c r="F18" s="6">
        <f>$F$9*D18</f>
        <v/>
      </c>
      <c r="G18" s="6">
        <f>$G$9*D18</f>
        <v/>
      </c>
      <c r="H18" s="6">
        <f>$H$9*D18</f>
        <v/>
      </c>
      <c r="I18" s="6">
        <f>$I$9*D18</f>
        <v/>
      </c>
      <c r="J18" s="6">
        <f>$J$9*D18</f>
        <v/>
      </c>
      <c r="K18" s="6">
        <f>$K$9*D18</f>
        <v/>
      </c>
      <c r="L18" s="6">
        <f>$L$9*D18</f>
        <v/>
      </c>
      <c r="M18" s="4">
        <f>$M$9*D18</f>
        <v/>
      </c>
      <c r="O18" s="1" t="n">
        <v>8</v>
      </c>
      <c r="P18" s="3">
        <f>_xlfn.POISSON.DIST(O18,$K$6,FALSE)</f>
        <v/>
      </c>
      <c r="Q18" s="6">
        <f>$E$9*P18</f>
        <v/>
      </c>
      <c r="R18" s="6">
        <f>$R$9*P18</f>
        <v/>
      </c>
      <c r="S18" s="6">
        <f>$S$9*P18</f>
        <v/>
      </c>
      <c r="T18" s="6">
        <f>$T$9*P18</f>
        <v/>
      </c>
      <c r="U18" s="6">
        <f>$U$9*P18</f>
        <v/>
      </c>
      <c r="V18" s="6">
        <f>$V$9*P18</f>
        <v/>
      </c>
      <c r="W18" s="6">
        <f>$W$9*P18</f>
        <v/>
      </c>
      <c r="X18" s="6">
        <f>$X$9*P18</f>
        <v/>
      </c>
      <c r="Y18" s="4">
        <f>$Y$9*P18</f>
        <v/>
      </c>
    </row>
    <row r="20">
      <c r="H20" t="inlineStr">
        <is>
          <t>yli 4.5 ka</t>
        </is>
      </c>
      <c r="I20" t="inlineStr">
        <is>
          <t>alle 4.5 ka</t>
        </is>
      </c>
    </row>
    <row r="21">
      <c r="C21" t="inlineStr">
        <is>
          <t>Koti</t>
        </is>
      </c>
      <c r="D21" t="inlineStr">
        <is>
          <t>Tasa</t>
        </is>
      </c>
      <c r="E21" t="inlineStr">
        <is>
          <t>Vieras</t>
        </is>
      </c>
      <c r="H21" s="8">
        <f>(B10+AA11)/2</f>
        <v/>
      </c>
      <c r="I21" s="8">
        <f>(A10+Z11)/2</f>
        <v/>
      </c>
      <c r="O21" t="inlineStr">
        <is>
          <t>Koti</t>
        </is>
      </c>
      <c r="P21" t="inlineStr">
        <is>
          <t>Tasa</t>
        </is>
      </c>
      <c r="Q21" t="inlineStr">
        <is>
          <t>Vieras</t>
        </is>
      </c>
    </row>
    <row r="22">
      <c r="C22" s="7">
        <f>SUM(E11:E17,F12:F17,G13:G17,H14:H17,I15:I17,J16:J17,K17)+SUM(E18:L18)</f>
        <v/>
      </c>
      <c r="D22" s="7">
        <f>SUM(E10,F11,G12,G12,H13,I14,J15,K16,L17)+M18</f>
        <v/>
      </c>
      <c r="E22" s="7">
        <f>SUM(F10:L10,G11:L11,H12:L12,I13:L13,J14:L14,K15:L15,L16)+SUM(M10:M17)</f>
        <v/>
      </c>
      <c r="H22">
        <f>1/H21</f>
        <v/>
      </c>
      <c r="I22">
        <f>1/I21</f>
        <v/>
      </c>
      <c r="O22" s="7">
        <f>SUM(Q11:Q17,R12:R17,S13:S17,T14:T17,U15:U17,V16:V17,W17)+SUM(Q18:X18)</f>
        <v/>
      </c>
      <c r="P22" s="7">
        <f>SUM(Q10,R11,S12,S12,T13,U14,V15,W16,X17)+Y18</f>
        <v/>
      </c>
      <c r="Q22" s="7">
        <f>SUM(R10:X10,S11:X11,T12:X12,U13:X13,V14:X14,W15:X15,X16)+SUM(Y10:Y17)</f>
        <v/>
      </c>
    </row>
    <row r="23">
      <c r="C23">
        <f>1/C22</f>
        <v/>
      </c>
      <c r="D23">
        <f>1/D22</f>
        <v/>
      </c>
      <c r="E23">
        <f>1/E22</f>
        <v/>
      </c>
      <c r="H23" t="inlineStr">
        <is>
          <t>KA</t>
        </is>
      </c>
      <c r="I23" t="inlineStr">
        <is>
          <t>Koti</t>
        </is>
      </c>
      <c r="J23" t="inlineStr">
        <is>
          <t>Tasa</t>
        </is>
      </c>
      <c r="K23" t="inlineStr">
        <is>
          <t>Vieras</t>
        </is>
      </c>
      <c r="O23">
        <f>1/O22</f>
        <v/>
      </c>
      <c r="P23">
        <f>1/P22</f>
        <v/>
      </c>
      <c r="Q23">
        <f>1/Q22</f>
        <v/>
      </c>
    </row>
    <row r="24">
      <c r="I24" s="8">
        <f>(C22+O22)/2</f>
        <v/>
      </c>
      <c r="J24" s="8">
        <f>(D22+P22)/2</f>
        <v/>
      </c>
      <c r="K24" s="8">
        <f>(E22+Q22)/2</f>
        <v/>
      </c>
    </row>
    <row r="25">
      <c r="I25">
        <f>1/I24</f>
        <v/>
      </c>
      <c r="J25">
        <f>1/J24</f>
        <v/>
      </c>
      <c r="K25">
        <f>1/K24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Kimi</dc:creator>
  <dcterms:created xsi:type="dcterms:W3CDTF">2020-12-12T19:27:08Z</dcterms:created>
  <dcterms:modified xsi:type="dcterms:W3CDTF">2021-01-05T13:35:28Z</dcterms:modified>
  <cp:lastModifiedBy>Kimi</cp:lastModifiedBy>
</cp:coreProperties>
</file>