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3"/>
  <workbookPr/>
  <mc:AlternateContent xmlns:mc="http://schemas.openxmlformats.org/markup-compatibility/2006">
    <mc:Choice Requires="x15">
      <x15ac:absPath xmlns:x15ac="http://schemas.microsoft.com/office/spreadsheetml/2010/11/ac" url="https://d.docs.live.net/51f582853c79be2d/Desktop/sem 6/computational engineering/assignments/"/>
    </mc:Choice>
  </mc:AlternateContent>
  <xr:revisionPtr revIDLastSave="9" documentId="11_82AB6F341EFE3BBDB604661CC4BEDDB30AD7C082" xr6:coauthVersionLast="47" xr6:coauthVersionMax="47" xr10:uidLastSave="{AAA4EADE-7CE8-4053-9196-D98DA2D24C5B}"/>
  <bookViews>
    <workbookView xWindow="348" yWindow="2280" windowWidth="13056" windowHeight="9780" activeTab="1" xr2:uid="{00000000-000D-0000-FFFF-FFFF00000000}"/>
  </bookViews>
  <sheets>
    <sheet name="Sheet1" sheetId="1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3" l="1"/>
  <c r="N11" i="3"/>
  <c r="N74" i="3"/>
  <c r="Q69" i="3"/>
  <c r="P69" i="3"/>
  <c r="K69" i="3"/>
  <c r="J69" i="3"/>
  <c r="E69" i="3"/>
  <c r="D69" i="3"/>
  <c r="Q66" i="3"/>
  <c r="P66" i="3"/>
  <c r="K66" i="3"/>
  <c r="J66" i="3"/>
  <c r="E66" i="3"/>
  <c r="D66" i="3"/>
  <c r="Q63" i="3"/>
  <c r="P63" i="3"/>
  <c r="N63" i="3"/>
  <c r="K63" i="3"/>
  <c r="J63" i="3"/>
  <c r="H63" i="3"/>
  <c r="E63" i="3"/>
  <c r="D63" i="3"/>
  <c r="B63" i="3"/>
  <c r="Q60" i="3"/>
  <c r="P60" i="3"/>
  <c r="N60" i="3"/>
  <c r="K60" i="3"/>
  <c r="J60" i="3"/>
  <c r="H60" i="3"/>
  <c r="E60" i="3"/>
  <c r="D60" i="3"/>
  <c r="B60" i="3"/>
  <c r="B56" i="3"/>
  <c r="B57" i="3"/>
  <c r="R56" i="3"/>
  <c r="N56" i="3"/>
  <c r="N57" i="3"/>
  <c r="L56" i="3"/>
  <c r="H56" i="3"/>
  <c r="F56" i="3"/>
  <c r="R55" i="3"/>
  <c r="N69" i="3"/>
  <c r="L55" i="3"/>
  <c r="H69" i="3"/>
  <c r="F55" i="3"/>
  <c r="B69" i="3"/>
  <c r="R54" i="3"/>
  <c r="N66" i="3"/>
  <c r="L54" i="3"/>
  <c r="H66" i="3"/>
  <c r="F54" i="3"/>
  <c r="B66" i="3"/>
  <c r="Q23" i="3"/>
  <c r="P23" i="3"/>
  <c r="Q20" i="3"/>
  <c r="P20" i="3"/>
  <c r="Q17" i="3"/>
  <c r="P17" i="3"/>
  <c r="N17" i="3"/>
  <c r="Q14" i="3"/>
  <c r="P14" i="3"/>
  <c r="N14" i="3"/>
  <c r="R10" i="3"/>
  <c r="Q74" i="3"/>
  <c r="N23" i="3"/>
  <c r="N20" i="3"/>
  <c r="K23" i="3"/>
  <c r="J23" i="3"/>
  <c r="K20" i="3"/>
  <c r="J20" i="3"/>
  <c r="L8" i="3"/>
  <c r="H20" i="3"/>
  <c r="K17" i="3"/>
  <c r="J17" i="3"/>
  <c r="H17" i="3"/>
  <c r="K14" i="3"/>
  <c r="J14" i="3"/>
  <c r="H14" i="3"/>
  <c r="L10" i="3"/>
  <c r="H10" i="3"/>
  <c r="H11" i="3"/>
  <c r="K74" i="3"/>
  <c r="L9" i="3"/>
  <c r="H23" i="3"/>
  <c r="H74" i="3"/>
  <c r="I74" i="3"/>
  <c r="J74" i="3"/>
  <c r="K75" i="3"/>
  <c r="O74" i="3"/>
  <c r="P74" i="3"/>
  <c r="Q75" i="3"/>
  <c r="C66" i="3"/>
  <c r="F66" i="3"/>
  <c r="A66" i="3"/>
  <c r="J75" i="3"/>
  <c r="I69" i="3"/>
  <c r="L69" i="3"/>
  <c r="G69" i="3"/>
  <c r="I63" i="3"/>
  <c r="L63" i="3"/>
  <c r="G63" i="3"/>
  <c r="H57" i="3"/>
  <c r="I66" i="3"/>
  <c r="L66" i="3"/>
  <c r="G66" i="3"/>
  <c r="I60" i="3"/>
  <c r="L60" i="3"/>
  <c r="G60" i="3"/>
  <c r="C63" i="3"/>
  <c r="F63" i="3"/>
  <c r="A63" i="3"/>
  <c r="O63" i="3"/>
  <c r="R63" i="3"/>
  <c r="M63" i="3"/>
  <c r="C69" i="3"/>
  <c r="F69" i="3"/>
  <c r="A69" i="3"/>
  <c r="O69" i="3"/>
  <c r="R69" i="3"/>
  <c r="M69" i="3"/>
  <c r="C60" i="3"/>
  <c r="F60" i="3"/>
  <c r="A60" i="3"/>
  <c r="O60" i="3"/>
  <c r="R60" i="3"/>
  <c r="M60" i="3"/>
  <c r="O66" i="3"/>
  <c r="R66" i="3"/>
  <c r="M66" i="3"/>
  <c r="Q28" i="3"/>
  <c r="O28" i="3"/>
  <c r="P28" i="3"/>
  <c r="N28" i="3"/>
  <c r="O20" i="3"/>
  <c r="R20" i="3"/>
  <c r="M20" i="3"/>
  <c r="O17" i="3"/>
  <c r="R17" i="3"/>
  <c r="M17" i="3"/>
  <c r="O23" i="3"/>
  <c r="R23" i="3"/>
  <c r="M23" i="3"/>
  <c r="O14" i="3"/>
  <c r="R14" i="3"/>
  <c r="M14" i="3"/>
  <c r="K28" i="3"/>
  <c r="J28" i="3"/>
  <c r="I28" i="3"/>
  <c r="H28" i="3"/>
  <c r="I23" i="3"/>
  <c r="L23" i="3"/>
  <c r="G23" i="3"/>
  <c r="I17" i="3"/>
  <c r="L17" i="3"/>
  <c r="G17" i="3"/>
  <c r="I14" i="3"/>
  <c r="L14" i="3"/>
  <c r="G14" i="3"/>
  <c r="I20" i="3"/>
  <c r="L20" i="3"/>
  <c r="G20" i="3"/>
  <c r="E14" i="3"/>
  <c r="D14" i="3"/>
  <c r="B14" i="3"/>
  <c r="E23" i="3"/>
  <c r="E20" i="3"/>
  <c r="D23" i="3"/>
  <c r="E17" i="3"/>
  <c r="D20" i="3"/>
  <c r="D17" i="3"/>
  <c r="B17" i="3"/>
  <c r="B10" i="3"/>
  <c r="F10" i="3"/>
  <c r="F9" i="3"/>
  <c r="B23" i="3"/>
  <c r="F8" i="3"/>
  <c r="F8" i="1"/>
  <c r="O16" i="1"/>
  <c r="B20" i="1"/>
  <c r="C14" i="1"/>
  <c r="B14" i="1"/>
  <c r="I5" i="1"/>
  <c r="F7" i="1"/>
  <c r="B34" i="1"/>
  <c r="F6" i="1"/>
  <c r="F4" i="1"/>
  <c r="F3" i="1"/>
  <c r="D16" i="1"/>
  <c r="D14" i="1"/>
  <c r="D26" i="1"/>
  <c r="L7" i="1"/>
  <c r="O75" i="3"/>
  <c r="N75" i="3"/>
  <c r="N76" i="3"/>
  <c r="P75" i="3"/>
  <c r="P76" i="3"/>
  <c r="O11" i="1"/>
  <c r="I75" i="3"/>
  <c r="J76" i="3"/>
  <c r="H75" i="3"/>
  <c r="H76" i="3"/>
  <c r="I76" i="3"/>
  <c r="K76" i="3"/>
  <c r="N29" i="3"/>
  <c r="P29" i="3"/>
  <c r="O29" i="3"/>
  <c r="Q29" i="3"/>
  <c r="H29" i="3"/>
  <c r="J29" i="3"/>
  <c r="K29" i="3"/>
  <c r="I29" i="3"/>
  <c r="C20" i="3"/>
  <c r="F20" i="3"/>
  <c r="B11" i="3"/>
  <c r="B20" i="3"/>
  <c r="C23" i="3"/>
  <c r="F23" i="3"/>
  <c r="A23" i="3"/>
  <c r="C14" i="3"/>
  <c r="F14" i="3"/>
  <c r="A14" i="3"/>
  <c r="C17" i="3"/>
  <c r="F17" i="3"/>
  <c r="A17" i="3"/>
  <c r="B32" i="1"/>
  <c r="L8" i="1"/>
  <c r="D34" i="1"/>
  <c r="C26" i="1"/>
  <c r="J7" i="1"/>
  <c r="C34" i="1"/>
  <c r="D28" i="1"/>
  <c r="C20" i="1"/>
  <c r="I6" i="1"/>
  <c r="J5" i="1"/>
  <c r="C28" i="1"/>
  <c r="J6" i="1"/>
  <c r="C22" i="1"/>
  <c r="D20" i="1"/>
  <c r="K6" i="1"/>
  <c r="B16" i="1"/>
  <c r="D32" i="1"/>
  <c r="M8" i="1"/>
  <c r="C16" i="1"/>
  <c r="D22" i="1"/>
  <c r="B28" i="1"/>
  <c r="H5" i="1"/>
  <c r="C32" i="1"/>
  <c r="K8" i="1"/>
  <c r="B22" i="1"/>
  <c r="B26" i="1"/>
  <c r="K7" i="1"/>
  <c r="I77" i="3"/>
  <c r="B28" i="3"/>
  <c r="E74" i="3"/>
  <c r="D74" i="3"/>
  <c r="C74" i="3"/>
  <c r="B74" i="3"/>
  <c r="B75" i="3"/>
  <c r="Q76" i="3"/>
  <c r="Q77" i="3"/>
  <c r="O76" i="3"/>
  <c r="O77" i="3"/>
  <c r="K77" i="3"/>
  <c r="J77" i="3"/>
  <c r="J78" i="3"/>
  <c r="H77" i="3"/>
  <c r="H78" i="3"/>
  <c r="K30" i="3"/>
  <c r="O30" i="3"/>
  <c r="Q30" i="3"/>
  <c r="N30" i="3"/>
  <c r="P30" i="3"/>
  <c r="I30" i="3"/>
  <c r="H30" i="3"/>
  <c r="J30" i="3"/>
  <c r="E28" i="3"/>
  <c r="C28" i="3"/>
  <c r="D28" i="3"/>
  <c r="A20" i="3"/>
  <c r="E22" i="1"/>
  <c r="O6" i="1"/>
  <c r="E28" i="1"/>
  <c r="O7" i="1"/>
  <c r="I12" i="1" a="1"/>
  <c r="K15" i="1"/>
  <c r="E16" i="1"/>
  <c r="O5" i="1"/>
  <c r="E34" i="1"/>
  <c r="O8" i="1"/>
  <c r="C75" i="3"/>
  <c r="D75" i="3"/>
  <c r="B76" i="3"/>
  <c r="D29" i="3"/>
  <c r="N77" i="3"/>
  <c r="N78" i="3"/>
  <c r="E75" i="3"/>
  <c r="P77" i="3"/>
  <c r="P78" i="3"/>
  <c r="I78" i="3"/>
  <c r="I79" i="3"/>
  <c r="K78" i="3"/>
  <c r="K79" i="3"/>
  <c r="H31" i="3"/>
  <c r="P31" i="3"/>
  <c r="N31" i="3"/>
  <c r="O31" i="3"/>
  <c r="Q31" i="3"/>
  <c r="J31" i="3"/>
  <c r="K31" i="3"/>
  <c r="I31" i="3"/>
  <c r="C29" i="3"/>
  <c r="E29" i="3"/>
  <c r="D30" i="3"/>
  <c r="E30" i="3"/>
  <c r="B29" i="3"/>
  <c r="J13" i="1"/>
  <c r="I14" i="1"/>
  <c r="J14" i="1"/>
  <c r="L13" i="1"/>
  <c r="K12" i="1"/>
  <c r="L14" i="1"/>
  <c r="K14" i="1"/>
  <c r="L15" i="1"/>
  <c r="I13" i="1"/>
  <c r="L12" i="1"/>
  <c r="I12" i="1"/>
  <c r="J12" i="1"/>
  <c r="K13" i="1"/>
  <c r="I15" i="1"/>
  <c r="J15" i="1"/>
  <c r="O12" i="1" a="1"/>
  <c r="O13" i="1"/>
  <c r="Q78" i="3"/>
  <c r="Q79" i="3"/>
  <c r="E76" i="3"/>
  <c r="D76" i="3"/>
  <c r="B30" i="3"/>
  <c r="C30" i="3"/>
  <c r="B31" i="3"/>
  <c r="O78" i="3"/>
  <c r="O79" i="3"/>
  <c r="C76" i="3"/>
  <c r="C77" i="3"/>
  <c r="J79" i="3"/>
  <c r="J80" i="3"/>
  <c r="H79" i="3"/>
  <c r="H80" i="3"/>
  <c r="K80" i="3"/>
  <c r="K81" i="3"/>
  <c r="Q32" i="3"/>
  <c r="O32" i="3"/>
  <c r="N32" i="3"/>
  <c r="P32" i="3"/>
  <c r="I32" i="3"/>
  <c r="K32" i="3"/>
  <c r="H32" i="3"/>
  <c r="J32" i="3"/>
  <c r="E31" i="3"/>
  <c r="O12" i="1"/>
  <c r="O14" i="1"/>
  <c r="O15" i="1"/>
  <c r="E77" i="3"/>
  <c r="D77" i="3"/>
  <c r="D78" i="3"/>
  <c r="B77" i="3"/>
  <c r="B78" i="3"/>
  <c r="N79" i="3"/>
  <c r="N80" i="3"/>
  <c r="C31" i="3"/>
  <c r="B32" i="3"/>
  <c r="Q33" i="3"/>
  <c r="I80" i="3"/>
  <c r="I81" i="3"/>
  <c r="P79" i="3"/>
  <c r="O80" i="3"/>
  <c r="N81" i="3"/>
  <c r="P33" i="3"/>
  <c r="N33" i="3"/>
  <c r="O33" i="3"/>
  <c r="J33" i="3"/>
  <c r="H33" i="3"/>
  <c r="K33" i="3"/>
  <c r="I33" i="3"/>
  <c r="D31" i="3"/>
  <c r="E32" i="3"/>
  <c r="Q34" i="3"/>
  <c r="J81" i="3"/>
  <c r="J82" i="3"/>
  <c r="H81" i="3"/>
  <c r="H82" i="3"/>
  <c r="E78" i="3"/>
  <c r="E79" i="3"/>
  <c r="P80" i="3"/>
  <c r="Q80" i="3"/>
  <c r="P81" i="3"/>
  <c r="Q81" i="3"/>
  <c r="C78" i="3"/>
  <c r="C79" i="3"/>
  <c r="K82" i="3"/>
  <c r="K83" i="3"/>
  <c r="O81" i="3"/>
  <c r="N82" i="3"/>
  <c r="K34" i="3"/>
  <c r="I34" i="3"/>
  <c r="N34" i="3"/>
  <c r="O34" i="3"/>
  <c r="P34" i="3"/>
  <c r="H34" i="3"/>
  <c r="H35" i="3"/>
  <c r="J34" i="3"/>
  <c r="C32" i="3"/>
  <c r="D32" i="3"/>
  <c r="E33" i="3"/>
  <c r="B33" i="3"/>
  <c r="D33" i="3"/>
  <c r="I82" i="3"/>
  <c r="D79" i="3"/>
  <c r="D80" i="3"/>
  <c r="C33" i="3"/>
  <c r="C34" i="3"/>
  <c r="B79" i="3"/>
  <c r="B80" i="3"/>
  <c r="C80" i="3"/>
  <c r="B81" i="3"/>
  <c r="C81" i="3"/>
  <c r="B82" i="3"/>
  <c r="P82" i="3"/>
  <c r="Q82" i="3"/>
  <c r="O82" i="3"/>
  <c r="J35" i="3"/>
  <c r="O35" i="3"/>
  <c r="N35" i="3"/>
  <c r="P35" i="3"/>
  <c r="Q35" i="3"/>
  <c r="I35" i="3"/>
  <c r="K35" i="3"/>
  <c r="E34" i="3"/>
  <c r="D34" i="3"/>
  <c r="O83" i="3"/>
  <c r="E80" i="3"/>
  <c r="D81" i="3"/>
  <c r="E81" i="3"/>
  <c r="D82" i="3"/>
  <c r="B34" i="3"/>
  <c r="B35" i="3"/>
  <c r="I83" i="3"/>
  <c r="J83" i="3"/>
  <c r="H83" i="3"/>
  <c r="H84" i="3"/>
  <c r="N83" i="3"/>
  <c r="N84" i="3"/>
  <c r="Q83" i="3"/>
  <c r="P83" i="3"/>
  <c r="P84" i="3"/>
  <c r="K36" i="3"/>
  <c r="I36" i="3"/>
  <c r="O36" i="3"/>
  <c r="N36" i="3"/>
  <c r="N37" i="3"/>
  <c r="Q36" i="3"/>
  <c r="P36" i="3"/>
  <c r="H36" i="3"/>
  <c r="J36" i="3"/>
  <c r="E35" i="3"/>
  <c r="D35" i="3"/>
  <c r="C35" i="3"/>
  <c r="B36" i="3"/>
  <c r="O84" i="3"/>
  <c r="O85" i="3"/>
  <c r="I84" i="3"/>
  <c r="J84" i="3"/>
  <c r="I85" i="3"/>
  <c r="P37" i="3"/>
  <c r="K84" i="3"/>
  <c r="K85" i="3"/>
  <c r="E82" i="3"/>
  <c r="E83" i="3"/>
  <c r="C82" i="3"/>
  <c r="N85" i="3"/>
  <c r="N86" i="3"/>
  <c r="Q84" i="3"/>
  <c r="Q85" i="3"/>
  <c r="J37" i="3"/>
  <c r="H37" i="3"/>
  <c r="Q37" i="3"/>
  <c r="Q38" i="3"/>
  <c r="O37" i="3"/>
  <c r="K37" i="3"/>
  <c r="I37" i="3"/>
  <c r="E36" i="3"/>
  <c r="D36" i="3"/>
  <c r="C36" i="3"/>
  <c r="B37" i="3"/>
  <c r="C83" i="3"/>
  <c r="B83" i="3"/>
  <c r="B84" i="3"/>
  <c r="D83" i="3"/>
  <c r="D84" i="3"/>
  <c r="P38" i="3"/>
  <c r="O38" i="3"/>
  <c r="P39" i="3"/>
  <c r="J85" i="3"/>
  <c r="J86" i="3"/>
  <c r="K86" i="3"/>
  <c r="K87" i="3"/>
  <c r="H85" i="3"/>
  <c r="P85" i="3"/>
  <c r="Q86" i="3"/>
  <c r="K38" i="3"/>
  <c r="N38" i="3"/>
  <c r="Q39" i="3"/>
  <c r="I38" i="3"/>
  <c r="H38" i="3"/>
  <c r="J38" i="3"/>
  <c r="E37" i="3"/>
  <c r="D37" i="3"/>
  <c r="C37" i="3"/>
  <c r="B38" i="3"/>
  <c r="H86" i="3"/>
  <c r="I86" i="3"/>
  <c r="H87" i="3"/>
  <c r="C84" i="3"/>
  <c r="J87" i="3"/>
  <c r="O39" i="3"/>
  <c r="N39" i="3"/>
  <c r="O40" i="3"/>
  <c r="E84" i="3"/>
  <c r="E85" i="3"/>
  <c r="P86" i="3"/>
  <c r="O86" i="3"/>
  <c r="Q40" i="3"/>
  <c r="H39" i="3"/>
  <c r="J39" i="3"/>
  <c r="K39" i="3"/>
  <c r="I39" i="3"/>
  <c r="D38" i="3"/>
  <c r="C38" i="3"/>
  <c r="E38" i="3"/>
  <c r="C85" i="3"/>
  <c r="D85" i="3"/>
  <c r="D86" i="3"/>
  <c r="P40" i="3"/>
  <c r="B85" i="3"/>
  <c r="B86" i="3"/>
  <c r="I87" i="3"/>
  <c r="I88" i="3"/>
  <c r="J88" i="3"/>
  <c r="K88" i="3"/>
  <c r="J89" i="3"/>
  <c r="N40" i="3"/>
  <c r="O41" i="3"/>
  <c r="P87" i="3"/>
  <c r="Q87" i="3"/>
  <c r="O87" i="3"/>
  <c r="N87" i="3"/>
  <c r="N88" i="3"/>
  <c r="K40" i="3"/>
  <c r="P41" i="3"/>
  <c r="N41" i="3"/>
  <c r="Q41" i="3"/>
  <c r="Q42" i="3"/>
  <c r="I40" i="3"/>
  <c r="J40" i="3"/>
  <c r="H40" i="3"/>
  <c r="C39" i="3"/>
  <c r="E39" i="3"/>
  <c r="B39" i="3"/>
  <c r="D39" i="3"/>
  <c r="K89" i="3"/>
  <c r="K90" i="3"/>
  <c r="C86" i="3"/>
  <c r="N42" i="3"/>
  <c r="J41" i="3"/>
  <c r="Q88" i="3"/>
  <c r="H88" i="3"/>
  <c r="H89" i="3"/>
  <c r="E86" i="3"/>
  <c r="E87" i="3"/>
  <c r="O88" i="3"/>
  <c r="P88" i="3"/>
  <c r="N89" i="3"/>
  <c r="K41" i="3"/>
  <c r="O42" i="3"/>
  <c r="P42" i="3"/>
  <c r="H41" i="3"/>
  <c r="I41" i="3"/>
  <c r="B40" i="3"/>
  <c r="D40" i="3"/>
  <c r="C40" i="3"/>
  <c r="E40" i="3"/>
  <c r="C87" i="3"/>
  <c r="D87" i="3"/>
  <c r="D88" i="3"/>
  <c r="O89" i="3"/>
  <c r="N90" i="3"/>
  <c r="B87" i="3"/>
  <c r="B88" i="3"/>
  <c r="N43" i="3"/>
  <c r="E88" i="3"/>
  <c r="E89" i="3"/>
  <c r="K42" i="3"/>
  <c r="I89" i="3"/>
  <c r="H90" i="3"/>
  <c r="P89" i="3"/>
  <c r="Q89" i="3"/>
  <c r="Q90" i="3"/>
  <c r="I42" i="3"/>
  <c r="P43" i="3"/>
  <c r="O43" i="3"/>
  <c r="Q43" i="3"/>
  <c r="Q44" i="3"/>
  <c r="J42" i="3"/>
  <c r="H42" i="3"/>
  <c r="C41" i="3"/>
  <c r="E41" i="3"/>
  <c r="B41" i="3"/>
  <c r="D41" i="3"/>
  <c r="C88" i="3"/>
  <c r="B89" i="3"/>
  <c r="I90" i="3"/>
  <c r="H91" i="3"/>
  <c r="J90" i="3"/>
  <c r="H43" i="3"/>
  <c r="P90" i="3"/>
  <c r="O90" i="3"/>
  <c r="P91" i="3"/>
  <c r="O44" i="3"/>
  <c r="N44" i="3"/>
  <c r="N45" i="3"/>
  <c r="P44" i="3"/>
  <c r="Q45" i="3"/>
  <c r="I43" i="3"/>
  <c r="H44" i="3"/>
  <c r="J43" i="3"/>
  <c r="K43" i="3"/>
  <c r="B42" i="3"/>
  <c r="D42" i="3"/>
  <c r="C42" i="3"/>
  <c r="C43" i="3"/>
  <c r="E42" i="3"/>
  <c r="J91" i="3"/>
  <c r="K91" i="3"/>
  <c r="K92" i="3"/>
  <c r="I91" i="3"/>
  <c r="I92" i="3"/>
  <c r="D89" i="3"/>
  <c r="C89" i="3"/>
  <c r="C90" i="3"/>
  <c r="O91" i="3"/>
  <c r="N91" i="3"/>
  <c r="N92" i="3"/>
  <c r="Q91" i="3"/>
  <c r="Q92" i="3"/>
  <c r="I44" i="3"/>
  <c r="H45" i="3"/>
  <c r="O45" i="3"/>
  <c r="P45" i="3"/>
  <c r="K44" i="3"/>
  <c r="J44" i="3"/>
  <c r="E43" i="3"/>
  <c r="D43" i="3"/>
  <c r="B43" i="3"/>
  <c r="B44" i="3"/>
  <c r="E90" i="3"/>
  <c r="D90" i="3"/>
  <c r="D91" i="3"/>
  <c r="J92" i="3"/>
  <c r="J93" i="3"/>
  <c r="B90" i="3"/>
  <c r="B91" i="3"/>
  <c r="H92" i="3"/>
  <c r="H93" i="3"/>
  <c r="P92" i="3"/>
  <c r="Q93" i="3"/>
  <c r="O92" i="3"/>
  <c r="O93" i="3"/>
  <c r="J45" i="3"/>
  <c r="O46" i="3"/>
  <c r="P46" i="3"/>
  <c r="Q46" i="3"/>
  <c r="Q47" i="3"/>
  <c r="N46" i="3"/>
  <c r="I45" i="3"/>
  <c r="K45" i="3"/>
  <c r="D44" i="3"/>
  <c r="C44" i="3"/>
  <c r="E44" i="3"/>
  <c r="I93" i="3"/>
  <c r="K93" i="3"/>
  <c r="C45" i="3"/>
  <c r="E91" i="3"/>
  <c r="E92" i="3"/>
  <c r="N93" i="3"/>
  <c r="C91" i="3"/>
  <c r="P93" i="3"/>
  <c r="I46" i="3"/>
  <c r="H46" i="3"/>
  <c r="H47" i="3"/>
  <c r="K46" i="3"/>
  <c r="N47" i="3"/>
  <c r="O47" i="3"/>
  <c r="P47" i="3"/>
  <c r="J46" i="3"/>
  <c r="E45" i="3"/>
  <c r="D45" i="3"/>
  <c r="D46" i="3"/>
  <c r="B45" i="3"/>
  <c r="B46" i="3"/>
  <c r="C92" i="3"/>
  <c r="D92" i="3"/>
  <c r="D93" i="3"/>
  <c r="B92" i="3"/>
  <c r="B93" i="3"/>
  <c r="J47" i="3"/>
  <c r="I47" i="3"/>
  <c r="K47" i="3"/>
  <c r="E46" i="3"/>
  <c r="E47" i="3"/>
  <c r="C46" i="3"/>
  <c r="C47" i="3"/>
  <c r="C93" i="3"/>
  <c r="E93" i="3"/>
  <c r="B47" i="3"/>
  <c r="D47" i="3"/>
</calcChain>
</file>

<file path=xl/sharedStrings.xml><?xml version="1.0" encoding="utf-8"?>
<sst xmlns="http://schemas.openxmlformats.org/spreadsheetml/2006/main" count="349" uniqueCount="60">
  <si>
    <t>density</t>
  </si>
  <si>
    <t>cp</t>
  </si>
  <si>
    <t>kg/m^3</t>
  </si>
  <si>
    <t>w/mk</t>
  </si>
  <si>
    <t>j/kg k</t>
  </si>
  <si>
    <t>FOR NODE 1</t>
  </si>
  <si>
    <t>delta x</t>
  </si>
  <si>
    <t>delta t</t>
  </si>
  <si>
    <t>t1</t>
  </si>
  <si>
    <t>t2</t>
  </si>
  <si>
    <t>t3</t>
  </si>
  <si>
    <t>t4</t>
  </si>
  <si>
    <t>k</t>
  </si>
  <si>
    <t>tp2 new</t>
  </si>
  <si>
    <t>t1 new</t>
  </si>
  <si>
    <t>t1 old</t>
  </si>
  <si>
    <t>tb1</t>
  </si>
  <si>
    <t>tb2</t>
  </si>
  <si>
    <t>FOR NODE 2</t>
  </si>
  <si>
    <t>t2 new</t>
  </si>
  <si>
    <t>t3 new</t>
  </si>
  <si>
    <t>t2 old</t>
  </si>
  <si>
    <t>t3 old</t>
  </si>
  <si>
    <t>FOR NODE 3</t>
  </si>
  <si>
    <t>t2new</t>
  </si>
  <si>
    <t>t4 new</t>
  </si>
  <si>
    <t>t4 old</t>
  </si>
  <si>
    <t>FOR NODE 4</t>
  </si>
  <si>
    <t>t3new</t>
  </si>
  <si>
    <t>tboundry 2 new</t>
  </si>
  <si>
    <t>t boundry1 new</t>
  </si>
  <si>
    <t>t boundry old</t>
  </si>
  <si>
    <t>tboundry 2 old</t>
  </si>
  <si>
    <t>tboundry 1</t>
  </si>
  <si>
    <t>tboundry 2</t>
  </si>
  <si>
    <t>ASSUMED VALUES</t>
  </si>
  <si>
    <t>NUMERICAL SOLUTION</t>
  </si>
  <si>
    <t>INVERSE MATRIX</t>
  </si>
  <si>
    <t>RHS MATRIX</t>
  </si>
  <si>
    <t>MATERIAL : GOLD</t>
  </si>
  <si>
    <t>TIME SPACE DESCRITISATION</t>
  </si>
  <si>
    <t>alpha</t>
  </si>
  <si>
    <t>slope</t>
  </si>
  <si>
    <t xml:space="preserve">t1 new </t>
  </si>
  <si>
    <t xml:space="preserve">t1 old </t>
  </si>
  <si>
    <t xml:space="preserve">t2 new </t>
  </si>
  <si>
    <t xml:space="preserve">t2 old </t>
  </si>
  <si>
    <t>1/delta x sqr</t>
  </si>
  <si>
    <t>RHS</t>
  </si>
  <si>
    <t xml:space="preserve">t3 new </t>
  </si>
  <si>
    <t xml:space="preserve">t3 old </t>
  </si>
  <si>
    <t xml:space="preserve">t4 new </t>
  </si>
  <si>
    <t>TB1</t>
  </si>
  <si>
    <t>T1</t>
  </si>
  <si>
    <t>T2</t>
  </si>
  <si>
    <t>T3</t>
  </si>
  <si>
    <t>T4</t>
  </si>
  <si>
    <t>TB2</t>
  </si>
  <si>
    <t>CONSTANT</t>
  </si>
  <si>
    <t>TRANSIENT CONDUCTION - TIME SPACE DESCRITISATION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</si>
</sst>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7" borderId="0" xfId="0" applyFont="1" applyFill="1"/>
    <xf numFmtId="0" fontId="1" fillId="0" borderId="0" xfId="0" applyFo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ASSUMED</a:t>
            </a:r>
            <a:r>
              <a:rPr lang="en-IN" baseline="0"/>
              <a:t> VALUES AND NUMERICAL SOLUTIONS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10387510936132985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Sheet1!$F$3:$F$8</c:f>
              <c:numCache>
                <c:formatCode>General</c:formatCode>
                <c:ptCount val="6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1-43CC-B360-BDCEFBC67ED6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Sheet1!$O$11:$O$16</c:f>
              <c:numCache>
                <c:formatCode>General</c:formatCode>
                <c:ptCount val="6"/>
                <c:pt idx="0">
                  <c:v>1000</c:v>
                </c:pt>
                <c:pt idx="1">
                  <c:v>798.68985486195402</c:v>
                </c:pt>
                <c:pt idx="2">
                  <c:v>600.26038079253919</c:v>
                </c:pt>
                <c:pt idx="3">
                  <c:v>400.00034122606394</c:v>
                </c:pt>
                <c:pt idx="4">
                  <c:v>200.00000044717211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B1-43CC-B360-BDCEFBC6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25328"/>
        <c:axId val="187225888"/>
      </c:scatterChart>
      <c:valAx>
        <c:axId val="18722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5888"/>
        <c:crosses val="autoZero"/>
        <c:crossBetween val="midCat"/>
      </c:valAx>
      <c:valAx>
        <c:axId val="1872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variation</a:t>
            </a:r>
            <a:r>
              <a:rPr lang="en-IN" baseline="0"/>
              <a:t> in delta x</a:t>
            </a:r>
            <a:endParaRPr lang="en-IN"/>
          </a:p>
        </c:rich>
      </c:tx>
      <c:layout>
        <c:manualLayout>
          <c:xMode val="edge"/>
          <c:yMode val="edge"/>
          <c:x val="0.3398687394523543"/>
          <c:y val="4.42321918409368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Sheet3!$A$47:$F$47</c:f>
              <c:numCache>
                <c:formatCode>General</c:formatCode>
                <c:ptCount val="6"/>
                <c:pt idx="0">
                  <c:v>1000</c:v>
                </c:pt>
                <c:pt idx="1">
                  <c:v>796.85704565456228</c:v>
                </c:pt>
                <c:pt idx="2">
                  <c:v>597.90033978820577</c:v>
                </c:pt>
                <c:pt idx="3">
                  <c:v>398.94918597538691</c:v>
                </c:pt>
                <c:pt idx="4">
                  <c:v>199.73655922825881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46-4D10-A456-8CB1A7FF95C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Sheet3!$G$47:$L$47</c:f>
              <c:numCache>
                <c:formatCode>General</c:formatCode>
                <c:ptCount val="6"/>
                <c:pt idx="0">
                  <c:v>1000</c:v>
                </c:pt>
                <c:pt idx="1">
                  <c:v>666.35609235363495</c:v>
                </c:pt>
                <c:pt idx="2">
                  <c:v>501.83804687334828</c:v>
                </c:pt>
                <c:pt idx="3">
                  <c:v>348.51436359702677</c:v>
                </c:pt>
                <c:pt idx="4">
                  <c:v>185.38036045897823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6-4D10-A456-8CB1A7FF95C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Sheet3!$M$47:$R$47</c:f>
              <c:numCache>
                <c:formatCode>General</c:formatCode>
                <c:ptCount val="6"/>
                <c:pt idx="0">
                  <c:v>1000</c:v>
                </c:pt>
                <c:pt idx="1">
                  <c:v>572.77595733893361</c:v>
                </c:pt>
                <c:pt idx="2">
                  <c:v>418.50396090949937</c:v>
                </c:pt>
                <c:pt idx="3">
                  <c:v>300.09967281345649</c:v>
                </c:pt>
                <c:pt idx="4">
                  <c:v>168.42242936557864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46-4D10-A456-8CB1A7FF9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944384"/>
        <c:axId val="272306496"/>
      </c:scatterChart>
      <c:valAx>
        <c:axId val="27894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306496"/>
        <c:crosses val="autoZero"/>
        <c:crossBetween val="midCat"/>
      </c:valAx>
      <c:valAx>
        <c:axId val="27230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94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variation</a:t>
            </a:r>
            <a:r>
              <a:rPr lang="en-IN" baseline="0"/>
              <a:t> in delta t</a:t>
            </a:r>
            <a:endParaRPr lang="en-IN"/>
          </a:p>
        </c:rich>
      </c:tx>
      <c:layout>
        <c:manualLayout>
          <c:xMode val="edge"/>
          <c:yMode val="edge"/>
          <c:x val="0.33312657229752562"/>
          <c:y val="3.50130040916279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Sheet3!$M$93:$R$93</c:f>
              <c:numCache>
                <c:formatCode>General</c:formatCode>
                <c:ptCount val="6"/>
                <c:pt idx="0">
                  <c:v>1000</c:v>
                </c:pt>
                <c:pt idx="1">
                  <c:v>572.77595733893361</c:v>
                </c:pt>
                <c:pt idx="2">
                  <c:v>418.50396090949937</c:v>
                </c:pt>
                <c:pt idx="3">
                  <c:v>300.09967281345649</c:v>
                </c:pt>
                <c:pt idx="4">
                  <c:v>168.42242936557864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D-4E49-A2F4-C6460ED8FC1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Sheet3!$G$93:$L$93</c:f>
              <c:numCache>
                <c:formatCode>General</c:formatCode>
                <c:ptCount val="6"/>
                <c:pt idx="0">
                  <c:v>1000</c:v>
                </c:pt>
                <c:pt idx="1">
                  <c:v>666.35609235363495</c:v>
                </c:pt>
                <c:pt idx="2">
                  <c:v>501.83804687334828</c:v>
                </c:pt>
                <c:pt idx="3">
                  <c:v>348.51436359702677</c:v>
                </c:pt>
                <c:pt idx="4">
                  <c:v>185.38036045897823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2D-4E49-A2F4-C6460ED8FC1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Sheet3!$A$93:$F$93</c:f>
              <c:numCache>
                <c:formatCode>General</c:formatCode>
                <c:ptCount val="6"/>
                <c:pt idx="0">
                  <c:v>1000</c:v>
                </c:pt>
                <c:pt idx="1">
                  <c:v>796.85704565456228</c:v>
                </c:pt>
                <c:pt idx="2">
                  <c:v>597.90033978820577</c:v>
                </c:pt>
                <c:pt idx="3">
                  <c:v>398.94918597538691</c:v>
                </c:pt>
                <c:pt idx="4">
                  <c:v>199.73655922825881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2D-4E49-A2F4-C6460ED8F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024048"/>
        <c:axId val="285030208"/>
      </c:scatterChart>
      <c:valAx>
        <c:axId val="28502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30208"/>
        <c:crosses val="autoZero"/>
        <c:crossBetween val="midCat"/>
      </c:valAx>
      <c:valAx>
        <c:axId val="28503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2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272678</xdr:colOff>
      <xdr:row>19</xdr:row>
      <xdr:rowOff>103843</xdr:rowOff>
    </xdr:from>
    <xdr:to>
      <xdr:col>13</xdr:col>
      <xdr:colOff>534149</xdr:colOff>
      <xdr:row>34</xdr:row>
      <xdr:rowOff>157631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A20BE8-8838-F647-0CFA-28FBCC8EB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8234</xdr:colOff>
      <xdr:row>2</xdr:row>
      <xdr:rowOff>118183</xdr:rowOff>
    </xdr:from>
    <xdr:to>
      <xdr:col>26</xdr:col>
      <xdr:colOff>368163</xdr:colOff>
      <xdr:row>17</xdr:row>
      <xdr:rowOff>73579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1254</xdr:colOff>
      <xdr:row>23</xdr:row>
      <xdr:rowOff>43571</xdr:rowOff>
    </xdr:from>
    <xdr:to>
      <xdr:col>26</xdr:col>
      <xdr:colOff>375779</xdr:colOff>
      <xdr:row>38</xdr:row>
      <xdr:rowOff>29534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zoomScale="89" zoomScaleNormal="89" workbookViewId="0">
      <selection activeCell="O19" sqref="O19"/>
    </sheetView>
  </sheetViews>
  <sheetFormatPr defaultRowHeight="15" x14ac:dyDescent="0.2"/>
  <cols>
    <col min="1" max="1" width="9.81640625" customWidth="1"/>
    <col min="2" max="2" width="13.31640625" customWidth="1"/>
    <col min="3" max="3" width="11.56640625" customWidth="1"/>
    <col min="4" max="4" width="14.390625" customWidth="1"/>
    <col min="5" max="5" width="13.046875" customWidth="1"/>
    <col min="6" max="6" width="17.890625" customWidth="1"/>
    <col min="8" max="8" width="9.953125" customWidth="1"/>
    <col min="9" max="9" width="13.5859375" customWidth="1"/>
    <col min="10" max="11" width="12.64453125" bestFit="1" customWidth="1"/>
    <col min="12" max="12" width="13.5859375" customWidth="1"/>
    <col min="13" max="13" width="10.4921875" customWidth="1"/>
    <col min="15" max="15" width="21.38671875" customWidth="1"/>
  </cols>
  <sheetData>
    <row r="1" spans="1:15" x14ac:dyDescent="0.2">
      <c r="A1" s="14" t="s">
        <v>40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B2" s="8" t="s">
        <v>39</v>
      </c>
      <c r="C2" s="9"/>
      <c r="E2" s="6" t="s">
        <v>35</v>
      </c>
      <c r="F2" s="7"/>
    </row>
    <row r="3" spans="1:15" x14ac:dyDescent="0.2">
      <c r="B3" s="4" t="s">
        <v>0</v>
      </c>
      <c r="C3" s="4">
        <v>19300</v>
      </c>
      <c r="D3" s="5" t="s">
        <v>2</v>
      </c>
      <c r="E3" s="3" t="s">
        <v>16</v>
      </c>
      <c r="F3" s="3">
        <f>1000</f>
        <v>1000</v>
      </c>
    </row>
    <row r="4" spans="1:15" x14ac:dyDescent="0.2">
      <c r="B4" s="4" t="s">
        <v>12</v>
      </c>
      <c r="C4" s="4">
        <v>318</v>
      </c>
      <c r="D4" s="5" t="s">
        <v>3</v>
      </c>
      <c r="E4" s="3" t="s">
        <v>8</v>
      </c>
      <c r="F4" s="3">
        <f>800</f>
        <v>800</v>
      </c>
      <c r="H4" s="2" t="s">
        <v>33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34</v>
      </c>
      <c r="O4" s="2" t="s">
        <v>38</v>
      </c>
    </row>
    <row r="5" spans="1:15" x14ac:dyDescent="0.2">
      <c r="B5" s="4" t="s">
        <v>1</v>
      </c>
      <c r="C5" s="4">
        <v>125.4</v>
      </c>
      <c r="D5" s="5" t="s">
        <v>4</v>
      </c>
      <c r="E5" s="3" t="s">
        <v>9</v>
      </c>
      <c r="F5" s="3">
        <v>600</v>
      </c>
      <c r="H5">
        <f>D14</f>
        <v>-3180</v>
      </c>
      <c r="I5">
        <f>B14</f>
        <v>2426580</v>
      </c>
      <c r="J5">
        <f>C14</f>
        <v>-3180</v>
      </c>
      <c r="K5">
        <v>0</v>
      </c>
      <c r="L5">
        <v>0</v>
      </c>
      <c r="M5">
        <v>0</v>
      </c>
      <c r="O5">
        <f>E16</f>
        <v>1936176000</v>
      </c>
    </row>
    <row r="6" spans="1:15" x14ac:dyDescent="0.2">
      <c r="B6" s="4" t="s">
        <v>6</v>
      </c>
      <c r="C6" s="4">
        <v>0.1</v>
      </c>
      <c r="D6" s="5"/>
      <c r="E6" s="3" t="s">
        <v>10</v>
      </c>
      <c r="F6" s="3">
        <f>400</f>
        <v>400</v>
      </c>
      <c r="H6">
        <v>0</v>
      </c>
      <c r="I6">
        <f>C20</f>
        <v>-3180</v>
      </c>
      <c r="J6">
        <f>B20</f>
        <v>2426580</v>
      </c>
      <c r="K6">
        <f>D20</f>
        <v>-3180</v>
      </c>
      <c r="L6">
        <v>0</v>
      </c>
      <c r="M6">
        <v>0</v>
      </c>
      <c r="O6">
        <f>E22</f>
        <v>1452768000</v>
      </c>
    </row>
    <row r="7" spans="1:15" x14ac:dyDescent="0.2">
      <c r="B7" s="4" t="s">
        <v>7</v>
      </c>
      <c r="C7" s="4">
        <v>0.1</v>
      </c>
      <c r="D7" s="5"/>
      <c r="E7" s="3" t="s">
        <v>11</v>
      </c>
      <c r="F7" s="3">
        <f>200</f>
        <v>200</v>
      </c>
      <c r="H7">
        <v>0</v>
      </c>
      <c r="I7">
        <v>0</v>
      </c>
      <c r="J7">
        <f>C26</f>
        <v>-3180</v>
      </c>
      <c r="K7">
        <f>B26</f>
        <v>2426580</v>
      </c>
      <c r="L7">
        <f>D26</f>
        <v>-3180</v>
      </c>
      <c r="M7">
        <v>0</v>
      </c>
      <c r="O7">
        <f>E28</f>
        <v>968088000</v>
      </c>
    </row>
    <row r="8" spans="1:15" x14ac:dyDescent="0.2">
      <c r="E8" s="3" t="s">
        <v>17</v>
      </c>
      <c r="F8" s="3">
        <f>0</f>
        <v>0</v>
      </c>
      <c r="H8">
        <v>0</v>
      </c>
      <c r="I8">
        <v>0</v>
      </c>
      <c r="J8">
        <v>0</v>
      </c>
      <c r="K8">
        <f>C32</f>
        <v>-3180</v>
      </c>
      <c r="L8">
        <f>B32</f>
        <v>2426580</v>
      </c>
      <c r="M8">
        <f>D32</f>
        <v>-3180</v>
      </c>
      <c r="O8">
        <f>E34</f>
        <v>484044000</v>
      </c>
    </row>
    <row r="10" spans="1:15" x14ac:dyDescent="0.2">
      <c r="N10" s="15" t="s">
        <v>36</v>
      </c>
      <c r="O10" s="15"/>
    </row>
    <row r="11" spans="1:15" x14ac:dyDescent="0.2">
      <c r="I11" s="15" t="s">
        <v>37</v>
      </c>
      <c r="J11" s="16"/>
      <c r="K11" s="16"/>
      <c r="L11" s="16"/>
      <c r="N11" s="1" t="s">
        <v>16</v>
      </c>
      <c r="O11" s="1">
        <f>F3</f>
        <v>1000</v>
      </c>
    </row>
    <row r="12" spans="1:15" x14ac:dyDescent="0.2">
      <c r="A12" s="12" t="s">
        <v>5</v>
      </c>
      <c r="B12" s="13"/>
      <c r="C12" s="13"/>
      <c r="D12" s="13"/>
      <c r="E12" s="13"/>
      <c r="I12" s="1">
        <f t="array" ref="I12:L15">MINVERSE(I5:L8)</f>
        <v>4.121033377759677E-7</v>
      </c>
      <c r="J12" s="1">
        <v>5.4005673199937682E-10</v>
      </c>
      <c r="K12" s="1">
        <v>7.0773819826604429E-13</v>
      </c>
      <c r="L12" s="1">
        <v>9.2748125777267648E-16</v>
      </c>
      <c r="N12" s="1" t="s">
        <v>8</v>
      </c>
      <c r="O12" s="1">
        <f t="array" ref="O12:O15">MMULT(I12:L15,O5:O8)</f>
        <v>798.68985486195402</v>
      </c>
    </row>
    <row r="13" spans="1:15" x14ac:dyDescent="0.2">
      <c r="B13" t="s">
        <v>14</v>
      </c>
      <c r="C13" t="s">
        <v>13</v>
      </c>
      <c r="D13" t="s">
        <v>30</v>
      </c>
      <c r="I13" s="1">
        <v>5.4005673199937682E-10</v>
      </c>
      <c r="J13" s="1">
        <v>4.1210404551416594E-7</v>
      </c>
      <c r="K13" s="1">
        <v>5.400576594806345E-10</v>
      </c>
      <c r="L13" s="1">
        <v>7.0773819826604439E-13</v>
      </c>
      <c r="N13" s="1" t="s">
        <v>9</v>
      </c>
      <c r="O13" s="1">
        <v>600.26038079253919</v>
      </c>
    </row>
    <row r="14" spans="1:15" x14ac:dyDescent="0.2">
      <c r="B14">
        <f>(C3*C5*C6/C7)+2*C4/C6</f>
        <v>2426580</v>
      </c>
      <c r="C14">
        <f>-C4/C6</f>
        <v>-3180</v>
      </c>
      <c r="D14">
        <f>-C4/C6</f>
        <v>-3180</v>
      </c>
      <c r="I14" s="1">
        <v>7.0773819826604449E-13</v>
      </c>
      <c r="J14" s="1">
        <v>5.4005765948063471E-10</v>
      </c>
      <c r="K14" s="1">
        <v>4.1210404551416599E-7</v>
      </c>
      <c r="L14" s="1">
        <v>5.4005673199937692E-10</v>
      </c>
      <c r="N14" s="1" t="s">
        <v>10</v>
      </c>
      <c r="O14" s="1">
        <v>400.00034122606394</v>
      </c>
    </row>
    <row r="15" spans="1:15" x14ac:dyDescent="0.2">
      <c r="B15" t="s">
        <v>15</v>
      </c>
      <c r="C15" t="s">
        <v>21</v>
      </c>
      <c r="D15" t="s">
        <v>31</v>
      </c>
      <c r="I15" s="1">
        <v>9.2748125777267648E-16</v>
      </c>
      <c r="J15" s="1">
        <v>7.0773819826604449E-13</v>
      </c>
      <c r="K15" s="1">
        <v>5.4005673199937692E-10</v>
      </c>
      <c r="L15" s="1">
        <v>4.1210333777596776E-7</v>
      </c>
      <c r="N15" s="1" t="s">
        <v>11</v>
      </c>
      <c r="O15" s="1">
        <v>200.00000044717211</v>
      </c>
    </row>
    <row r="16" spans="1:15" x14ac:dyDescent="0.2">
      <c r="B16">
        <f>((C3*C5*C6/C7)+(2*C4/C6))*F4</f>
        <v>1941264000</v>
      </c>
      <c r="C16">
        <f>-(C4/C6)*F5</f>
        <v>-1908000</v>
      </c>
      <c r="D16">
        <f>-(C4/C6)*F3</f>
        <v>-3180000</v>
      </c>
      <c r="E16">
        <f>B16+C16+D16</f>
        <v>1936176000</v>
      </c>
      <c r="N16" s="1" t="s">
        <v>17</v>
      </c>
      <c r="O16" s="1">
        <f>F8</f>
        <v>0</v>
      </c>
    </row>
    <row r="18" spans="1:5" x14ac:dyDescent="0.2">
      <c r="A18" s="12" t="s">
        <v>18</v>
      </c>
      <c r="B18" s="13"/>
      <c r="C18" s="13"/>
      <c r="D18" s="13"/>
      <c r="E18" s="13"/>
    </row>
    <row r="19" spans="1:5" x14ac:dyDescent="0.2">
      <c r="B19" t="s">
        <v>19</v>
      </c>
      <c r="C19" t="s">
        <v>14</v>
      </c>
      <c r="D19" t="s">
        <v>20</v>
      </c>
    </row>
    <row r="20" spans="1:5" x14ac:dyDescent="0.2">
      <c r="B20">
        <f>(C3*C5*C6/C7)+2*C4/C6</f>
        <v>2426580</v>
      </c>
      <c r="C20">
        <f>-C4/C6</f>
        <v>-3180</v>
      </c>
      <c r="D20">
        <f>-C4/C6</f>
        <v>-3180</v>
      </c>
    </row>
    <row r="21" spans="1:5" x14ac:dyDescent="0.2">
      <c r="B21" t="s">
        <v>21</v>
      </c>
      <c r="C21" t="s">
        <v>15</v>
      </c>
      <c r="D21" t="s">
        <v>22</v>
      </c>
    </row>
    <row r="22" spans="1:5" x14ac:dyDescent="0.2">
      <c r="B22">
        <f>((C3*C5*C6/C7)+(2*C4/C6))*F5</f>
        <v>1455948000</v>
      </c>
      <c r="C22">
        <f>-(C4/C6)*F5</f>
        <v>-1908000</v>
      </c>
      <c r="D22">
        <f>-(C4/C6)*F6</f>
        <v>-1272000</v>
      </c>
      <c r="E22">
        <f>B22+C22+D22</f>
        <v>1452768000</v>
      </c>
    </row>
    <row r="24" spans="1:5" x14ac:dyDescent="0.2">
      <c r="A24" s="12" t="s">
        <v>23</v>
      </c>
      <c r="B24" s="13"/>
      <c r="C24" s="13"/>
      <c r="D24" s="13"/>
      <c r="E24" s="13"/>
    </row>
    <row r="25" spans="1:5" x14ac:dyDescent="0.2">
      <c r="B25" t="s">
        <v>20</v>
      </c>
      <c r="C25" t="s">
        <v>24</v>
      </c>
      <c r="D25" t="s">
        <v>25</v>
      </c>
    </row>
    <row r="26" spans="1:5" x14ac:dyDescent="0.2">
      <c r="B26">
        <f>(C3*C5*C6/C7)+2*C4/C6</f>
        <v>2426580</v>
      </c>
      <c r="C26">
        <f>-C4/C6</f>
        <v>-3180</v>
      </c>
      <c r="D26">
        <f>-C4/C6</f>
        <v>-3180</v>
      </c>
    </row>
    <row r="27" spans="1:5" x14ac:dyDescent="0.2">
      <c r="B27" t="s">
        <v>22</v>
      </c>
      <c r="C27" t="s">
        <v>21</v>
      </c>
      <c r="D27" t="s">
        <v>26</v>
      </c>
    </row>
    <row r="28" spans="1:5" x14ac:dyDescent="0.2">
      <c r="B28">
        <f>((C3*C5*C6/C7)+(2*C4/C6))*F6</f>
        <v>970632000</v>
      </c>
      <c r="C28">
        <f>-(C4/C6)*F5</f>
        <v>-1908000</v>
      </c>
      <c r="D28">
        <f>-(C4/C6)*F7</f>
        <v>-636000</v>
      </c>
      <c r="E28">
        <f>B28+C28+D28</f>
        <v>968088000</v>
      </c>
    </row>
    <row r="30" spans="1:5" x14ac:dyDescent="0.2">
      <c r="A30" s="12" t="s">
        <v>27</v>
      </c>
      <c r="B30" s="13"/>
      <c r="C30" s="13"/>
      <c r="D30" s="13"/>
      <c r="E30" s="13"/>
    </row>
    <row r="31" spans="1:5" x14ac:dyDescent="0.2">
      <c r="B31" t="s">
        <v>25</v>
      </c>
      <c r="C31" t="s">
        <v>28</v>
      </c>
      <c r="D31" t="s">
        <v>29</v>
      </c>
    </row>
    <row r="32" spans="1:5" x14ac:dyDescent="0.2">
      <c r="B32">
        <f>(C3*C5*C6/C7)+2*C4/C6</f>
        <v>2426580</v>
      </c>
      <c r="C32">
        <f>-C4/C6</f>
        <v>-3180</v>
      </c>
      <c r="D32">
        <f>-C4/C6</f>
        <v>-3180</v>
      </c>
    </row>
    <row r="33" spans="2:5" x14ac:dyDescent="0.2">
      <c r="B33" t="s">
        <v>26</v>
      </c>
      <c r="C33" t="s">
        <v>22</v>
      </c>
      <c r="D33" t="s">
        <v>32</v>
      </c>
    </row>
    <row r="34" spans="2:5" x14ac:dyDescent="0.2">
      <c r="B34">
        <f>((C3*C5*C6/C7)+(2*C4/C6))*F7</f>
        <v>485316000</v>
      </c>
      <c r="C34">
        <f>-(C4/C6)*F6</f>
        <v>-1272000</v>
      </c>
      <c r="D34">
        <f>-(C4/C6)*F8</f>
        <v>0</v>
      </c>
      <c r="E34">
        <f>B34+C34+D34</f>
        <v>484044000</v>
      </c>
    </row>
  </sheetData>
  <mergeCells count="7">
    <mergeCell ref="A30:E30"/>
    <mergeCell ref="A1:O1"/>
    <mergeCell ref="I11:L11"/>
    <mergeCell ref="A12:E12"/>
    <mergeCell ref="A18:E18"/>
    <mergeCell ref="A24:E24"/>
    <mergeCell ref="N10:O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"/>
  <sheetViews>
    <sheetView tabSelected="1" topLeftCell="N1" zoomScale="98" zoomScaleNormal="98" workbookViewId="0">
      <selection activeCell="O39" sqref="O39"/>
    </sheetView>
  </sheetViews>
  <sheetFormatPr defaultRowHeight="15" x14ac:dyDescent="0.2"/>
  <cols>
    <col min="1" max="1" width="12.375" customWidth="1"/>
    <col min="2" max="2" width="13.44921875" customWidth="1"/>
    <col min="3" max="3" width="13.98828125" customWidth="1"/>
    <col min="4" max="5" width="14.390625" customWidth="1"/>
    <col min="6" max="6" width="11.1640625" customWidth="1"/>
    <col min="7" max="7" width="12.64453125" customWidth="1"/>
    <col min="8" max="8" width="13.71875" customWidth="1"/>
    <col min="9" max="9" width="14.390625" customWidth="1"/>
    <col min="10" max="10" width="13.71875" customWidth="1"/>
    <col min="11" max="11" width="12.9140625" customWidth="1"/>
    <col min="12" max="12" width="14.9296875" customWidth="1"/>
    <col min="13" max="13" width="13.85546875" customWidth="1"/>
    <col min="14" max="14" width="14.66015625" customWidth="1"/>
    <col min="15" max="15" width="13.046875" customWidth="1"/>
    <col min="16" max="16" width="12.64453125" customWidth="1"/>
    <col min="17" max="17" width="13.98828125" customWidth="1"/>
    <col min="18" max="18" width="14.9296875" customWidth="1"/>
  </cols>
  <sheetData>
    <row r="1" spans="1:18" ht="14.45" customHeight="1" x14ac:dyDescent="0.2">
      <c r="A1" s="17" t="s">
        <v>59</v>
      </c>
      <c r="B1" s="17"/>
      <c r="C1" s="17"/>
      <c r="D1" s="17"/>
      <c r="E1" s="17"/>
      <c r="F1" s="17"/>
      <c r="G1" s="11"/>
      <c r="H1" s="11"/>
      <c r="I1" s="11"/>
      <c r="J1" s="11"/>
      <c r="K1" s="11"/>
      <c r="L1" s="11"/>
      <c r="M1" s="11"/>
      <c r="N1" s="11"/>
      <c r="O1" s="11"/>
    </row>
    <row r="2" spans="1:18" x14ac:dyDescent="0.2">
      <c r="A2" s="17"/>
      <c r="B2" s="17"/>
      <c r="C2" s="17"/>
      <c r="D2" s="17"/>
      <c r="E2" s="17"/>
      <c r="F2" s="17"/>
      <c r="G2" s="11"/>
      <c r="H2" s="11"/>
      <c r="I2" s="11"/>
      <c r="J2" s="11"/>
      <c r="K2" s="11"/>
      <c r="L2" s="11"/>
      <c r="M2" s="11"/>
    </row>
    <row r="4" spans="1:18" x14ac:dyDescent="0.2">
      <c r="A4" s="15" t="s">
        <v>39</v>
      </c>
      <c r="B4" s="15"/>
      <c r="C4" s="1"/>
      <c r="E4" s="18" t="s">
        <v>35</v>
      </c>
      <c r="F4" s="18"/>
      <c r="G4" s="15" t="s">
        <v>39</v>
      </c>
      <c r="H4" s="15"/>
      <c r="I4" s="1"/>
      <c r="K4" s="18" t="s">
        <v>35</v>
      </c>
      <c r="L4" s="18"/>
      <c r="M4" s="15" t="s">
        <v>39</v>
      </c>
      <c r="N4" s="15"/>
      <c r="O4" s="1"/>
      <c r="Q4" s="18" t="s">
        <v>35</v>
      </c>
      <c r="R4" s="18"/>
    </row>
    <row r="5" spans="1:18" x14ac:dyDescent="0.2">
      <c r="A5" s="1" t="s">
        <v>0</v>
      </c>
      <c r="B5" s="1">
        <v>19300</v>
      </c>
      <c r="C5" s="1" t="s">
        <v>2</v>
      </c>
      <c r="E5" s="3" t="s">
        <v>16</v>
      </c>
      <c r="F5" s="3">
        <v>1000</v>
      </c>
      <c r="G5" s="1" t="s">
        <v>0</v>
      </c>
      <c r="H5" s="1">
        <v>19300</v>
      </c>
      <c r="I5" s="1" t="s">
        <v>2</v>
      </c>
      <c r="K5" s="3" t="s">
        <v>16</v>
      </c>
      <c r="L5" s="3">
        <v>1000</v>
      </c>
      <c r="M5" s="1" t="s">
        <v>0</v>
      </c>
      <c r="N5" s="1">
        <v>19300</v>
      </c>
      <c r="O5" s="1" t="s">
        <v>2</v>
      </c>
      <c r="Q5" s="3" t="s">
        <v>16</v>
      </c>
      <c r="R5" s="3">
        <v>1000</v>
      </c>
    </row>
    <row r="6" spans="1:18" x14ac:dyDescent="0.2">
      <c r="A6" s="1" t="s">
        <v>12</v>
      </c>
      <c r="B6" s="1">
        <v>318</v>
      </c>
      <c r="C6" s="1" t="s">
        <v>3</v>
      </c>
      <c r="E6" s="3" t="s">
        <v>8</v>
      </c>
      <c r="F6" s="3">
        <v>800</v>
      </c>
      <c r="G6" s="1" t="s">
        <v>12</v>
      </c>
      <c r="H6" s="1">
        <v>318</v>
      </c>
      <c r="I6" s="1" t="s">
        <v>3</v>
      </c>
      <c r="K6" s="3" t="s">
        <v>8</v>
      </c>
      <c r="L6" s="3">
        <v>800</v>
      </c>
      <c r="M6" s="1" t="s">
        <v>12</v>
      </c>
      <c r="N6" s="1">
        <v>318</v>
      </c>
      <c r="O6" s="1" t="s">
        <v>3</v>
      </c>
      <c r="Q6" s="3" t="s">
        <v>8</v>
      </c>
      <c r="R6" s="3">
        <v>800</v>
      </c>
    </row>
    <row r="7" spans="1:18" x14ac:dyDescent="0.2">
      <c r="A7" s="1" t="s">
        <v>1</v>
      </c>
      <c r="B7" s="1">
        <v>125.4</v>
      </c>
      <c r="C7" s="1" t="s">
        <v>4</v>
      </c>
      <c r="E7" s="3" t="s">
        <v>9</v>
      </c>
      <c r="F7" s="3">
        <v>600</v>
      </c>
      <c r="G7" s="1" t="s">
        <v>1</v>
      </c>
      <c r="H7" s="1">
        <v>125.4</v>
      </c>
      <c r="I7" s="1" t="s">
        <v>4</v>
      </c>
      <c r="K7" s="3" t="s">
        <v>9</v>
      </c>
      <c r="L7" s="3">
        <v>600</v>
      </c>
      <c r="M7" s="1" t="s">
        <v>1</v>
      </c>
      <c r="N7" s="1">
        <v>125.4</v>
      </c>
      <c r="O7" s="1" t="s">
        <v>4</v>
      </c>
      <c r="Q7" s="3" t="s">
        <v>9</v>
      </c>
      <c r="R7" s="3">
        <v>600</v>
      </c>
    </row>
    <row r="8" spans="1:18" x14ac:dyDescent="0.2">
      <c r="A8" s="1" t="s">
        <v>6</v>
      </c>
      <c r="B8" s="1">
        <v>1</v>
      </c>
      <c r="C8" s="1"/>
      <c r="E8" s="3" t="s">
        <v>10</v>
      </c>
      <c r="F8" s="3">
        <f>400</f>
        <v>400</v>
      </c>
      <c r="G8" s="1" t="s">
        <v>6</v>
      </c>
      <c r="H8" s="1">
        <v>1</v>
      </c>
      <c r="I8" s="1"/>
      <c r="K8" s="3" t="s">
        <v>10</v>
      </c>
      <c r="L8" s="3">
        <f>400</f>
        <v>400</v>
      </c>
      <c r="M8" s="1" t="s">
        <v>6</v>
      </c>
      <c r="N8" s="1">
        <v>1</v>
      </c>
      <c r="O8" s="1"/>
      <c r="Q8" s="3" t="s">
        <v>10</v>
      </c>
      <c r="R8" s="3">
        <v>400</v>
      </c>
    </row>
    <row r="9" spans="1:18" x14ac:dyDescent="0.2">
      <c r="A9" s="1" t="s">
        <v>7</v>
      </c>
      <c r="B9" s="1">
        <v>1</v>
      </c>
      <c r="C9" s="1"/>
      <c r="E9" s="3" t="s">
        <v>11</v>
      </c>
      <c r="F9" s="3">
        <f>200</f>
        <v>200</v>
      </c>
      <c r="G9" s="1" t="s">
        <v>7</v>
      </c>
      <c r="H9" s="1">
        <v>50</v>
      </c>
      <c r="I9" s="1"/>
      <c r="K9" s="3" t="s">
        <v>11</v>
      </c>
      <c r="L9" s="3">
        <f>200</f>
        <v>200</v>
      </c>
      <c r="M9" s="1" t="s">
        <v>7</v>
      </c>
      <c r="N9" s="1">
        <v>100</v>
      </c>
      <c r="O9" s="1"/>
      <c r="Q9" s="3" t="s">
        <v>11</v>
      </c>
      <c r="R9" s="3">
        <v>200</v>
      </c>
    </row>
    <row r="10" spans="1:18" x14ac:dyDescent="0.2">
      <c r="A10" s="1" t="s">
        <v>41</v>
      </c>
      <c r="B10" s="1">
        <f>B6/(B5*B7)</f>
        <v>1.313930138582443E-4</v>
      </c>
      <c r="C10" s="1"/>
      <c r="E10" s="3" t="s">
        <v>17</v>
      </c>
      <c r="F10" s="3">
        <f>0</f>
        <v>0</v>
      </c>
      <c r="G10" s="1" t="s">
        <v>41</v>
      </c>
      <c r="H10" s="1">
        <f>H6/(H5*H7)</f>
        <v>1.313930138582443E-4</v>
      </c>
      <c r="I10" s="1"/>
      <c r="K10" s="3" t="s">
        <v>17</v>
      </c>
      <c r="L10" s="3">
        <f>0</f>
        <v>0</v>
      </c>
      <c r="M10" s="1" t="s">
        <v>41</v>
      </c>
      <c r="N10" s="1">
        <f>N6/(N5*N7)</f>
        <v>1.313930138582443E-4</v>
      </c>
      <c r="O10" s="1"/>
      <c r="Q10" s="3" t="s">
        <v>17</v>
      </c>
      <c r="R10" s="3">
        <f>0</f>
        <v>0</v>
      </c>
    </row>
    <row r="11" spans="1:18" x14ac:dyDescent="0.2">
      <c r="A11" s="1" t="s">
        <v>58</v>
      </c>
      <c r="B11" s="1">
        <f>B10*B9/(B8*B8)</f>
        <v>1.313930138582443E-4</v>
      </c>
      <c r="C11" s="1"/>
      <c r="G11" s="1" t="s">
        <v>58</v>
      </c>
      <c r="H11" s="1">
        <f>H10*H9/(H8*H8)</f>
        <v>6.5696506929122152E-3</v>
      </c>
      <c r="I11" s="1"/>
      <c r="M11" s="1" t="s">
        <v>58</v>
      </c>
      <c r="N11" s="1">
        <f>N10*N9/(N8*N8)</f>
        <v>1.313930138582443E-2</v>
      </c>
      <c r="O11" s="1"/>
    </row>
    <row r="13" spans="1:18" x14ac:dyDescent="0.2">
      <c r="A13" t="s">
        <v>43</v>
      </c>
      <c r="B13" t="s">
        <v>44</v>
      </c>
      <c r="C13" t="s">
        <v>42</v>
      </c>
      <c r="D13" t="s">
        <v>7</v>
      </c>
      <c r="E13" t="s">
        <v>47</v>
      </c>
      <c r="F13" t="s">
        <v>48</v>
      </c>
      <c r="G13" t="s">
        <v>43</v>
      </c>
      <c r="H13" t="s">
        <v>44</v>
      </c>
      <c r="I13" t="s">
        <v>42</v>
      </c>
      <c r="J13" t="s">
        <v>7</v>
      </c>
      <c r="K13" t="s">
        <v>47</v>
      </c>
      <c r="L13" t="s">
        <v>48</v>
      </c>
      <c r="M13" t="s">
        <v>43</v>
      </c>
      <c r="N13" t="s">
        <v>44</v>
      </c>
      <c r="O13" t="s">
        <v>42</v>
      </c>
      <c r="P13" t="s">
        <v>7</v>
      </c>
      <c r="Q13" t="s">
        <v>47</v>
      </c>
      <c r="R13" t="s">
        <v>48</v>
      </c>
    </row>
    <row r="14" spans="1:18" x14ac:dyDescent="0.2">
      <c r="A14">
        <f>B14+F14</f>
        <v>799.84232838337016</v>
      </c>
      <c r="B14">
        <f>F6</f>
        <v>800</v>
      </c>
      <c r="C14">
        <f>B10*(F5-2*F6-F7)</f>
        <v>-0.15767161662989315</v>
      </c>
      <c r="D14">
        <f>B9</f>
        <v>1</v>
      </c>
      <c r="E14">
        <f>1/(B8*B8)</f>
        <v>1</v>
      </c>
      <c r="F14">
        <f>D14*C14*E14</f>
        <v>-0.15767161662989315</v>
      </c>
      <c r="G14">
        <f>H14+L14</f>
        <v>792.11641916850533</v>
      </c>
      <c r="H14">
        <f>L6</f>
        <v>800</v>
      </c>
      <c r="I14">
        <f>H10*(L5-2*L6-L7)</f>
        <v>-0.15767161662989315</v>
      </c>
      <c r="J14">
        <f>H9</f>
        <v>50</v>
      </c>
      <c r="K14">
        <f>1/(H8*H8)</f>
        <v>1</v>
      </c>
      <c r="L14">
        <f>J14*I14*K14</f>
        <v>-7.8835808314946574</v>
      </c>
      <c r="M14">
        <f>N14+R14</f>
        <v>784.23283833701066</v>
      </c>
      <c r="N14">
        <f>R6</f>
        <v>800</v>
      </c>
      <c r="O14">
        <f>N10*(R5-2*R6-R7)</f>
        <v>-0.15767161662989315</v>
      </c>
      <c r="P14">
        <f>N9</f>
        <v>100</v>
      </c>
      <c r="Q14">
        <f>1/(N8*N8)</f>
        <v>1</v>
      </c>
      <c r="R14">
        <f>P14*O14*Q14</f>
        <v>-15.767161662989315</v>
      </c>
    </row>
    <row r="16" spans="1:18" x14ac:dyDescent="0.2">
      <c r="A16" t="s">
        <v>45</v>
      </c>
      <c r="B16" t="s">
        <v>46</v>
      </c>
      <c r="C16" t="s">
        <v>42</v>
      </c>
      <c r="D16" t="s">
        <v>7</v>
      </c>
      <c r="E16" t="s">
        <v>47</v>
      </c>
      <c r="F16" t="s">
        <v>48</v>
      </c>
      <c r="G16" t="s">
        <v>45</v>
      </c>
      <c r="H16" t="s">
        <v>46</v>
      </c>
      <c r="I16" t="s">
        <v>42</v>
      </c>
      <c r="J16" t="s">
        <v>7</v>
      </c>
      <c r="K16" t="s">
        <v>47</v>
      </c>
      <c r="L16" t="s">
        <v>48</v>
      </c>
      <c r="M16" t="s">
        <v>45</v>
      </c>
      <c r="N16" t="s">
        <v>46</v>
      </c>
      <c r="O16" t="s">
        <v>42</v>
      </c>
      <c r="P16" t="s">
        <v>7</v>
      </c>
      <c r="Q16" t="s">
        <v>47</v>
      </c>
      <c r="R16" t="s">
        <v>48</v>
      </c>
    </row>
    <row r="17" spans="1:18" x14ac:dyDescent="0.2">
      <c r="A17">
        <f>B17+F17</f>
        <v>599.89488558891344</v>
      </c>
      <c r="B17">
        <f>F7</f>
        <v>600</v>
      </c>
      <c r="C17">
        <f>B10*(F6-2*F7-F8)</f>
        <v>-0.10511441108659544</v>
      </c>
      <c r="D17">
        <f>B9</f>
        <v>1</v>
      </c>
      <c r="E17">
        <f>1/(B8*B8)</f>
        <v>1</v>
      </c>
      <c r="F17">
        <f>C17*D17*E17</f>
        <v>-0.10511441108659544</v>
      </c>
      <c r="G17">
        <f>H17+L17</f>
        <v>594.74427944567026</v>
      </c>
      <c r="H17">
        <f>L7</f>
        <v>600</v>
      </c>
      <c r="I17">
        <f>H10*(L6-2*L7-L8)</f>
        <v>-0.10511441108659544</v>
      </c>
      <c r="J17">
        <f>H9</f>
        <v>50</v>
      </c>
      <c r="K17">
        <f>1/(H8*H8)</f>
        <v>1</v>
      </c>
      <c r="L17">
        <f>I17*J17*K17</f>
        <v>-5.2557205543297725</v>
      </c>
      <c r="M17">
        <f>N17+R17</f>
        <v>589.4885588913404</v>
      </c>
      <c r="N17">
        <f>R7</f>
        <v>600</v>
      </c>
      <c r="O17">
        <f>N10*(R6-2*R7-R8)</f>
        <v>-0.10511441108659544</v>
      </c>
      <c r="P17">
        <f>N9</f>
        <v>100</v>
      </c>
      <c r="Q17">
        <f>1/(N8*N8)</f>
        <v>1</v>
      </c>
      <c r="R17">
        <f>O17*P17*Q17</f>
        <v>-10.511441108659545</v>
      </c>
    </row>
    <row r="19" spans="1:18" x14ac:dyDescent="0.2">
      <c r="A19" t="s">
        <v>49</v>
      </c>
      <c r="B19" t="s">
        <v>50</v>
      </c>
      <c r="C19" t="s">
        <v>42</v>
      </c>
      <c r="D19" t="s">
        <v>7</v>
      </c>
      <c r="E19" t="s">
        <v>47</v>
      </c>
      <c r="F19" t="s">
        <v>48</v>
      </c>
      <c r="G19" t="s">
        <v>49</v>
      </c>
      <c r="H19" t="s">
        <v>50</v>
      </c>
      <c r="I19" t="s">
        <v>42</v>
      </c>
      <c r="J19" t="s">
        <v>7</v>
      </c>
      <c r="K19" t="s">
        <v>47</v>
      </c>
      <c r="L19" t="s">
        <v>48</v>
      </c>
      <c r="M19" t="s">
        <v>49</v>
      </c>
      <c r="N19" t="s">
        <v>50</v>
      </c>
      <c r="O19" t="s">
        <v>42</v>
      </c>
      <c r="P19" t="s">
        <v>7</v>
      </c>
      <c r="Q19" t="s">
        <v>47</v>
      </c>
      <c r="R19" t="s">
        <v>48</v>
      </c>
    </row>
    <row r="20" spans="1:18" x14ac:dyDescent="0.2">
      <c r="A20">
        <f>B20+F20</f>
        <v>399.94744279445672</v>
      </c>
      <c r="B20">
        <f>F8</f>
        <v>400</v>
      </c>
      <c r="C20">
        <f>B10*(F7-2*F8-F9)</f>
        <v>-5.2557205543297722E-2</v>
      </c>
      <c r="D20">
        <f>B9</f>
        <v>1</v>
      </c>
      <c r="E20">
        <f>1/(B8*B8)</f>
        <v>1</v>
      </c>
      <c r="F20">
        <f>C20*D20*E20</f>
        <v>-5.2557205543297722E-2</v>
      </c>
      <c r="G20">
        <f>H20+L20</f>
        <v>397.37213972283513</v>
      </c>
      <c r="H20">
        <f>L8</f>
        <v>400</v>
      </c>
      <c r="I20">
        <f>H10*(L7-2*L8-L9)</f>
        <v>-5.2557205543297722E-2</v>
      </c>
      <c r="J20">
        <f>H9</f>
        <v>50</v>
      </c>
      <c r="K20">
        <f>1/(H8*H8)</f>
        <v>1</v>
      </c>
      <c r="L20">
        <f>I20*J20*K20</f>
        <v>-2.6278602771648862</v>
      </c>
      <c r="M20">
        <f>N20+R20</f>
        <v>394.7442794456702</v>
      </c>
      <c r="N20">
        <f>R8</f>
        <v>400</v>
      </c>
      <c r="O20">
        <f>N10*(R7-2*R8-R9)</f>
        <v>-5.2557205543297722E-2</v>
      </c>
      <c r="P20">
        <f>N9</f>
        <v>100</v>
      </c>
      <c r="Q20">
        <f>1/(N8*N8)</f>
        <v>1</v>
      </c>
      <c r="R20">
        <f>O20*P20*Q20</f>
        <v>-5.2557205543297725</v>
      </c>
    </row>
    <row r="22" spans="1:18" x14ac:dyDescent="0.2">
      <c r="A22" t="s">
        <v>51</v>
      </c>
      <c r="B22" t="s">
        <v>26</v>
      </c>
      <c r="C22" t="s">
        <v>42</v>
      </c>
      <c r="D22" t="s">
        <v>7</v>
      </c>
      <c r="E22" t="s">
        <v>47</v>
      </c>
      <c r="F22" t="s">
        <v>48</v>
      </c>
      <c r="G22" t="s">
        <v>51</v>
      </c>
      <c r="H22" t="s">
        <v>26</v>
      </c>
      <c r="I22" t="s">
        <v>42</v>
      </c>
      <c r="J22" t="s">
        <v>7</v>
      </c>
      <c r="K22" t="s">
        <v>47</v>
      </c>
      <c r="L22" t="s">
        <v>48</v>
      </c>
      <c r="M22" t="s">
        <v>51</v>
      </c>
      <c r="N22" t="s">
        <v>26</v>
      </c>
      <c r="O22" t="s">
        <v>42</v>
      </c>
      <c r="P22" t="s">
        <v>7</v>
      </c>
      <c r="Q22" t="s">
        <v>47</v>
      </c>
      <c r="R22" t="s">
        <v>48</v>
      </c>
    </row>
    <row r="23" spans="1:18" x14ac:dyDescent="0.2">
      <c r="A23">
        <f>B23+F23</f>
        <v>200</v>
      </c>
      <c r="B23">
        <f>F9</f>
        <v>200</v>
      </c>
      <c r="C23">
        <f>B10*(F8-2*F9-F10)</f>
        <v>0</v>
      </c>
      <c r="D23">
        <f>B9</f>
        <v>1</v>
      </c>
      <c r="E23">
        <f>1/(B8*B8)</f>
        <v>1</v>
      </c>
      <c r="F23">
        <f>D23*E23*C23</f>
        <v>0</v>
      </c>
      <c r="G23">
        <f>H23+L23</f>
        <v>200</v>
      </c>
      <c r="H23">
        <f>L9</f>
        <v>200</v>
      </c>
      <c r="I23">
        <f>H10*(L8-2*L9-L10)</f>
        <v>0</v>
      </c>
      <c r="J23">
        <f>H9</f>
        <v>50</v>
      </c>
      <c r="K23">
        <f>1/(H8*H8)</f>
        <v>1</v>
      </c>
      <c r="L23">
        <f>J23*K23*I23</f>
        <v>0</v>
      </c>
      <c r="M23">
        <f>N23+R23</f>
        <v>200</v>
      </c>
      <c r="N23">
        <f>R9</f>
        <v>200</v>
      </c>
      <c r="O23">
        <f>N10*(R8-2*R9-R10)</f>
        <v>0</v>
      </c>
      <c r="P23">
        <f>N9</f>
        <v>100</v>
      </c>
      <c r="Q23">
        <f>1/(N8*N8)</f>
        <v>1</v>
      </c>
      <c r="R23">
        <f>P23*Q23*O23</f>
        <v>0</v>
      </c>
    </row>
    <row r="26" spans="1:18" x14ac:dyDescent="0.2">
      <c r="A26" s="10" t="s">
        <v>52</v>
      </c>
      <c r="B26" s="10" t="s">
        <v>53</v>
      </c>
      <c r="C26" s="10" t="s">
        <v>54</v>
      </c>
      <c r="D26" s="10" t="s">
        <v>55</v>
      </c>
      <c r="E26" s="10" t="s">
        <v>56</v>
      </c>
      <c r="F26" s="10" t="s">
        <v>57</v>
      </c>
      <c r="G26" s="10" t="s">
        <v>52</v>
      </c>
      <c r="H26" s="10" t="s">
        <v>53</v>
      </c>
      <c r="I26" s="10" t="s">
        <v>54</v>
      </c>
      <c r="J26" s="10" t="s">
        <v>55</v>
      </c>
      <c r="K26" s="10" t="s">
        <v>56</v>
      </c>
      <c r="L26" s="10" t="s">
        <v>57</v>
      </c>
      <c r="M26" s="10" t="s">
        <v>52</v>
      </c>
      <c r="N26" s="10" t="s">
        <v>53</v>
      </c>
      <c r="O26" s="10" t="s">
        <v>54</v>
      </c>
      <c r="P26" s="10" t="s">
        <v>55</v>
      </c>
      <c r="Q26" s="10" t="s">
        <v>56</v>
      </c>
      <c r="R26" s="10" t="s">
        <v>57</v>
      </c>
    </row>
    <row r="27" spans="1:18" x14ac:dyDescent="0.2">
      <c r="A27">
        <v>1000</v>
      </c>
      <c r="B27">
        <v>800</v>
      </c>
      <c r="C27">
        <v>600</v>
      </c>
      <c r="D27">
        <v>400</v>
      </c>
      <c r="E27">
        <v>200</v>
      </c>
      <c r="F27">
        <v>100</v>
      </c>
      <c r="G27">
        <v>1000</v>
      </c>
      <c r="H27">
        <v>800</v>
      </c>
      <c r="I27">
        <v>600</v>
      </c>
      <c r="J27">
        <v>400</v>
      </c>
      <c r="K27">
        <v>200</v>
      </c>
      <c r="L27">
        <v>100</v>
      </c>
      <c r="M27">
        <v>1000</v>
      </c>
      <c r="N27">
        <v>800</v>
      </c>
      <c r="O27">
        <v>600</v>
      </c>
      <c r="P27">
        <v>400</v>
      </c>
      <c r="Q27">
        <v>200</v>
      </c>
      <c r="R27">
        <v>100</v>
      </c>
    </row>
    <row r="28" spans="1:18" x14ac:dyDescent="0.2">
      <c r="A28">
        <v>1000</v>
      </c>
      <c r="B28">
        <f t="shared" ref="B28:B47" si="0">B27+(B$11*(A27-2*B27-C27))</f>
        <v>799.84232838337016</v>
      </c>
      <c r="C28">
        <f t="shared" ref="C28:C47" si="1">C27+(B$11*(B27-2*C27-D27))</f>
        <v>599.89488558891344</v>
      </c>
      <c r="D28">
        <f t="shared" ref="D28:D47" si="2">D27+(B$11*(C27-2*D27-E27))</f>
        <v>399.94744279445672</v>
      </c>
      <c r="E28">
        <f t="shared" ref="E28:E47" si="3">E27+(B$11*(D27-2*E27-F27))</f>
        <v>199.98686069861418</v>
      </c>
      <c r="F28">
        <v>100</v>
      </c>
      <c r="G28">
        <v>1000</v>
      </c>
      <c r="H28">
        <f t="shared" ref="H28:H47" si="4">H27+(H$11*(G27-2*H27-I27))</f>
        <v>792.11641916850533</v>
      </c>
      <c r="I28">
        <f t="shared" ref="I28:I47" si="5">I27+(H$11*(H27-2*I27-J27))</f>
        <v>594.74427944567026</v>
      </c>
      <c r="J28">
        <f t="shared" ref="J28:J47" si="6">J27+(H$11*(I27-2*J27-K27))</f>
        <v>397.37213972283513</v>
      </c>
      <c r="K28">
        <f t="shared" ref="K28:K47" si="7">K27+(H$11*(J27-2*K27-L27))</f>
        <v>199.34303493070877</v>
      </c>
      <c r="L28">
        <v>100</v>
      </c>
      <c r="M28">
        <v>1000</v>
      </c>
      <c r="N28">
        <f t="shared" ref="N28:N47" si="8">N27+(N$11*(M27-2*N27-O27))</f>
        <v>784.23283833701066</v>
      </c>
      <c r="O28">
        <f t="shared" ref="O28:O47" si="9">O27+(N$11*(N27-2*O27-P27))</f>
        <v>589.4885588913404</v>
      </c>
      <c r="P28">
        <f t="shared" ref="P28:P47" si="10">P27+(N$11*(O27-2*P27-Q27))</f>
        <v>394.7442794456702</v>
      </c>
      <c r="Q28">
        <f t="shared" ref="Q28:Q47" si="11">Q27+(N$11*(P27-2*Q27-R27))</f>
        <v>198.68606986141756</v>
      </c>
      <c r="R28">
        <v>100</v>
      </c>
    </row>
    <row r="29" spans="1:18" x14ac:dyDescent="0.2">
      <c r="A29">
        <v>1000</v>
      </c>
      <c r="B29">
        <f t="shared" si="0"/>
        <v>799.68471201193734</v>
      </c>
      <c r="C29">
        <f t="shared" si="1"/>
        <v>599.78978498912613</v>
      </c>
      <c r="D29">
        <f t="shared" si="2"/>
        <v>399.89488731532583</v>
      </c>
      <c r="E29">
        <f t="shared" si="3"/>
        <v>199.97371794440355</v>
      </c>
      <c r="F29">
        <v>100</v>
      </c>
      <c r="G29">
        <v>1000</v>
      </c>
      <c r="H29">
        <f t="shared" si="4"/>
        <v>784.37095132973673</v>
      </c>
      <c r="I29">
        <f t="shared" si="5"/>
        <v>589.52308713952198</v>
      </c>
      <c r="J29">
        <f t="shared" si="6"/>
        <v>394.74859547669291</v>
      </c>
      <c r="K29">
        <f t="shared" si="7"/>
        <v>198.67743779937217</v>
      </c>
      <c r="L29">
        <v>100</v>
      </c>
      <c r="M29">
        <v>1000</v>
      </c>
      <c r="N29">
        <f t="shared" si="8"/>
        <v>769.01812864492547</v>
      </c>
      <c r="O29">
        <f t="shared" si="9"/>
        <v>579.11523077540687</v>
      </c>
      <c r="P29">
        <f t="shared" si="10"/>
        <v>389.50582301543119</v>
      </c>
      <c r="Q29">
        <f t="shared" si="11"/>
        <v>197.33761147465361</v>
      </c>
      <c r="R29">
        <v>100</v>
      </c>
    </row>
    <row r="30" spans="1:18" x14ac:dyDescent="0.2">
      <c r="A30">
        <v>1000</v>
      </c>
      <c r="B30">
        <f t="shared" si="0"/>
        <v>799.52715086936928</v>
      </c>
      <c r="C30">
        <f t="shared" si="1"/>
        <v>599.68469820404061</v>
      </c>
      <c r="D30">
        <f t="shared" si="2"/>
        <v>399.84233356442206</v>
      </c>
      <c r="E30">
        <f t="shared" si="3"/>
        <v>199.96057173850227</v>
      </c>
      <c r="F30">
        <v>100</v>
      </c>
      <c r="G30">
        <v>1000</v>
      </c>
      <c r="H30">
        <f t="shared" si="4"/>
        <v>776.76155493692784</v>
      </c>
      <c r="I30">
        <f t="shared" si="5"/>
        <v>584.33684840379817</v>
      </c>
      <c r="J30">
        <f t="shared" si="6"/>
        <v>392.12959410010302</v>
      </c>
      <c r="K30">
        <f t="shared" si="7"/>
        <v>198.0033503800712</v>
      </c>
      <c r="L30">
        <v>100</v>
      </c>
      <c r="M30">
        <v>1000</v>
      </c>
      <c r="N30">
        <f t="shared" si="8"/>
        <v>754.33953854961385</v>
      </c>
      <c r="O30">
        <f t="shared" si="9"/>
        <v>568.88341823014321</v>
      </c>
      <c r="P30">
        <f t="shared" si="10"/>
        <v>384.28644541751964</v>
      </c>
      <c r="Q30">
        <f t="shared" si="11"/>
        <v>195.9557590323561</v>
      </c>
      <c r="R30">
        <v>100</v>
      </c>
    </row>
    <row r="31" spans="1:18" x14ac:dyDescent="0.2">
      <c r="A31">
        <v>1000</v>
      </c>
      <c r="B31">
        <f t="shared" si="0"/>
        <v>799.36964493933738</v>
      </c>
      <c r="C31">
        <f t="shared" si="1"/>
        <v>599.57962523705635</v>
      </c>
      <c r="D31">
        <f t="shared" si="2"/>
        <v>399.78978154355991</v>
      </c>
      <c r="E31">
        <f t="shared" si="3"/>
        <v>199.94742208204451</v>
      </c>
      <c r="F31">
        <v>100</v>
      </c>
      <c r="G31">
        <v>1000</v>
      </c>
      <c r="H31">
        <f t="shared" si="4"/>
        <v>769.28621247359195</v>
      </c>
      <c r="I31">
        <f t="shared" si="5"/>
        <v>579.18596806980565</v>
      </c>
      <c r="J31">
        <f t="shared" si="6"/>
        <v>389.51536131390753</v>
      </c>
      <c r="K31">
        <f t="shared" si="7"/>
        <v>197.32091407432435</v>
      </c>
      <c r="L31">
        <v>100</v>
      </c>
      <c r="M31">
        <v>1000</v>
      </c>
      <c r="N31">
        <f t="shared" si="8"/>
        <v>740.18112016142027</v>
      </c>
      <c r="O31">
        <f t="shared" si="9"/>
        <v>558.79619597851467</v>
      </c>
      <c r="P31">
        <f t="shared" si="10"/>
        <v>379.0879434771735</v>
      </c>
      <c r="Q31">
        <f t="shared" si="11"/>
        <v>194.54164076617337</v>
      </c>
      <c r="R31">
        <v>100</v>
      </c>
    </row>
    <row r="32" spans="1:18" x14ac:dyDescent="0.2">
      <c r="A32">
        <v>1000</v>
      </c>
      <c r="B32">
        <f t="shared" si="0"/>
        <v>799.21219420551699</v>
      </c>
      <c r="C32">
        <f t="shared" si="1"/>
        <v>599.47456609156916</v>
      </c>
      <c r="D32">
        <f t="shared" si="2"/>
        <v>399.73723125455376</v>
      </c>
      <c r="E32">
        <f t="shared" si="3"/>
        <v>199.93426897616433</v>
      </c>
      <c r="F32">
        <v>100</v>
      </c>
      <c r="G32">
        <v>1000</v>
      </c>
      <c r="H32">
        <f t="shared" si="4"/>
        <v>761.94293027239939</v>
      </c>
      <c r="I32">
        <f t="shared" si="5"/>
        <v>574.07083091236507</v>
      </c>
      <c r="J32">
        <f t="shared" si="6"/>
        <v>386.90612160377617</v>
      </c>
      <c r="K32">
        <f t="shared" si="7"/>
        <v>196.63026990864009</v>
      </c>
      <c r="L32">
        <v>100</v>
      </c>
      <c r="M32">
        <v>1000</v>
      </c>
      <c r="N32">
        <f t="shared" si="8"/>
        <v>726.52730427923473</v>
      </c>
      <c r="O32">
        <f t="shared" si="9"/>
        <v>548.85632479090589</v>
      </c>
      <c r="P32">
        <f t="shared" si="10"/>
        <v>373.91209237710996</v>
      </c>
      <c r="Q32">
        <f t="shared" si="11"/>
        <v>193.0963788684308</v>
      </c>
      <c r="R32">
        <v>100</v>
      </c>
    </row>
    <row r="33" spans="1:18" x14ac:dyDescent="0.2">
      <c r="A33">
        <v>1000</v>
      </c>
      <c r="B33">
        <f t="shared" si="0"/>
        <v>799.05479865158725</v>
      </c>
      <c r="C33">
        <f t="shared" si="1"/>
        <v>599.36952077097192</v>
      </c>
      <c r="D33">
        <f t="shared" si="2"/>
        <v>399.68468269921777</v>
      </c>
      <c r="E33">
        <f t="shared" si="3"/>
        <v>199.92111242199576</v>
      </c>
      <c r="F33">
        <v>100</v>
      </c>
      <c r="G33">
        <v>1000</v>
      </c>
      <c r="H33">
        <f t="shared" si="4"/>
        <v>754.72973833358026</v>
      </c>
      <c r="I33">
        <f t="shared" si="5"/>
        <v>568.99180207813424</v>
      </c>
      <c r="J33">
        <f t="shared" si="6"/>
        <v>384.30209810713501</v>
      </c>
      <c r="K33">
        <f t="shared" si="7"/>
        <v>195.93155853132947</v>
      </c>
      <c r="L33">
        <v>100</v>
      </c>
      <c r="M33">
        <v>1000</v>
      </c>
      <c r="N33">
        <f t="shared" si="8"/>
        <v>713.36289456420468</v>
      </c>
      <c r="O33">
        <f t="shared" si="9"/>
        <v>539.06626499542699</v>
      </c>
      <c r="P33">
        <f t="shared" si="10"/>
        <v>368.76064218049584</v>
      </c>
      <c r="Q33">
        <f t="shared" si="11"/>
        <v>191.62108936646814</v>
      </c>
      <c r="R33">
        <v>100</v>
      </c>
    </row>
    <row r="34" spans="1:18" x14ac:dyDescent="0.2">
      <c r="A34">
        <v>1000</v>
      </c>
      <c r="B34">
        <f t="shared" si="0"/>
        <v>798.89745826123112</v>
      </c>
      <c r="C34">
        <f t="shared" si="1"/>
        <v>599.26448927865408</v>
      </c>
      <c r="D34">
        <f t="shared" si="2"/>
        <v>399.63213587936599</v>
      </c>
      <c r="E34">
        <f t="shared" si="3"/>
        <v>199.90795242067273</v>
      </c>
      <c r="F34">
        <v>100</v>
      </c>
      <c r="G34">
        <v>1000</v>
      </c>
      <c r="H34">
        <f t="shared" si="4"/>
        <v>747.64469014289921</v>
      </c>
      <c r="I34">
        <f t="shared" si="5"/>
        <v>563.94922750785372</v>
      </c>
      <c r="J34">
        <f t="shared" si="6"/>
        <v>381.70351250441598</v>
      </c>
      <c r="K34">
        <f t="shared" si="7"/>
        <v>195.22492020861796</v>
      </c>
      <c r="L34">
        <v>100</v>
      </c>
      <c r="M34">
        <v>1000</v>
      </c>
      <c r="N34">
        <f t="shared" si="8"/>
        <v>700.67306168903713</v>
      </c>
      <c r="O34">
        <f t="shared" si="9"/>
        <v>529.42818960231921</v>
      </c>
      <c r="P34">
        <f t="shared" si="10"/>
        <v>363.63531462445604</v>
      </c>
      <c r="Q34">
        <f t="shared" si="11"/>
        <v>190.11688195459334</v>
      </c>
      <c r="R34">
        <v>100</v>
      </c>
    </row>
    <row r="35" spans="1:18" x14ac:dyDescent="0.2">
      <c r="A35">
        <v>1000</v>
      </c>
      <c r="B35">
        <f t="shared" si="0"/>
        <v>798.74017301813558</v>
      </c>
      <c r="C35">
        <f t="shared" si="1"/>
        <v>599.15947161800182</v>
      </c>
      <c r="D35">
        <f t="shared" si="2"/>
        <v>399.57959079681217</v>
      </c>
      <c r="E35">
        <f t="shared" si="3"/>
        <v>199.89478897332913</v>
      </c>
      <c r="F35">
        <v>100</v>
      </c>
      <c r="G35">
        <v>1000</v>
      </c>
      <c r="H35">
        <f t="shared" si="4"/>
        <v>740.68586248924828</v>
      </c>
      <c r="I35">
        <f t="shared" si="5"/>
        <v>558.94343435256292</v>
      </c>
      <c r="J35">
        <f t="shared" si="6"/>
        <v>379.11058491453468</v>
      </c>
      <c r="K35">
        <f t="shared" si="7"/>
        <v>194.51049482009384</v>
      </c>
      <c r="L35">
        <v>100</v>
      </c>
      <c r="M35">
        <v>1000</v>
      </c>
      <c r="N35">
        <f t="shared" si="8"/>
        <v>688.44333746860411</v>
      </c>
      <c r="O35">
        <f t="shared" si="9"/>
        <v>519.94399704872751</v>
      </c>
      <c r="P35">
        <f t="shared" si="10"/>
        <v>358.53780017249807</v>
      </c>
      <c r="Q35">
        <f t="shared" si="11"/>
        <v>188.58485978832149</v>
      </c>
      <c r="R35">
        <v>100</v>
      </c>
    </row>
    <row r="36" spans="1:18" x14ac:dyDescent="0.2">
      <c r="A36">
        <v>1000</v>
      </c>
      <c r="B36">
        <f t="shared" si="0"/>
        <v>798.58294290599122</v>
      </c>
      <c r="C36">
        <f t="shared" si="1"/>
        <v>599.0544677923981</v>
      </c>
      <c r="D36">
        <f t="shared" si="2"/>
        <v>399.52704745336996</v>
      </c>
      <c r="E36">
        <f t="shared" si="3"/>
        <v>199.88162208109881</v>
      </c>
      <c r="F36">
        <v>100</v>
      </c>
      <c r="G36">
        <v>1000</v>
      </c>
      <c r="H36">
        <f t="shared" si="4"/>
        <v>733.85135528190187</v>
      </c>
      <c r="I36">
        <f t="shared" si="5"/>
        <v>553.97473138383543</v>
      </c>
      <c r="J36">
        <f t="shared" si="6"/>
        <v>376.52353379450597</v>
      </c>
      <c r="K36">
        <f t="shared" si="7"/>
        <v>193.78842185352968</v>
      </c>
      <c r="L36">
        <v>100</v>
      </c>
      <c r="M36">
        <v>1000</v>
      </c>
      <c r="N36">
        <f t="shared" si="8"/>
        <v>676.65960897732941</v>
      </c>
      <c r="O36">
        <f t="shared" si="9"/>
        <v>510.61532357016654</v>
      </c>
      <c r="P36">
        <f t="shared" si="10"/>
        <v>353.46975531455541</v>
      </c>
      <c r="Q36">
        <f t="shared" si="11"/>
        <v>187.0261192452916</v>
      </c>
      <c r="R36">
        <v>100</v>
      </c>
    </row>
    <row r="37" spans="1:18" x14ac:dyDescent="0.2">
      <c r="A37">
        <v>1000</v>
      </c>
      <c r="B37">
        <f t="shared" si="0"/>
        <v>798.42576790849262</v>
      </c>
      <c r="C37">
        <f t="shared" si="1"/>
        <v>598.9494778052225</v>
      </c>
      <c r="D37">
        <f t="shared" si="2"/>
        <v>399.47450585085278</v>
      </c>
      <c r="E37">
        <f t="shared" si="3"/>
        <v>199.86845174511555</v>
      </c>
      <c r="F37">
        <v>100</v>
      </c>
      <c r="G37">
        <v>1000</v>
      </c>
      <c r="H37">
        <f t="shared" si="4"/>
        <v>727.13929136747777</v>
      </c>
      <c r="I37">
        <f t="shared" si="5"/>
        <v>549.04340939808355</v>
      </c>
      <c r="J37">
        <f t="shared" si="6"/>
        <v>373.94257584310759</v>
      </c>
      <c r="K37">
        <f t="shared" si="7"/>
        <v>193.05884039911248</v>
      </c>
      <c r="L37">
        <v>100</v>
      </c>
      <c r="M37">
        <v>1000</v>
      </c>
      <c r="N37">
        <f t="shared" si="8"/>
        <v>665.30811265861064</v>
      </c>
      <c r="O37">
        <f t="shared" si="9"/>
        <v>501.44355520506485</v>
      </c>
      <c r="P37">
        <f t="shared" si="10"/>
        <v>348.43280010367596</v>
      </c>
      <c r="Q37">
        <f t="shared" si="11"/>
        <v>185.44174965699065</v>
      </c>
      <c r="R37">
        <v>100</v>
      </c>
    </row>
    <row r="38" spans="1:18" x14ac:dyDescent="0.2">
      <c r="A38">
        <v>1000</v>
      </c>
      <c r="B38">
        <f t="shared" si="0"/>
        <v>798.26864800933811</v>
      </c>
      <c r="C38">
        <f t="shared" si="1"/>
        <v>598.84450165985152</v>
      </c>
      <c r="D38">
        <f t="shared" si="2"/>
        <v>399.42196599107393</v>
      </c>
      <c r="E38">
        <f t="shared" si="3"/>
        <v>199.85527796651306</v>
      </c>
      <c r="F38">
        <v>100</v>
      </c>
      <c r="G38">
        <v>1000</v>
      </c>
      <c r="H38">
        <f t="shared" si="4"/>
        <v>720.54781634664687</v>
      </c>
      <c r="I38">
        <f t="shared" si="5"/>
        <v>544.14974161498048</v>
      </c>
      <c r="J38">
        <f t="shared" si="6"/>
        <v>371.36792590850365</v>
      </c>
      <c r="K38">
        <f t="shared" si="7"/>
        <v>192.32188914311661</v>
      </c>
      <c r="L38">
        <v>100</v>
      </c>
      <c r="M38">
        <v>1000</v>
      </c>
      <c r="N38">
        <f t="shared" si="8"/>
        <v>654.37542843130541</v>
      </c>
      <c r="O38">
        <f t="shared" si="9"/>
        <v>492.42983943881416</v>
      </c>
      <c r="P38">
        <f t="shared" si="10"/>
        <v>343.42851591869896</v>
      </c>
      <c r="Q38">
        <f t="shared" si="11"/>
        <v>183.83283301516153</v>
      </c>
      <c r="R38">
        <v>100</v>
      </c>
    </row>
    <row r="39" spans="1:18" x14ac:dyDescent="0.2">
      <c r="A39">
        <v>1000</v>
      </c>
      <c r="B39">
        <f t="shared" si="0"/>
        <v>798.11158319222989</v>
      </c>
      <c r="C39">
        <f t="shared" si="1"/>
        <v>598.73953935965824</v>
      </c>
      <c r="D39">
        <f t="shared" si="2"/>
        <v>399.36942787584644</v>
      </c>
      <c r="E39">
        <f t="shared" si="3"/>
        <v>199.84210074642499</v>
      </c>
      <c r="F39">
        <v>100</v>
      </c>
      <c r="G39">
        <v>1000</v>
      </c>
      <c r="H39">
        <f t="shared" si="4"/>
        <v>714.07509839063391</v>
      </c>
      <c r="I39">
        <f t="shared" si="5"/>
        <v>539.29398407005067</v>
      </c>
      <c r="J39">
        <f t="shared" si="6"/>
        <v>368.7997968997409</v>
      </c>
      <c r="K39">
        <f t="shared" si="7"/>
        <v>191.57770636105303</v>
      </c>
      <c r="L39">
        <v>100</v>
      </c>
      <c r="M39">
        <v>1000</v>
      </c>
      <c r="N39">
        <f t="shared" si="8"/>
        <v>643.84847379809628</v>
      </c>
      <c r="O39">
        <f t="shared" si="9"/>
        <v>483.57509649378943</v>
      </c>
      <c r="P39">
        <f t="shared" si="10"/>
        <v>338.45844344257813</v>
      </c>
      <c r="Q39">
        <f t="shared" si="11"/>
        <v>182.20044365652899</v>
      </c>
      <c r="R39">
        <v>100</v>
      </c>
    </row>
    <row r="40" spans="1:18" x14ac:dyDescent="0.2">
      <c r="A40">
        <v>1000</v>
      </c>
      <c r="B40">
        <f t="shared" si="0"/>
        <v>797.95457344087401</v>
      </c>
      <c r="C40">
        <f t="shared" si="1"/>
        <v>598.63459090801246</v>
      </c>
      <c r="D40">
        <f t="shared" si="2"/>
        <v>399.31689150698327</v>
      </c>
      <c r="E40">
        <f t="shared" si="3"/>
        <v>199.82892008598495</v>
      </c>
      <c r="F40">
        <v>100</v>
      </c>
      <c r="G40">
        <v>1000</v>
      </c>
      <c r="H40">
        <f t="shared" si="4"/>
        <v>707.71932805755011</v>
      </c>
      <c r="I40">
        <f t="shared" si="5"/>
        <v>534.47637600147743</v>
      </c>
      <c r="J40">
        <f t="shared" si="6"/>
        <v>366.23839970203215</v>
      </c>
      <c r="K40">
        <f t="shared" si="7"/>
        <v>190.82642991032722</v>
      </c>
      <c r="L40">
        <v>100</v>
      </c>
      <c r="M40">
        <v>1000</v>
      </c>
      <c r="N40">
        <f t="shared" si="8"/>
        <v>633.7144979603371</v>
      </c>
      <c r="O40">
        <f t="shared" si="9"/>
        <v>474.88003027183458</v>
      </c>
      <c r="P40">
        <f t="shared" si="10"/>
        <v>333.52408084631702</v>
      </c>
      <c r="Q40">
        <f t="shared" si="11"/>
        <v>180.54564792924748</v>
      </c>
      <c r="R40">
        <v>100</v>
      </c>
    </row>
    <row r="41" spans="1:18" x14ac:dyDescent="0.2">
      <c r="A41">
        <v>1000</v>
      </c>
      <c r="B41">
        <f t="shared" si="0"/>
        <v>797.7976187389803</v>
      </c>
      <c r="C41">
        <f t="shared" si="1"/>
        <v>598.52965630828078</v>
      </c>
      <c r="D41">
        <f t="shared" si="2"/>
        <v>399.26435688629709</v>
      </c>
      <c r="E41">
        <f t="shared" si="3"/>
        <v>199.81573598632647</v>
      </c>
      <c r="F41">
        <v>100</v>
      </c>
      <c r="G41">
        <v>1000</v>
      </c>
      <c r="H41">
        <f t="shared" si="4"/>
        <v>701.47871810859772</v>
      </c>
      <c r="I41">
        <f t="shared" si="5"/>
        <v>529.69714023117797</v>
      </c>
      <c r="J41">
        <f t="shared" si="6"/>
        <v>363.68394309574211</v>
      </c>
      <c r="K41">
        <f t="shared" si="7"/>
        <v>190.06819722243682</v>
      </c>
      <c r="L41">
        <v>100</v>
      </c>
      <c r="M41">
        <v>1000</v>
      </c>
      <c r="N41">
        <f t="shared" si="8"/>
        <v>623.96107594377588</v>
      </c>
      <c r="O41">
        <f t="shared" si="9"/>
        <v>466.34513895572991</v>
      </c>
      <c r="P41">
        <f t="shared" si="10"/>
        <v>328.62688216878706</v>
      </c>
      <c r="Q41">
        <f t="shared" si="11"/>
        <v>178.86950384425219</v>
      </c>
      <c r="R41">
        <v>100</v>
      </c>
    </row>
    <row r="42" spans="1:18" x14ac:dyDescent="0.2">
      <c r="A42">
        <v>1000</v>
      </c>
      <c r="B42">
        <f t="shared" si="0"/>
        <v>797.64071907026255</v>
      </c>
      <c r="C42">
        <f t="shared" si="1"/>
        <v>598.42473556382663</v>
      </c>
      <c r="D42">
        <f t="shared" si="2"/>
        <v>399.21182401560048</v>
      </c>
      <c r="E42">
        <f t="shared" si="3"/>
        <v>199.80254844858302</v>
      </c>
      <c r="F42">
        <v>100</v>
      </c>
      <c r="G42">
        <v>1000</v>
      </c>
      <c r="H42">
        <f t="shared" si="4"/>
        <v>695.35150332418596</v>
      </c>
      <c r="I42">
        <f t="shared" si="5"/>
        <v>524.95648354019659</v>
      </c>
      <c r="J42">
        <f t="shared" si="6"/>
        <v>361.13663367899255</v>
      </c>
      <c r="K42">
        <f t="shared" si="7"/>
        <v>189.30314529473966</v>
      </c>
      <c r="L42">
        <v>100</v>
      </c>
      <c r="M42">
        <v>1000</v>
      </c>
      <c r="N42">
        <f t="shared" si="8"/>
        <v>614.57610273934972</v>
      </c>
      <c r="O42">
        <f t="shared" si="9"/>
        <v>457.97072527617195</v>
      </c>
      <c r="P42">
        <f t="shared" si="10"/>
        <v>323.76825588299903</v>
      </c>
      <c r="Q42">
        <f t="shared" si="11"/>
        <v>177.17306071448422</v>
      </c>
      <c r="R42">
        <v>100</v>
      </c>
    </row>
    <row r="43" spans="1:18" x14ac:dyDescent="0.2">
      <c r="A43">
        <v>1000</v>
      </c>
      <c r="B43">
        <f t="shared" si="0"/>
        <v>797.48387441843829</v>
      </c>
      <c r="C43">
        <f t="shared" si="1"/>
        <v>598.31982867800991</v>
      </c>
      <c r="D43">
        <f t="shared" si="2"/>
        <v>399.15929289670584</v>
      </c>
      <c r="E43">
        <f t="shared" si="3"/>
        <v>199.78935747388803</v>
      </c>
      <c r="F43">
        <v>100</v>
      </c>
      <c r="G43">
        <v>1000</v>
      </c>
      <c r="H43">
        <f t="shared" si="4"/>
        <v>689.33594031999701</v>
      </c>
      <c r="I43">
        <f t="shared" si="5"/>
        <v>520.25459703846548</v>
      </c>
      <c r="J43">
        <f t="shared" si="6"/>
        <v>358.59667579380476</v>
      </c>
      <c r="K43">
        <f t="shared" si="7"/>
        <v>188.53141068182151</v>
      </c>
      <c r="L43">
        <v>100</v>
      </c>
      <c r="M43">
        <v>1000</v>
      </c>
      <c r="N43">
        <f t="shared" si="8"/>
        <v>605.54778746305044</v>
      </c>
      <c r="O43">
        <f t="shared" si="9"/>
        <v>449.75690645080374</v>
      </c>
      <c r="P43">
        <f t="shared" si="10"/>
        <v>318.9495636396918</v>
      </c>
      <c r="Q43">
        <f t="shared" si="11"/>
        <v>175.45735878475807</v>
      </c>
      <c r="R43">
        <v>100</v>
      </c>
    </row>
    <row r="44" spans="1:18" x14ac:dyDescent="0.2">
      <c r="A44">
        <v>1000</v>
      </c>
      <c r="B44">
        <f t="shared" si="0"/>
        <v>797.32708476722905</v>
      </c>
      <c r="C44">
        <f t="shared" si="1"/>
        <v>598.21493565418757</v>
      </c>
      <c r="D44">
        <f t="shared" si="2"/>
        <v>399.10676353142526</v>
      </c>
      <c r="E44">
        <f t="shared" si="3"/>
        <v>199.77616306337484</v>
      </c>
      <c r="F44">
        <v>100</v>
      </c>
      <c r="G44">
        <v>1000</v>
      </c>
      <c r="H44">
        <f t="shared" si="4"/>
        <v>683.43030736303956</v>
      </c>
      <c r="I44">
        <f t="shared" si="5"/>
        <v>515.59165652898423</v>
      </c>
      <c r="J44">
        <f t="shared" si="6"/>
        <v>356.06427145569819</v>
      </c>
      <c r="K44">
        <f t="shared" si="7"/>
        <v>187.75312948649199</v>
      </c>
      <c r="L44">
        <v>100</v>
      </c>
      <c r="M44">
        <v>1000</v>
      </c>
      <c r="N44">
        <f t="shared" si="8"/>
        <v>596.86464753866937</v>
      </c>
      <c r="O44">
        <f t="shared" si="9"/>
        <v>441.70362380183451</v>
      </c>
      <c r="P44">
        <f t="shared" si="10"/>
        <v>314.17211917939306</v>
      </c>
      <c r="Q44">
        <f t="shared" si="11"/>
        <v>173.72342885484738</v>
      </c>
      <c r="R44">
        <v>100</v>
      </c>
    </row>
    <row r="45" spans="1:18" x14ac:dyDescent="0.2">
      <c r="A45">
        <v>1000</v>
      </c>
      <c r="B45">
        <f t="shared" si="0"/>
        <v>797.17035010035988</v>
      </c>
      <c r="C45">
        <f t="shared" si="1"/>
        <v>598.11005649571314</v>
      </c>
      <c r="D45">
        <f t="shared" si="2"/>
        <v>399.05423592157075</v>
      </c>
      <c r="E45">
        <f t="shared" si="3"/>
        <v>199.76296521817676</v>
      </c>
      <c r="F45">
        <v>100</v>
      </c>
      <c r="G45">
        <v>1000</v>
      </c>
      <c r="H45">
        <f t="shared" si="4"/>
        <v>677.63290418772681</v>
      </c>
      <c r="I45">
        <f t="shared" si="5"/>
        <v>510.967822866468</v>
      </c>
      <c r="J45">
        <f t="shared" si="6"/>
        <v>353.53962028666581</v>
      </c>
      <c r="K45">
        <f t="shared" si="7"/>
        <v>186.96843735043623</v>
      </c>
      <c r="L45">
        <v>100</v>
      </c>
      <c r="M45">
        <v>1000</v>
      </c>
      <c r="N45">
        <f t="shared" si="8"/>
        <v>588.51550290704176</v>
      </c>
      <c r="O45">
        <f t="shared" si="9"/>
        <v>433.81065205878156</v>
      </c>
      <c r="P45">
        <f t="shared" si="10"/>
        <v>309.43718740439112</v>
      </c>
      <c r="Q45">
        <f t="shared" si="11"/>
        <v>171.9722918981808</v>
      </c>
      <c r="R45">
        <v>100</v>
      </c>
    </row>
    <row r="46" spans="1:18" x14ac:dyDescent="0.2">
      <c r="A46">
        <v>1000</v>
      </c>
      <c r="B46">
        <f t="shared" si="0"/>
        <v>797.01367040156003</v>
      </c>
      <c r="C46">
        <f t="shared" si="1"/>
        <v>598.00519120593685</v>
      </c>
      <c r="D46">
        <f t="shared" si="2"/>
        <v>399.00171006895408</v>
      </c>
      <c r="E46">
        <f t="shared" si="3"/>
        <v>199.74976393942703</v>
      </c>
      <c r="F46">
        <v>100</v>
      </c>
      <c r="G46">
        <v>1000</v>
      </c>
      <c r="H46">
        <f t="shared" si="4"/>
        <v>671.94205181201448</v>
      </c>
      <c r="I46">
        <f t="shared" si="5"/>
        <v>506.3832423105157</v>
      </c>
      <c r="J46">
        <f t="shared" si="6"/>
        <v>351.02291945144793</v>
      </c>
      <c r="K46">
        <f t="shared" si="7"/>
        <v>186.17746944454922</v>
      </c>
      <c r="L46">
        <v>100</v>
      </c>
      <c r="M46">
        <v>1000</v>
      </c>
      <c r="N46">
        <f t="shared" si="8"/>
        <v>580.48947026523354</v>
      </c>
      <c r="O46">
        <f t="shared" si="9"/>
        <v>426.07760835285637</v>
      </c>
      <c r="P46">
        <f t="shared" si="10"/>
        <v>304.74598360233506</v>
      </c>
      <c r="Q46">
        <f t="shared" si="11"/>
        <v>170.20495867836414</v>
      </c>
      <c r="R46">
        <v>100</v>
      </c>
    </row>
    <row r="47" spans="1:18" x14ac:dyDescent="0.2">
      <c r="A47">
        <v>1000</v>
      </c>
      <c r="B47">
        <f t="shared" si="0"/>
        <v>796.85704565456228</v>
      </c>
      <c r="C47">
        <f t="shared" si="1"/>
        <v>597.90033978820577</v>
      </c>
      <c r="D47">
        <f t="shared" si="2"/>
        <v>398.94918597538691</v>
      </c>
      <c r="E47">
        <f t="shared" si="3"/>
        <v>199.73655922825881</v>
      </c>
      <c r="F47">
        <v>100</v>
      </c>
      <c r="G47">
        <v>1000</v>
      </c>
      <c r="H47">
        <f t="shared" si="4"/>
        <v>666.35609235363495</v>
      </c>
      <c r="I47">
        <f t="shared" si="5"/>
        <v>501.83804687334828</v>
      </c>
      <c r="J47">
        <f t="shared" si="6"/>
        <v>348.51436359702677</v>
      </c>
      <c r="K47">
        <f t="shared" si="7"/>
        <v>185.38036045897823</v>
      </c>
      <c r="L47">
        <v>100</v>
      </c>
      <c r="M47">
        <v>1000</v>
      </c>
      <c r="N47">
        <f t="shared" si="8"/>
        <v>572.77595733893361</v>
      </c>
      <c r="O47">
        <f t="shared" si="9"/>
        <v>418.50396090949937</v>
      </c>
      <c r="P47">
        <f t="shared" si="10"/>
        <v>300.09967281345649</v>
      </c>
      <c r="Q47">
        <f t="shared" si="11"/>
        <v>168.42242936557864</v>
      </c>
      <c r="R47">
        <v>100</v>
      </c>
    </row>
    <row r="50" spans="1:18" x14ac:dyDescent="0.2">
      <c r="A50" s="15" t="s">
        <v>39</v>
      </c>
      <c r="B50" s="15"/>
      <c r="C50" s="1"/>
      <c r="E50" s="18" t="s">
        <v>35</v>
      </c>
      <c r="F50" s="18"/>
      <c r="G50" s="15" t="s">
        <v>39</v>
      </c>
      <c r="H50" s="15"/>
      <c r="I50" s="1"/>
      <c r="K50" s="18" t="s">
        <v>35</v>
      </c>
      <c r="L50" s="18"/>
      <c r="M50" s="15" t="s">
        <v>39</v>
      </c>
      <c r="N50" s="15"/>
      <c r="O50" s="1"/>
      <c r="Q50" s="18" t="s">
        <v>35</v>
      </c>
      <c r="R50" s="18"/>
    </row>
    <row r="51" spans="1:18" x14ac:dyDescent="0.2">
      <c r="A51" s="1" t="s">
        <v>0</v>
      </c>
      <c r="B51" s="1">
        <v>19300</v>
      </c>
      <c r="C51" s="1" t="s">
        <v>2</v>
      </c>
      <c r="E51" s="3" t="s">
        <v>16</v>
      </c>
      <c r="F51" s="3">
        <v>1000</v>
      </c>
      <c r="G51" s="1" t="s">
        <v>0</v>
      </c>
      <c r="H51" s="1">
        <v>19300</v>
      </c>
      <c r="I51" s="1" t="s">
        <v>2</v>
      </c>
      <c r="K51" s="3" t="s">
        <v>16</v>
      </c>
      <c r="L51" s="3">
        <v>1000</v>
      </c>
      <c r="M51" s="1" t="s">
        <v>0</v>
      </c>
      <c r="N51" s="1">
        <v>19300</v>
      </c>
      <c r="O51" s="1" t="s">
        <v>2</v>
      </c>
      <c r="Q51" s="3" t="s">
        <v>16</v>
      </c>
      <c r="R51" s="3">
        <v>1000</v>
      </c>
    </row>
    <row r="52" spans="1:18" x14ac:dyDescent="0.2">
      <c r="A52" s="1" t="s">
        <v>12</v>
      </c>
      <c r="B52" s="1">
        <v>318</v>
      </c>
      <c r="C52" s="1" t="s">
        <v>3</v>
      </c>
      <c r="E52" s="3" t="s">
        <v>8</v>
      </c>
      <c r="F52" s="3">
        <v>800</v>
      </c>
      <c r="G52" s="1" t="s">
        <v>12</v>
      </c>
      <c r="H52" s="1">
        <v>318</v>
      </c>
      <c r="I52" s="1" t="s">
        <v>3</v>
      </c>
      <c r="K52" s="3" t="s">
        <v>8</v>
      </c>
      <c r="L52" s="3">
        <v>800</v>
      </c>
      <c r="M52" s="1" t="s">
        <v>12</v>
      </c>
      <c r="N52" s="1">
        <v>318</v>
      </c>
      <c r="O52" s="1" t="s">
        <v>3</v>
      </c>
      <c r="Q52" s="3" t="s">
        <v>8</v>
      </c>
      <c r="R52" s="3">
        <v>800</v>
      </c>
    </row>
    <row r="53" spans="1:18" x14ac:dyDescent="0.2">
      <c r="A53" s="1" t="s">
        <v>1</v>
      </c>
      <c r="B53" s="1">
        <v>125.4</v>
      </c>
      <c r="C53" s="1" t="s">
        <v>4</v>
      </c>
      <c r="E53" s="3" t="s">
        <v>9</v>
      </c>
      <c r="F53" s="3">
        <v>600</v>
      </c>
      <c r="G53" s="1" t="s">
        <v>1</v>
      </c>
      <c r="H53" s="1">
        <v>125.4</v>
      </c>
      <c r="I53" s="1" t="s">
        <v>4</v>
      </c>
      <c r="K53" s="3" t="s">
        <v>9</v>
      </c>
      <c r="L53" s="3">
        <v>600</v>
      </c>
      <c r="M53" s="1" t="s">
        <v>1</v>
      </c>
      <c r="N53" s="1">
        <v>125.4</v>
      </c>
      <c r="O53" s="1" t="s">
        <v>4</v>
      </c>
      <c r="Q53" s="3" t="s">
        <v>9</v>
      </c>
      <c r="R53" s="3">
        <v>600</v>
      </c>
    </row>
    <row r="54" spans="1:18" x14ac:dyDescent="0.2">
      <c r="A54" s="1" t="s">
        <v>6</v>
      </c>
      <c r="B54" s="1">
        <v>1</v>
      </c>
      <c r="C54" s="1"/>
      <c r="E54" s="3" t="s">
        <v>10</v>
      </c>
      <c r="F54" s="3">
        <f>400</f>
        <v>400</v>
      </c>
      <c r="G54" s="1" t="s">
        <v>6</v>
      </c>
      <c r="H54" s="1">
        <v>50</v>
      </c>
      <c r="I54" s="1"/>
      <c r="K54" s="3" t="s">
        <v>10</v>
      </c>
      <c r="L54" s="3">
        <f>400</f>
        <v>400</v>
      </c>
      <c r="M54" s="1" t="s">
        <v>6</v>
      </c>
      <c r="N54" s="1">
        <v>100</v>
      </c>
      <c r="O54" s="1"/>
      <c r="Q54" s="3" t="s">
        <v>10</v>
      </c>
      <c r="R54" s="3">
        <f>400</f>
        <v>400</v>
      </c>
    </row>
    <row r="55" spans="1:18" x14ac:dyDescent="0.2">
      <c r="A55" s="1" t="s">
        <v>7</v>
      </c>
      <c r="B55" s="1">
        <v>1</v>
      </c>
      <c r="C55" s="1"/>
      <c r="E55" s="3" t="s">
        <v>11</v>
      </c>
      <c r="F55" s="3">
        <f>200</f>
        <v>200</v>
      </c>
      <c r="G55" s="1" t="s">
        <v>7</v>
      </c>
      <c r="H55" s="1">
        <v>1</v>
      </c>
      <c r="I55" s="1"/>
      <c r="K55" s="3" t="s">
        <v>11</v>
      </c>
      <c r="L55" s="3">
        <f>200</f>
        <v>200</v>
      </c>
      <c r="M55" s="1" t="s">
        <v>7</v>
      </c>
      <c r="N55" s="1">
        <v>1</v>
      </c>
      <c r="O55" s="1"/>
      <c r="Q55" s="3" t="s">
        <v>11</v>
      </c>
      <c r="R55" s="3">
        <f>200</f>
        <v>200</v>
      </c>
    </row>
    <row r="56" spans="1:18" x14ac:dyDescent="0.2">
      <c r="A56" s="1" t="s">
        <v>41</v>
      </c>
      <c r="B56" s="1">
        <f>B52/(B51*B53)</f>
        <v>1.313930138582443E-4</v>
      </c>
      <c r="C56" s="1"/>
      <c r="E56" s="3" t="s">
        <v>17</v>
      </c>
      <c r="F56" s="3">
        <f>0</f>
        <v>0</v>
      </c>
      <c r="G56" s="1" t="s">
        <v>41</v>
      </c>
      <c r="H56" s="1">
        <f>H52/(H51*H53)</f>
        <v>1.313930138582443E-4</v>
      </c>
      <c r="I56" s="1"/>
      <c r="K56" s="3" t="s">
        <v>17</v>
      </c>
      <c r="L56" s="3">
        <f>0</f>
        <v>0</v>
      </c>
      <c r="M56" s="1" t="s">
        <v>41</v>
      </c>
      <c r="N56" s="1">
        <f>N52/(N51*N53)</f>
        <v>1.313930138582443E-4</v>
      </c>
      <c r="O56" s="1"/>
      <c r="Q56" s="3" t="s">
        <v>17</v>
      </c>
      <c r="R56" s="3">
        <f>0</f>
        <v>0</v>
      </c>
    </row>
    <row r="57" spans="1:18" x14ac:dyDescent="0.2">
      <c r="A57" s="1" t="s">
        <v>58</v>
      </c>
      <c r="B57" s="1">
        <f>B56*B55/(B54*B54)</f>
        <v>1.313930138582443E-4</v>
      </c>
      <c r="C57" s="1"/>
      <c r="G57" s="1" t="s">
        <v>58</v>
      </c>
      <c r="H57" s="1">
        <f>H56*H55/(H54*H54)</f>
        <v>5.255720554329772E-8</v>
      </c>
      <c r="I57" s="1"/>
      <c r="M57" s="1" t="s">
        <v>58</v>
      </c>
      <c r="N57" s="1">
        <f>N56*N55/(N54*N54)</f>
        <v>1.313930138582443E-8</v>
      </c>
      <c r="O57" s="1"/>
    </row>
    <row r="59" spans="1:18" x14ac:dyDescent="0.2">
      <c r="A59" t="s">
        <v>43</v>
      </c>
      <c r="B59" t="s">
        <v>44</v>
      </c>
      <c r="C59" t="s">
        <v>42</v>
      </c>
      <c r="D59" t="s">
        <v>7</v>
      </c>
      <c r="E59" t="s">
        <v>47</v>
      </c>
      <c r="F59" t="s">
        <v>48</v>
      </c>
      <c r="G59" t="s">
        <v>43</v>
      </c>
      <c r="H59" t="s">
        <v>44</v>
      </c>
      <c r="I59" t="s">
        <v>42</v>
      </c>
      <c r="J59" t="s">
        <v>7</v>
      </c>
      <c r="K59" t="s">
        <v>47</v>
      </c>
      <c r="L59" t="s">
        <v>48</v>
      </c>
      <c r="M59" t="s">
        <v>43</v>
      </c>
      <c r="N59" t="s">
        <v>44</v>
      </c>
      <c r="O59" t="s">
        <v>42</v>
      </c>
      <c r="P59" t="s">
        <v>7</v>
      </c>
      <c r="Q59" t="s">
        <v>47</v>
      </c>
      <c r="R59" t="s">
        <v>48</v>
      </c>
    </row>
    <row r="60" spans="1:18" x14ac:dyDescent="0.2">
      <c r="A60">
        <f>B60+F60</f>
        <v>799.84232838337016</v>
      </c>
      <c r="B60">
        <f>F52</f>
        <v>800</v>
      </c>
      <c r="C60">
        <f>B56*(F51-2*F52-F53)</f>
        <v>-0.15767161662989315</v>
      </c>
      <c r="D60">
        <f>B55</f>
        <v>1</v>
      </c>
      <c r="E60">
        <f>1/(B54*B54)</f>
        <v>1</v>
      </c>
      <c r="F60">
        <f>D60*C60*E60</f>
        <v>-0.15767161662989315</v>
      </c>
      <c r="G60">
        <f>H60+L60</f>
        <v>799.99993693135332</v>
      </c>
      <c r="H60">
        <f>L52</f>
        <v>800</v>
      </c>
      <c r="I60">
        <f>H56*(L51-2*L52-L53)</f>
        <v>-0.15767161662989315</v>
      </c>
      <c r="J60">
        <f>H55</f>
        <v>1</v>
      </c>
      <c r="K60">
        <f>1/(H54*H54)</f>
        <v>4.0000000000000002E-4</v>
      </c>
      <c r="L60">
        <f>J60*I60*K60</f>
        <v>-6.3068646651957269E-5</v>
      </c>
      <c r="M60">
        <f>N60+R60</f>
        <v>799.9999842328383</v>
      </c>
      <c r="N60">
        <f>R52</f>
        <v>800</v>
      </c>
      <c r="O60">
        <f>N56*(R51-2*R52-R53)</f>
        <v>-0.15767161662989315</v>
      </c>
      <c r="P60">
        <f>N55</f>
        <v>1</v>
      </c>
      <c r="Q60">
        <f>1/(N54*N54)</f>
        <v>1E-4</v>
      </c>
      <c r="R60">
        <f>P60*O60*Q60</f>
        <v>-1.5767161662989317E-5</v>
      </c>
    </row>
    <row r="62" spans="1:18" x14ac:dyDescent="0.2">
      <c r="A62" t="s">
        <v>45</v>
      </c>
      <c r="B62" t="s">
        <v>46</v>
      </c>
      <c r="C62" t="s">
        <v>42</v>
      </c>
      <c r="D62" t="s">
        <v>7</v>
      </c>
      <c r="E62" t="s">
        <v>47</v>
      </c>
      <c r="F62" t="s">
        <v>48</v>
      </c>
      <c r="G62" t="s">
        <v>45</v>
      </c>
      <c r="H62" t="s">
        <v>46</v>
      </c>
      <c r="I62" t="s">
        <v>42</v>
      </c>
      <c r="J62" t="s">
        <v>7</v>
      </c>
      <c r="K62" t="s">
        <v>47</v>
      </c>
      <c r="L62" t="s">
        <v>48</v>
      </c>
      <c r="M62" t="s">
        <v>45</v>
      </c>
      <c r="N62" t="s">
        <v>46</v>
      </c>
      <c r="O62" t="s">
        <v>42</v>
      </c>
      <c r="P62" t="s">
        <v>7</v>
      </c>
      <c r="Q62" t="s">
        <v>47</v>
      </c>
      <c r="R62" t="s">
        <v>48</v>
      </c>
    </row>
    <row r="63" spans="1:18" x14ac:dyDescent="0.2">
      <c r="A63">
        <f>B63+F63</f>
        <v>599.89488558891344</v>
      </c>
      <c r="B63">
        <f>F53</f>
        <v>600</v>
      </c>
      <c r="C63">
        <f>B56*(F52-2*F53-F54)</f>
        <v>-0.10511441108659544</v>
      </c>
      <c r="D63">
        <f>B55</f>
        <v>1</v>
      </c>
      <c r="E63">
        <f>1/(B54*B54)</f>
        <v>1</v>
      </c>
      <c r="F63">
        <f>C63*D63*E63</f>
        <v>-0.10511441108659544</v>
      </c>
      <c r="G63">
        <f>H63+L63</f>
        <v>599.99995795423558</v>
      </c>
      <c r="H63">
        <f>L53</f>
        <v>600</v>
      </c>
      <c r="I63">
        <f>H56*(L52-2*L53-L54)</f>
        <v>-0.10511441108659544</v>
      </c>
      <c r="J63">
        <f>H55</f>
        <v>1</v>
      </c>
      <c r="K63">
        <f>1/(H54*H54)</f>
        <v>4.0000000000000002E-4</v>
      </c>
      <c r="L63">
        <f>I63*J63*K63</f>
        <v>-4.2045764434638177E-5</v>
      </c>
      <c r="M63">
        <f>N63+R63</f>
        <v>599.99998948855887</v>
      </c>
      <c r="N63">
        <f>R53</f>
        <v>600</v>
      </c>
      <c r="O63">
        <f>N56*(R52-2*R53-R54)</f>
        <v>-0.10511441108659544</v>
      </c>
      <c r="P63">
        <f>N55</f>
        <v>1</v>
      </c>
      <c r="Q63">
        <f>1/(N54*N54)</f>
        <v>1E-4</v>
      </c>
      <c r="R63">
        <f>O63*P63*Q63</f>
        <v>-1.0511441108659544E-5</v>
      </c>
    </row>
    <row r="65" spans="1:18" x14ac:dyDescent="0.2">
      <c r="A65" t="s">
        <v>49</v>
      </c>
      <c r="B65" t="s">
        <v>50</v>
      </c>
      <c r="C65" t="s">
        <v>42</v>
      </c>
      <c r="D65" t="s">
        <v>7</v>
      </c>
      <c r="E65" t="s">
        <v>47</v>
      </c>
      <c r="F65" t="s">
        <v>48</v>
      </c>
      <c r="G65" t="s">
        <v>49</v>
      </c>
      <c r="H65" t="s">
        <v>50</v>
      </c>
      <c r="I65" t="s">
        <v>42</v>
      </c>
      <c r="J65" t="s">
        <v>7</v>
      </c>
      <c r="K65" t="s">
        <v>47</v>
      </c>
      <c r="L65" t="s">
        <v>48</v>
      </c>
      <c r="M65" t="s">
        <v>49</v>
      </c>
      <c r="N65" t="s">
        <v>50</v>
      </c>
      <c r="O65" t="s">
        <v>42</v>
      </c>
      <c r="P65" t="s">
        <v>7</v>
      </c>
      <c r="Q65" t="s">
        <v>47</v>
      </c>
      <c r="R65" t="s">
        <v>48</v>
      </c>
    </row>
    <row r="66" spans="1:18" x14ac:dyDescent="0.2">
      <c r="A66">
        <f>B66+F66</f>
        <v>399.94744279445672</v>
      </c>
      <c r="B66">
        <f>F54</f>
        <v>400</v>
      </c>
      <c r="C66">
        <f>B56*(F53-2*F54-F55)</f>
        <v>-5.2557205543297722E-2</v>
      </c>
      <c r="D66">
        <f>B55</f>
        <v>1</v>
      </c>
      <c r="E66">
        <f>1/(B54*B54)</f>
        <v>1</v>
      </c>
      <c r="F66">
        <f>C66*D66*E66</f>
        <v>-5.2557205543297722E-2</v>
      </c>
      <c r="G66">
        <f>H66+L66</f>
        <v>399.99997897711779</v>
      </c>
      <c r="H66">
        <f>L54</f>
        <v>400</v>
      </c>
      <c r="I66">
        <f>H56*(L53-2*L54-L55)</f>
        <v>-5.2557205543297722E-2</v>
      </c>
      <c r="J66">
        <f>H55</f>
        <v>1</v>
      </c>
      <c r="K66">
        <f>1/(H54*H54)</f>
        <v>4.0000000000000002E-4</v>
      </c>
      <c r="L66">
        <f>I66*J66*K66</f>
        <v>-2.1022882217319088E-5</v>
      </c>
      <c r="M66">
        <f>N66+R66</f>
        <v>399.99999474427943</v>
      </c>
      <c r="N66">
        <f>R54</f>
        <v>400</v>
      </c>
      <c r="O66">
        <f>N56*(R53-2*R54-R55)</f>
        <v>-5.2557205543297722E-2</v>
      </c>
      <c r="P66">
        <f>N55</f>
        <v>1</v>
      </c>
      <c r="Q66">
        <f>1/(N54*N54)</f>
        <v>1E-4</v>
      </c>
      <c r="R66">
        <f>O66*P66*Q66</f>
        <v>-5.2557205543297721E-6</v>
      </c>
    </row>
    <row r="68" spans="1:18" x14ac:dyDescent="0.2">
      <c r="A68" t="s">
        <v>51</v>
      </c>
      <c r="B68" t="s">
        <v>26</v>
      </c>
      <c r="C68" t="s">
        <v>42</v>
      </c>
      <c r="D68" t="s">
        <v>7</v>
      </c>
      <c r="E68" t="s">
        <v>47</v>
      </c>
      <c r="F68" t="s">
        <v>48</v>
      </c>
      <c r="G68" t="s">
        <v>51</v>
      </c>
      <c r="H68" t="s">
        <v>26</v>
      </c>
      <c r="I68" t="s">
        <v>42</v>
      </c>
      <c r="J68" t="s">
        <v>7</v>
      </c>
      <c r="K68" t="s">
        <v>47</v>
      </c>
      <c r="L68" t="s">
        <v>48</v>
      </c>
      <c r="M68" t="s">
        <v>51</v>
      </c>
      <c r="N68" t="s">
        <v>26</v>
      </c>
      <c r="O68" t="s">
        <v>42</v>
      </c>
      <c r="P68" t="s">
        <v>7</v>
      </c>
      <c r="Q68" t="s">
        <v>47</v>
      </c>
      <c r="R68" t="s">
        <v>48</v>
      </c>
    </row>
    <row r="69" spans="1:18" x14ac:dyDescent="0.2">
      <c r="A69">
        <f>B69+F69</f>
        <v>200</v>
      </c>
      <c r="B69">
        <f>F55</f>
        <v>200</v>
      </c>
      <c r="C69">
        <f>B56*(F54-2*F55-F56)</f>
        <v>0</v>
      </c>
      <c r="D69">
        <f>B55</f>
        <v>1</v>
      </c>
      <c r="E69">
        <f>1/(B54*B54)</f>
        <v>1</v>
      </c>
      <c r="F69">
        <f>D69*E69*C69</f>
        <v>0</v>
      </c>
      <c r="G69">
        <f>H69+L69</f>
        <v>200</v>
      </c>
      <c r="H69">
        <f>L55</f>
        <v>200</v>
      </c>
      <c r="I69">
        <f>H56*(L54-2*L55-L56)</f>
        <v>0</v>
      </c>
      <c r="J69">
        <f>H55</f>
        <v>1</v>
      </c>
      <c r="K69">
        <f>1/(H54*H54)</f>
        <v>4.0000000000000002E-4</v>
      </c>
      <c r="L69">
        <f>J69*K69*I69</f>
        <v>0</v>
      </c>
      <c r="M69">
        <f>N69+R69</f>
        <v>200</v>
      </c>
      <c r="N69">
        <f>R55</f>
        <v>200</v>
      </c>
      <c r="O69">
        <f>N56*(R54-2*R55-R56)</f>
        <v>0</v>
      </c>
      <c r="P69">
        <f>N55</f>
        <v>1</v>
      </c>
      <c r="Q69">
        <f>1/(N54*N54)</f>
        <v>1E-4</v>
      </c>
      <c r="R69">
        <f>P69*Q69*O69</f>
        <v>0</v>
      </c>
    </row>
    <row r="72" spans="1:18" x14ac:dyDescent="0.2">
      <c r="A72" s="10" t="s">
        <v>52</v>
      </c>
      <c r="B72" s="10" t="s">
        <v>53</v>
      </c>
      <c r="C72" s="10" t="s">
        <v>54</v>
      </c>
      <c r="D72" s="10" t="s">
        <v>55</v>
      </c>
      <c r="E72" s="10" t="s">
        <v>56</v>
      </c>
      <c r="F72" s="10" t="s">
        <v>57</v>
      </c>
      <c r="G72" s="10" t="s">
        <v>52</v>
      </c>
      <c r="H72" s="10" t="s">
        <v>53</v>
      </c>
      <c r="I72" s="10" t="s">
        <v>54</v>
      </c>
      <c r="J72" s="10" t="s">
        <v>55</v>
      </c>
      <c r="K72" s="10" t="s">
        <v>56</v>
      </c>
      <c r="L72" s="10" t="s">
        <v>57</v>
      </c>
      <c r="M72" s="10" t="s">
        <v>52</v>
      </c>
      <c r="N72" s="10" t="s">
        <v>53</v>
      </c>
      <c r="O72" s="10" t="s">
        <v>54</v>
      </c>
      <c r="P72" s="10" t="s">
        <v>55</v>
      </c>
      <c r="Q72" s="10" t="s">
        <v>56</v>
      </c>
      <c r="R72" s="10" t="s">
        <v>57</v>
      </c>
    </row>
    <row r="73" spans="1:18" x14ac:dyDescent="0.2">
      <c r="A73">
        <v>1000</v>
      </c>
      <c r="B73">
        <v>800</v>
      </c>
      <c r="C73">
        <v>600</v>
      </c>
      <c r="D73">
        <v>400</v>
      </c>
      <c r="E73">
        <v>200</v>
      </c>
      <c r="F73">
        <v>100</v>
      </c>
      <c r="G73">
        <v>1000</v>
      </c>
      <c r="H73">
        <v>800</v>
      </c>
      <c r="I73">
        <v>600</v>
      </c>
      <c r="J73">
        <v>400</v>
      </c>
      <c r="K73">
        <v>200</v>
      </c>
      <c r="L73">
        <v>100</v>
      </c>
      <c r="M73">
        <v>1000</v>
      </c>
      <c r="N73">
        <v>800</v>
      </c>
      <c r="O73">
        <v>600</v>
      </c>
      <c r="P73">
        <v>400</v>
      </c>
      <c r="Q73">
        <v>200</v>
      </c>
      <c r="R73">
        <v>100</v>
      </c>
    </row>
    <row r="74" spans="1:18" x14ac:dyDescent="0.2">
      <c r="A74">
        <v>1000</v>
      </c>
      <c r="B74">
        <f t="shared" ref="B74:B93" si="12">B73+(B$11*(A73-2*B73-C73))</f>
        <v>799.84232838337016</v>
      </c>
      <c r="C74">
        <f t="shared" ref="C74:C93" si="13">C73+(B$11*(B73-2*C73-D73))</f>
        <v>599.89488558891344</v>
      </c>
      <c r="D74">
        <f t="shared" ref="D74:D93" si="14">D73+(B$11*(C73-2*D73-E73))</f>
        <v>399.94744279445672</v>
      </c>
      <c r="E74">
        <f t="shared" ref="E74:E93" si="15">E73+(B$11*(D73-2*E73-F73))</f>
        <v>199.98686069861418</v>
      </c>
      <c r="F74">
        <v>100</v>
      </c>
      <c r="G74">
        <v>1000</v>
      </c>
      <c r="H74">
        <f t="shared" ref="H74:H93" si="16">H73+(H$11*(G73-2*H73-I73))</f>
        <v>792.11641916850533</v>
      </c>
      <c r="I74">
        <f t="shared" ref="I74:I93" si="17">I73+(H$11*(H73-2*I73-J73))</f>
        <v>594.74427944567026</v>
      </c>
      <c r="J74">
        <f t="shared" ref="J74:J93" si="18">J73+(H$11*(I73-2*J73-K73))</f>
        <v>397.37213972283513</v>
      </c>
      <c r="K74">
        <f t="shared" ref="K74:K93" si="19">K73+(H$11*(J73-2*K73-L73))</f>
        <v>199.34303493070877</v>
      </c>
      <c r="L74">
        <v>100</v>
      </c>
      <c r="M74">
        <v>1000</v>
      </c>
      <c r="N74">
        <f t="shared" ref="N74:N93" si="20">N73+(N$11*(M73-2*N73-O73))</f>
        <v>784.23283833701066</v>
      </c>
      <c r="O74">
        <f t="shared" ref="O74:O93" si="21">O73+(N$11*(N73-2*O73-P73))</f>
        <v>589.4885588913404</v>
      </c>
      <c r="P74">
        <f t="shared" ref="P74:P93" si="22">P73+(N$11*(O73-2*P73-Q73))</f>
        <v>394.7442794456702</v>
      </c>
      <c r="Q74">
        <f t="shared" ref="Q74:Q93" si="23">Q73+(N$11*(P73-2*Q73-R73))</f>
        <v>198.68606986141756</v>
      </c>
      <c r="R74">
        <v>100</v>
      </c>
    </row>
    <row r="75" spans="1:18" x14ac:dyDescent="0.2">
      <c r="A75">
        <v>1000</v>
      </c>
      <c r="B75">
        <f t="shared" si="12"/>
        <v>799.68471201193734</v>
      </c>
      <c r="C75">
        <f t="shared" si="13"/>
        <v>599.78978498912613</v>
      </c>
      <c r="D75">
        <f t="shared" si="14"/>
        <v>399.89488731532583</v>
      </c>
      <c r="E75">
        <f t="shared" si="15"/>
        <v>199.97371794440355</v>
      </c>
      <c r="F75">
        <v>100</v>
      </c>
      <c r="G75">
        <v>1000</v>
      </c>
      <c r="H75">
        <f t="shared" si="16"/>
        <v>784.37095132973673</v>
      </c>
      <c r="I75">
        <f t="shared" si="17"/>
        <v>589.52308713952198</v>
      </c>
      <c r="J75">
        <f t="shared" si="18"/>
        <v>394.74859547669291</v>
      </c>
      <c r="K75">
        <f t="shared" si="19"/>
        <v>198.67743779937217</v>
      </c>
      <c r="L75">
        <v>100</v>
      </c>
      <c r="M75">
        <v>1000</v>
      </c>
      <c r="N75">
        <f t="shared" si="20"/>
        <v>769.01812864492547</v>
      </c>
      <c r="O75">
        <f t="shared" si="21"/>
        <v>579.11523077540687</v>
      </c>
      <c r="P75">
        <f t="shared" si="22"/>
        <v>389.50582301543119</v>
      </c>
      <c r="Q75">
        <f t="shared" si="23"/>
        <v>197.33761147465361</v>
      </c>
      <c r="R75">
        <v>100</v>
      </c>
    </row>
    <row r="76" spans="1:18" x14ac:dyDescent="0.2">
      <c r="A76">
        <v>1000</v>
      </c>
      <c r="B76">
        <f t="shared" si="12"/>
        <v>799.52715086936928</v>
      </c>
      <c r="C76">
        <f t="shared" si="13"/>
        <v>599.68469820404061</v>
      </c>
      <c r="D76">
        <f t="shared" si="14"/>
        <v>399.84233356442206</v>
      </c>
      <c r="E76">
        <f t="shared" si="15"/>
        <v>199.96057173850227</v>
      </c>
      <c r="F76">
        <v>100</v>
      </c>
      <c r="G76">
        <v>1000</v>
      </c>
      <c r="H76">
        <f t="shared" si="16"/>
        <v>776.76155493692784</v>
      </c>
      <c r="I76">
        <f t="shared" si="17"/>
        <v>584.33684840379817</v>
      </c>
      <c r="J76">
        <f t="shared" si="18"/>
        <v>392.12959410010302</v>
      </c>
      <c r="K76">
        <f t="shared" si="19"/>
        <v>198.0033503800712</v>
      </c>
      <c r="L76">
        <v>100</v>
      </c>
      <c r="M76">
        <v>1000</v>
      </c>
      <c r="N76">
        <f t="shared" si="20"/>
        <v>754.33953854961385</v>
      </c>
      <c r="O76">
        <f t="shared" si="21"/>
        <v>568.88341823014321</v>
      </c>
      <c r="P76">
        <f t="shared" si="22"/>
        <v>384.28644541751964</v>
      </c>
      <c r="Q76">
        <f t="shared" si="23"/>
        <v>195.9557590323561</v>
      </c>
      <c r="R76">
        <v>100</v>
      </c>
    </row>
    <row r="77" spans="1:18" x14ac:dyDescent="0.2">
      <c r="A77">
        <v>1000</v>
      </c>
      <c r="B77">
        <f t="shared" si="12"/>
        <v>799.36964493933738</v>
      </c>
      <c r="C77">
        <f t="shared" si="13"/>
        <v>599.57962523705635</v>
      </c>
      <c r="D77">
        <f t="shared" si="14"/>
        <v>399.78978154355991</v>
      </c>
      <c r="E77">
        <f t="shared" si="15"/>
        <v>199.94742208204451</v>
      </c>
      <c r="F77">
        <v>100</v>
      </c>
      <c r="G77">
        <v>1000</v>
      </c>
      <c r="H77">
        <f t="shared" si="16"/>
        <v>769.28621247359195</v>
      </c>
      <c r="I77">
        <f t="shared" si="17"/>
        <v>579.18596806980565</v>
      </c>
      <c r="J77">
        <f t="shared" si="18"/>
        <v>389.51536131390753</v>
      </c>
      <c r="K77">
        <f t="shared" si="19"/>
        <v>197.32091407432435</v>
      </c>
      <c r="L77">
        <v>100</v>
      </c>
      <c r="M77">
        <v>1000</v>
      </c>
      <c r="N77">
        <f t="shared" si="20"/>
        <v>740.18112016142027</v>
      </c>
      <c r="O77">
        <f t="shared" si="21"/>
        <v>558.79619597851467</v>
      </c>
      <c r="P77">
        <f t="shared" si="22"/>
        <v>379.0879434771735</v>
      </c>
      <c r="Q77">
        <f t="shared" si="23"/>
        <v>194.54164076617337</v>
      </c>
      <c r="R77">
        <v>100</v>
      </c>
    </row>
    <row r="78" spans="1:18" x14ac:dyDescent="0.2">
      <c r="A78">
        <v>1000</v>
      </c>
      <c r="B78">
        <f t="shared" si="12"/>
        <v>799.21219420551699</v>
      </c>
      <c r="C78">
        <f t="shared" si="13"/>
        <v>599.47456609156916</v>
      </c>
      <c r="D78">
        <f t="shared" si="14"/>
        <v>399.73723125455376</v>
      </c>
      <c r="E78">
        <f t="shared" si="15"/>
        <v>199.93426897616433</v>
      </c>
      <c r="F78">
        <v>100</v>
      </c>
      <c r="G78">
        <v>1000</v>
      </c>
      <c r="H78">
        <f t="shared" si="16"/>
        <v>761.94293027239939</v>
      </c>
      <c r="I78">
        <f t="shared" si="17"/>
        <v>574.07083091236507</v>
      </c>
      <c r="J78">
        <f t="shared" si="18"/>
        <v>386.90612160377617</v>
      </c>
      <c r="K78">
        <f t="shared" si="19"/>
        <v>196.63026990864009</v>
      </c>
      <c r="L78">
        <v>100</v>
      </c>
      <c r="M78">
        <v>1000</v>
      </c>
      <c r="N78">
        <f t="shared" si="20"/>
        <v>726.52730427923473</v>
      </c>
      <c r="O78">
        <f t="shared" si="21"/>
        <v>548.85632479090589</v>
      </c>
      <c r="P78">
        <f t="shared" si="22"/>
        <v>373.91209237710996</v>
      </c>
      <c r="Q78">
        <f t="shared" si="23"/>
        <v>193.0963788684308</v>
      </c>
      <c r="R78">
        <v>100</v>
      </c>
    </row>
    <row r="79" spans="1:18" x14ac:dyDescent="0.2">
      <c r="A79">
        <v>1000</v>
      </c>
      <c r="B79">
        <f t="shared" si="12"/>
        <v>799.05479865158725</v>
      </c>
      <c r="C79">
        <f t="shared" si="13"/>
        <v>599.36952077097192</v>
      </c>
      <c r="D79">
        <f t="shared" si="14"/>
        <v>399.68468269921777</v>
      </c>
      <c r="E79">
        <f t="shared" si="15"/>
        <v>199.92111242199576</v>
      </c>
      <c r="F79">
        <v>100</v>
      </c>
      <c r="G79">
        <v>1000</v>
      </c>
      <c r="H79">
        <f t="shared" si="16"/>
        <v>754.72973833358026</v>
      </c>
      <c r="I79">
        <f t="shared" si="17"/>
        <v>568.99180207813424</v>
      </c>
      <c r="J79">
        <f t="shared" si="18"/>
        <v>384.30209810713501</v>
      </c>
      <c r="K79">
        <f t="shared" si="19"/>
        <v>195.93155853132947</v>
      </c>
      <c r="L79">
        <v>100</v>
      </c>
      <c r="M79">
        <v>1000</v>
      </c>
      <c r="N79">
        <f t="shared" si="20"/>
        <v>713.36289456420468</v>
      </c>
      <c r="O79">
        <f t="shared" si="21"/>
        <v>539.06626499542699</v>
      </c>
      <c r="P79">
        <f t="shared" si="22"/>
        <v>368.76064218049584</v>
      </c>
      <c r="Q79">
        <f t="shared" si="23"/>
        <v>191.62108936646814</v>
      </c>
      <c r="R79">
        <v>100</v>
      </c>
    </row>
    <row r="80" spans="1:18" x14ac:dyDescent="0.2">
      <c r="A80">
        <v>1000</v>
      </c>
      <c r="B80">
        <f t="shared" si="12"/>
        <v>798.89745826123112</v>
      </c>
      <c r="C80">
        <f t="shared" si="13"/>
        <v>599.26448927865408</v>
      </c>
      <c r="D80">
        <f t="shared" si="14"/>
        <v>399.63213587936599</v>
      </c>
      <c r="E80">
        <f t="shared" si="15"/>
        <v>199.90795242067273</v>
      </c>
      <c r="F80">
        <v>100</v>
      </c>
      <c r="G80">
        <v>1000</v>
      </c>
      <c r="H80">
        <f t="shared" si="16"/>
        <v>747.64469014289921</v>
      </c>
      <c r="I80">
        <f t="shared" si="17"/>
        <v>563.94922750785372</v>
      </c>
      <c r="J80">
        <f t="shared" si="18"/>
        <v>381.70351250441598</v>
      </c>
      <c r="K80">
        <f t="shared" si="19"/>
        <v>195.22492020861796</v>
      </c>
      <c r="L80">
        <v>100</v>
      </c>
      <c r="M80">
        <v>1000</v>
      </c>
      <c r="N80">
        <f t="shared" si="20"/>
        <v>700.67306168903713</v>
      </c>
      <c r="O80">
        <f t="shared" si="21"/>
        <v>529.42818960231921</v>
      </c>
      <c r="P80">
        <f t="shared" si="22"/>
        <v>363.63531462445604</v>
      </c>
      <c r="Q80">
        <f t="shared" si="23"/>
        <v>190.11688195459334</v>
      </c>
      <c r="R80">
        <v>100</v>
      </c>
    </row>
    <row r="81" spans="1:18" x14ac:dyDescent="0.2">
      <c r="A81">
        <v>1000</v>
      </c>
      <c r="B81">
        <f t="shared" si="12"/>
        <v>798.74017301813558</v>
      </c>
      <c r="C81">
        <f t="shared" si="13"/>
        <v>599.15947161800182</v>
      </c>
      <c r="D81">
        <f t="shared" si="14"/>
        <v>399.57959079681217</v>
      </c>
      <c r="E81">
        <f t="shared" si="15"/>
        <v>199.89478897332913</v>
      </c>
      <c r="F81">
        <v>100</v>
      </c>
      <c r="G81">
        <v>1000</v>
      </c>
      <c r="H81">
        <f t="shared" si="16"/>
        <v>740.68586248924828</v>
      </c>
      <c r="I81">
        <f t="shared" si="17"/>
        <v>558.94343435256292</v>
      </c>
      <c r="J81">
        <f t="shared" si="18"/>
        <v>379.11058491453468</v>
      </c>
      <c r="K81">
        <f t="shared" si="19"/>
        <v>194.51049482009384</v>
      </c>
      <c r="L81">
        <v>100</v>
      </c>
      <c r="M81">
        <v>1000</v>
      </c>
      <c r="N81">
        <f t="shared" si="20"/>
        <v>688.44333746860411</v>
      </c>
      <c r="O81">
        <f t="shared" si="21"/>
        <v>519.94399704872751</v>
      </c>
      <c r="P81">
        <f t="shared" si="22"/>
        <v>358.53780017249807</v>
      </c>
      <c r="Q81">
        <f t="shared" si="23"/>
        <v>188.58485978832149</v>
      </c>
      <c r="R81">
        <v>100</v>
      </c>
    </row>
    <row r="82" spans="1:18" x14ac:dyDescent="0.2">
      <c r="A82">
        <v>1000</v>
      </c>
      <c r="B82">
        <f t="shared" si="12"/>
        <v>798.58294290599122</v>
      </c>
      <c r="C82">
        <f t="shared" si="13"/>
        <v>599.0544677923981</v>
      </c>
      <c r="D82">
        <f t="shared" si="14"/>
        <v>399.52704745336996</v>
      </c>
      <c r="E82">
        <f t="shared" si="15"/>
        <v>199.88162208109881</v>
      </c>
      <c r="F82">
        <v>100</v>
      </c>
      <c r="G82">
        <v>1000</v>
      </c>
      <c r="H82">
        <f t="shared" si="16"/>
        <v>733.85135528190187</v>
      </c>
      <c r="I82">
        <f t="shared" si="17"/>
        <v>553.97473138383543</v>
      </c>
      <c r="J82">
        <f t="shared" si="18"/>
        <v>376.52353379450597</v>
      </c>
      <c r="K82">
        <f t="shared" si="19"/>
        <v>193.78842185352968</v>
      </c>
      <c r="L82">
        <v>100</v>
      </c>
      <c r="M82">
        <v>1000</v>
      </c>
      <c r="N82">
        <f t="shared" si="20"/>
        <v>676.65960897732941</v>
      </c>
      <c r="O82">
        <f t="shared" si="21"/>
        <v>510.61532357016654</v>
      </c>
      <c r="P82">
        <f t="shared" si="22"/>
        <v>353.46975531455541</v>
      </c>
      <c r="Q82">
        <f t="shared" si="23"/>
        <v>187.0261192452916</v>
      </c>
      <c r="R82">
        <v>100</v>
      </c>
    </row>
    <row r="83" spans="1:18" x14ac:dyDescent="0.2">
      <c r="A83">
        <v>1000</v>
      </c>
      <c r="B83">
        <f t="shared" si="12"/>
        <v>798.42576790849262</v>
      </c>
      <c r="C83">
        <f t="shared" si="13"/>
        <v>598.9494778052225</v>
      </c>
      <c r="D83">
        <f t="shared" si="14"/>
        <v>399.47450585085278</v>
      </c>
      <c r="E83">
        <f t="shared" si="15"/>
        <v>199.86845174511555</v>
      </c>
      <c r="F83">
        <v>100</v>
      </c>
      <c r="G83">
        <v>1000</v>
      </c>
      <c r="H83">
        <f t="shared" si="16"/>
        <v>727.13929136747777</v>
      </c>
      <c r="I83">
        <f t="shared" si="17"/>
        <v>549.04340939808355</v>
      </c>
      <c r="J83">
        <f t="shared" si="18"/>
        <v>373.94257584310759</v>
      </c>
      <c r="K83">
        <f t="shared" si="19"/>
        <v>193.05884039911248</v>
      </c>
      <c r="L83">
        <v>100</v>
      </c>
      <c r="M83">
        <v>1000</v>
      </c>
      <c r="N83">
        <f t="shared" si="20"/>
        <v>665.30811265861064</v>
      </c>
      <c r="O83">
        <f t="shared" si="21"/>
        <v>501.44355520506485</v>
      </c>
      <c r="P83">
        <f t="shared" si="22"/>
        <v>348.43280010367596</v>
      </c>
      <c r="Q83">
        <f t="shared" si="23"/>
        <v>185.44174965699065</v>
      </c>
      <c r="R83">
        <v>100</v>
      </c>
    </row>
    <row r="84" spans="1:18" x14ac:dyDescent="0.2">
      <c r="A84">
        <v>1000</v>
      </c>
      <c r="B84">
        <f t="shared" si="12"/>
        <v>798.26864800933811</v>
      </c>
      <c r="C84">
        <f t="shared" si="13"/>
        <v>598.84450165985152</v>
      </c>
      <c r="D84">
        <f t="shared" si="14"/>
        <v>399.42196599107393</v>
      </c>
      <c r="E84">
        <f t="shared" si="15"/>
        <v>199.85527796651306</v>
      </c>
      <c r="F84">
        <v>100</v>
      </c>
      <c r="G84">
        <v>1000</v>
      </c>
      <c r="H84">
        <f t="shared" si="16"/>
        <v>720.54781634664687</v>
      </c>
      <c r="I84">
        <f t="shared" si="17"/>
        <v>544.14974161498048</v>
      </c>
      <c r="J84">
        <f t="shared" si="18"/>
        <v>371.36792590850365</v>
      </c>
      <c r="K84">
        <f t="shared" si="19"/>
        <v>192.32188914311661</v>
      </c>
      <c r="L84">
        <v>100</v>
      </c>
      <c r="M84">
        <v>1000</v>
      </c>
      <c r="N84">
        <f t="shared" si="20"/>
        <v>654.37542843130541</v>
      </c>
      <c r="O84">
        <f t="shared" si="21"/>
        <v>492.42983943881416</v>
      </c>
      <c r="P84">
        <f t="shared" si="22"/>
        <v>343.42851591869896</v>
      </c>
      <c r="Q84">
        <f t="shared" si="23"/>
        <v>183.83283301516153</v>
      </c>
      <c r="R84">
        <v>100</v>
      </c>
    </row>
    <row r="85" spans="1:18" x14ac:dyDescent="0.2">
      <c r="A85">
        <v>1000</v>
      </c>
      <c r="B85">
        <f t="shared" si="12"/>
        <v>798.11158319222989</v>
      </c>
      <c r="C85">
        <f t="shared" si="13"/>
        <v>598.73953935965824</v>
      </c>
      <c r="D85">
        <f t="shared" si="14"/>
        <v>399.36942787584644</v>
      </c>
      <c r="E85">
        <f t="shared" si="15"/>
        <v>199.84210074642499</v>
      </c>
      <c r="F85">
        <v>100</v>
      </c>
      <c r="G85">
        <v>1000</v>
      </c>
      <c r="H85">
        <f t="shared" si="16"/>
        <v>714.07509839063391</v>
      </c>
      <c r="I85">
        <f t="shared" si="17"/>
        <v>539.29398407005067</v>
      </c>
      <c r="J85">
        <f t="shared" si="18"/>
        <v>368.7997968997409</v>
      </c>
      <c r="K85">
        <f t="shared" si="19"/>
        <v>191.57770636105303</v>
      </c>
      <c r="L85">
        <v>100</v>
      </c>
      <c r="M85">
        <v>1000</v>
      </c>
      <c r="N85">
        <f t="shared" si="20"/>
        <v>643.84847379809628</v>
      </c>
      <c r="O85">
        <f t="shared" si="21"/>
        <v>483.57509649378943</v>
      </c>
      <c r="P85">
        <f t="shared" si="22"/>
        <v>338.45844344257813</v>
      </c>
      <c r="Q85">
        <f t="shared" si="23"/>
        <v>182.20044365652899</v>
      </c>
      <c r="R85">
        <v>100</v>
      </c>
    </row>
    <row r="86" spans="1:18" x14ac:dyDescent="0.2">
      <c r="A86">
        <v>1000</v>
      </c>
      <c r="B86">
        <f t="shared" si="12"/>
        <v>797.95457344087401</v>
      </c>
      <c r="C86">
        <f t="shared" si="13"/>
        <v>598.63459090801246</v>
      </c>
      <c r="D86">
        <f t="shared" si="14"/>
        <v>399.31689150698327</v>
      </c>
      <c r="E86">
        <f t="shared" si="15"/>
        <v>199.82892008598495</v>
      </c>
      <c r="F86">
        <v>100</v>
      </c>
      <c r="G86">
        <v>1000</v>
      </c>
      <c r="H86">
        <f t="shared" si="16"/>
        <v>707.71932805755011</v>
      </c>
      <c r="I86">
        <f t="shared" si="17"/>
        <v>534.47637600147743</v>
      </c>
      <c r="J86">
        <f t="shared" si="18"/>
        <v>366.23839970203215</v>
      </c>
      <c r="K86">
        <f t="shared" si="19"/>
        <v>190.82642991032722</v>
      </c>
      <c r="L86">
        <v>100</v>
      </c>
      <c r="M86">
        <v>1000</v>
      </c>
      <c r="N86">
        <f t="shared" si="20"/>
        <v>633.7144979603371</v>
      </c>
      <c r="O86">
        <f t="shared" si="21"/>
        <v>474.88003027183458</v>
      </c>
      <c r="P86">
        <f t="shared" si="22"/>
        <v>333.52408084631702</v>
      </c>
      <c r="Q86">
        <f t="shared" si="23"/>
        <v>180.54564792924748</v>
      </c>
      <c r="R86">
        <v>100</v>
      </c>
    </row>
    <row r="87" spans="1:18" x14ac:dyDescent="0.2">
      <c r="A87">
        <v>1000</v>
      </c>
      <c r="B87">
        <f t="shared" si="12"/>
        <v>797.7976187389803</v>
      </c>
      <c r="C87">
        <f t="shared" si="13"/>
        <v>598.52965630828078</v>
      </c>
      <c r="D87">
        <f t="shared" si="14"/>
        <v>399.26435688629709</v>
      </c>
      <c r="E87">
        <f t="shared" si="15"/>
        <v>199.81573598632647</v>
      </c>
      <c r="F87">
        <v>100</v>
      </c>
      <c r="G87">
        <v>1000</v>
      </c>
      <c r="H87">
        <f t="shared" si="16"/>
        <v>701.47871810859772</v>
      </c>
      <c r="I87">
        <f t="shared" si="17"/>
        <v>529.69714023117797</v>
      </c>
      <c r="J87">
        <f t="shared" si="18"/>
        <v>363.68394309574211</v>
      </c>
      <c r="K87">
        <f t="shared" si="19"/>
        <v>190.06819722243682</v>
      </c>
      <c r="L87">
        <v>100</v>
      </c>
      <c r="M87">
        <v>1000</v>
      </c>
      <c r="N87">
        <f t="shared" si="20"/>
        <v>623.96107594377588</v>
      </c>
      <c r="O87">
        <f t="shared" si="21"/>
        <v>466.34513895572991</v>
      </c>
      <c r="P87">
        <f t="shared" si="22"/>
        <v>328.62688216878706</v>
      </c>
      <c r="Q87">
        <f t="shared" si="23"/>
        <v>178.86950384425219</v>
      </c>
      <c r="R87">
        <v>100</v>
      </c>
    </row>
    <row r="88" spans="1:18" x14ac:dyDescent="0.2">
      <c r="A88">
        <v>1000</v>
      </c>
      <c r="B88">
        <f t="shared" si="12"/>
        <v>797.64071907026255</v>
      </c>
      <c r="C88">
        <f t="shared" si="13"/>
        <v>598.42473556382663</v>
      </c>
      <c r="D88">
        <f t="shared" si="14"/>
        <v>399.21182401560048</v>
      </c>
      <c r="E88">
        <f t="shared" si="15"/>
        <v>199.80254844858302</v>
      </c>
      <c r="F88">
        <v>100</v>
      </c>
      <c r="G88">
        <v>1000</v>
      </c>
      <c r="H88">
        <f t="shared" si="16"/>
        <v>695.35150332418596</v>
      </c>
      <c r="I88">
        <f t="shared" si="17"/>
        <v>524.95648354019659</v>
      </c>
      <c r="J88">
        <f t="shared" si="18"/>
        <v>361.13663367899255</v>
      </c>
      <c r="K88">
        <f t="shared" si="19"/>
        <v>189.30314529473966</v>
      </c>
      <c r="L88">
        <v>100</v>
      </c>
      <c r="M88">
        <v>1000</v>
      </c>
      <c r="N88">
        <f t="shared" si="20"/>
        <v>614.57610273934972</v>
      </c>
      <c r="O88">
        <f t="shared" si="21"/>
        <v>457.97072527617195</v>
      </c>
      <c r="P88">
        <f t="shared" si="22"/>
        <v>323.76825588299903</v>
      </c>
      <c r="Q88">
        <f t="shared" si="23"/>
        <v>177.17306071448422</v>
      </c>
      <c r="R88">
        <v>100</v>
      </c>
    </row>
    <row r="89" spans="1:18" x14ac:dyDescent="0.2">
      <c r="A89">
        <v>1000</v>
      </c>
      <c r="B89">
        <f t="shared" si="12"/>
        <v>797.48387441843829</v>
      </c>
      <c r="C89">
        <f t="shared" si="13"/>
        <v>598.31982867800991</v>
      </c>
      <c r="D89">
        <f t="shared" si="14"/>
        <v>399.15929289670584</v>
      </c>
      <c r="E89">
        <f t="shared" si="15"/>
        <v>199.78935747388803</v>
      </c>
      <c r="F89">
        <v>100</v>
      </c>
      <c r="G89">
        <v>1000</v>
      </c>
      <c r="H89">
        <f t="shared" si="16"/>
        <v>689.33594031999701</v>
      </c>
      <c r="I89">
        <f t="shared" si="17"/>
        <v>520.25459703846548</v>
      </c>
      <c r="J89">
        <f t="shared" si="18"/>
        <v>358.59667579380476</v>
      </c>
      <c r="K89">
        <f t="shared" si="19"/>
        <v>188.53141068182151</v>
      </c>
      <c r="L89">
        <v>100</v>
      </c>
      <c r="M89">
        <v>1000</v>
      </c>
      <c r="N89">
        <f t="shared" si="20"/>
        <v>605.54778746305044</v>
      </c>
      <c r="O89">
        <f t="shared" si="21"/>
        <v>449.75690645080374</v>
      </c>
      <c r="P89">
        <f t="shared" si="22"/>
        <v>318.9495636396918</v>
      </c>
      <c r="Q89">
        <f t="shared" si="23"/>
        <v>175.45735878475807</v>
      </c>
      <c r="R89">
        <v>100</v>
      </c>
    </row>
    <row r="90" spans="1:18" x14ac:dyDescent="0.2">
      <c r="A90">
        <v>1000</v>
      </c>
      <c r="B90">
        <f t="shared" si="12"/>
        <v>797.32708476722905</v>
      </c>
      <c r="C90">
        <f t="shared" si="13"/>
        <v>598.21493565418757</v>
      </c>
      <c r="D90">
        <f t="shared" si="14"/>
        <v>399.10676353142526</v>
      </c>
      <c r="E90">
        <f t="shared" si="15"/>
        <v>199.77616306337484</v>
      </c>
      <c r="F90">
        <v>100</v>
      </c>
      <c r="G90">
        <v>1000</v>
      </c>
      <c r="H90">
        <f t="shared" si="16"/>
        <v>683.43030736303956</v>
      </c>
      <c r="I90">
        <f t="shared" si="17"/>
        <v>515.59165652898423</v>
      </c>
      <c r="J90">
        <f t="shared" si="18"/>
        <v>356.06427145569819</v>
      </c>
      <c r="K90">
        <f t="shared" si="19"/>
        <v>187.75312948649199</v>
      </c>
      <c r="L90">
        <v>100</v>
      </c>
      <c r="M90">
        <v>1000</v>
      </c>
      <c r="N90">
        <f t="shared" si="20"/>
        <v>596.86464753866937</v>
      </c>
      <c r="O90">
        <f t="shared" si="21"/>
        <v>441.70362380183451</v>
      </c>
      <c r="P90">
        <f t="shared" si="22"/>
        <v>314.17211917939306</v>
      </c>
      <c r="Q90">
        <f t="shared" si="23"/>
        <v>173.72342885484738</v>
      </c>
      <c r="R90">
        <v>100</v>
      </c>
    </row>
    <row r="91" spans="1:18" x14ac:dyDescent="0.2">
      <c r="A91">
        <v>1000</v>
      </c>
      <c r="B91">
        <f t="shared" si="12"/>
        <v>797.17035010035988</v>
      </c>
      <c r="C91">
        <f t="shared" si="13"/>
        <v>598.11005649571314</v>
      </c>
      <c r="D91">
        <f t="shared" si="14"/>
        <v>399.05423592157075</v>
      </c>
      <c r="E91">
        <f t="shared" si="15"/>
        <v>199.76296521817676</v>
      </c>
      <c r="F91">
        <v>100</v>
      </c>
      <c r="G91">
        <v>1000</v>
      </c>
      <c r="H91">
        <f t="shared" si="16"/>
        <v>677.63290418772681</v>
      </c>
      <c r="I91">
        <f t="shared" si="17"/>
        <v>510.967822866468</v>
      </c>
      <c r="J91">
        <f t="shared" si="18"/>
        <v>353.53962028666581</v>
      </c>
      <c r="K91">
        <f t="shared" si="19"/>
        <v>186.96843735043623</v>
      </c>
      <c r="L91">
        <v>100</v>
      </c>
      <c r="M91">
        <v>1000</v>
      </c>
      <c r="N91">
        <f t="shared" si="20"/>
        <v>588.51550290704176</v>
      </c>
      <c r="O91">
        <f t="shared" si="21"/>
        <v>433.81065205878156</v>
      </c>
      <c r="P91">
        <f t="shared" si="22"/>
        <v>309.43718740439112</v>
      </c>
      <c r="Q91">
        <f t="shared" si="23"/>
        <v>171.9722918981808</v>
      </c>
      <c r="R91">
        <v>100</v>
      </c>
    </row>
    <row r="92" spans="1:18" x14ac:dyDescent="0.2">
      <c r="A92">
        <v>1000</v>
      </c>
      <c r="B92">
        <f t="shared" si="12"/>
        <v>797.01367040156003</v>
      </c>
      <c r="C92">
        <f t="shared" si="13"/>
        <v>598.00519120593685</v>
      </c>
      <c r="D92">
        <f t="shared" si="14"/>
        <v>399.00171006895408</v>
      </c>
      <c r="E92">
        <f t="shared" si="15"/>
        <v>199.74976393942703</v>
      </c>
      <c r="F92">
        <v>100</v>
      </c>
      <c r="G92">
        <v>1000</v>
      </c>
      <c r="H92">
        <f t="shared" si="16"/>
        <v>671.94205181201448</v>
      </c>
      <c r="I92">
        <f t="shared" si="17"/>
        <v>506.3832423105157</v>
      </c>
      <c r="J92">
        <f t="shared" si="18"/>
        <v>351.02291945144793</v>
      </c>
      <c r="K92">
        <f t="shared" si="19"/>
        <v>186.17746944454922</v>
      </c>
      <c r="L92">
        <v>100</v>
      </c>
      <c r="M92">
        <v>1000</v>
      </c>
      <c r="N92">
        <f t="shared" si="20"/>
        <v>580.48947026523354</v>
      </c>
      <c r="O92">
        <f t="shared" si="21"/>
        <v>426.07760835285637</v>
      </c>
      <c r="P92">
        <f t="shared" si="22"/>
        <v>304.74598360233506</v>
      </c>
      <c r="Q92">
        <f t="shared" si="23"/>
        <v>170.20495867836414</v>
      </c>
      <c r="R92">
        <v>100</v>
      </c>
    </row>
    <row r="93" spans="1:18" x14ac:dyDescent="0.2">
      <c r="A93">
        <v>1000</v>
      </c>
      <c r="B93">
        <f t="shared" si="12"/>
        <v>796.85704565456228</v>
      </c>
      <c r="C93">
        <f t="shared" si="13"/>
        <v>597.90033978820577</v>
      </c>
      <c r="D93">
        <f t="shared" si="14"/>
        <v>398.94918597538691</v>
      </c>
      <c r="E93">
        <f t="shared" si="15"/>
        <v>199.73655922825881</v>
      </c>
      <c r="F93">
        <v>100</v>
      </c>
      <c r="G93">
        <v>1000</v>
      </c>
      <c r="H93">
        <f t="shared" si="16"/>
        <v>666.35609235363495</v>
      </c>
      <c r="I93">
        <f t="shared" si="17"/>
        <v>501.83804687334828</v>
      </c>
      <c r="J93">
        <f t="shared" si="18"/>
        <v>348.51436359702677</v>
      </c>
      <c r="K93">
        <f t="shared" si="19"/>
        <v>185.38036045897823</v>
      </c>
      <c r="L93">
        <v>100</v>
      </c>
      <c r="M93">
        <v>1000</v>
      </c>
      <c r="N93">
        <f t="shared" si="20"/>
        <v>572.77595733893361</v>
      </c>
      <c r="O93">
        <f t="shared" si="21"/>
        <v>418.50396090949937</v>
      </c>
      <c r="P93">
        <f t="shared" si="22"/>
        <v>300.09967281345649</v>
      </c>
      <c r="Q93">
        <f t="shared" si="23"/>
        <v>168.42242936557864</v>
      </c>
      <c r="R93">
        <v>100</v>
      </c>
    </row>
  </sheetData>
  <mergeCells count="13">
    <mergeCell ref="Q50:R50"/>
    <mergeCell ref="A4:B4"/>
    <mergeCell ref="E4:F4"/>
    <mergeCell ref="A50:B50"/>
    <mergeCell ref="E50:F50"/>
    <mergeCell ref="G50:H50"/>
    <mergeCell ref="K50:L50"/>
    <mergeCell ref="M50:N50"/>
    <mergeCell ref="A1:F2"/>
    <mergeCell ref="G4:H4"/>
    <mergeCell ref="K4:L4"/>
    <mergeCell ref="M4:N4"/>
    <mergeCell ref="Q4:R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patel</dc:creator>
  <cp:lastModifiedBy>kush patel</cp:lastModifiedBy>
  <cp:lastPrinted>2023-01-31T05:10:42Z</cp:lastPrinted>
  <dcterms:created xsi:type="dcterms:W3CDTF">2023-01-19T06:44:43Z</dcterms:created>
  <dcterms:modified xsi:type="dcterms:W3CDTF">2023-02-02T06:34:25Z</dcterms:modified>
</cp:coreProperties>
</file>