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K53" i="1"/>
  <c r="K52" i="1"/>
  <c r="K51" i="1"/>
  <c r="K50" i="1"/>
  <c r="K49" i="1"/>
  <c r="H42" i="1"/>
  <c r="H43" i="1"/>
  <c r="H44" i="1"/>
  <c r="H41" i="1"/>
  <c r="E49" i="1"/>
  <c r="G45" i="1"/>
  <c r="G44" i="1"/>
  <c r="G43" i="1"/>
  <c r="G42" i="1"/>
  <c r="G41" i="1"/>
  <c r="C46" i="1"/>
  <c r="C29" i="1"/>
  <c r="C30" i="1"/>
  <c r="C27" i="1"/>
  <c r="C26" i="1"/>
  <c r="C25" i="1"/>
  <c r="C21" i="1"/>
  <c r="C20" i="1"/>
  <c r="C19" i="1"/>
  <c r="C18" i="1"/>
  <c r="G12" i="1"/>
  <c r="F11" i="1"/>
  <c r="G11" i="1" s="1"/>
  <c r="F12" i="1"/>
  <c r="F13" i="1"/>
  <c r="G13" i="1" s="1"/>
  <c r="F14" i="1"/>
  <c r="G14" i="1" s="1"/>
  <c r="F10" i="1"/>
  <c r="G10" i="1" s="1"/>
  <c r="C15" i="1"/>
</calcChain>
</file>

<file path=xl/sharedStrings.xml><?xml version="1.0" encoding="utf-8"?>
<sst xmlns="http://schemas.openxmlformats.org/spreadsheetml/2006/main" count="96" uniqueCount="81">
  <si>
    <t>class interval</t>
  </si>
  <si>
    <t>frequency</t>
  </si>
  <si>
    <t xml:space="preserve"> 50-60</t>
  </si>
  <si>
    <t xml:space="preserve"> 60-70</t>
  </si>
  <si>
    <t xml:space="preserve"> 70-80</t>
  </si>
  <si>
    <t xml:space="preserve"> 80-90</t>
  </si>
  <si>
    <t xml:space="preserve"> 90-100</t>
  </si>
  <si>
    <t xml:space="preserve"> =soln :</t>
  </si>
  <si>
    <t xml:space="preserve">Class </t>
  </si>
  <si>
    <t xml:space="preserve"> f </t>
  </si>
  <si>
    <t>LCB</t>
  </si>
  <si>
    <t>UCB</t>
  </si>
  <si>
    <t>m</t>
  </si>
  <si>
    <t>m-A</t>
  </si>
  <si>
    <t>given assumed mean A is:</t>
  </si>
  <si>
    <t>50-60</t>
  </si>
  <si>
    <t>60-70</t>
  </si>
  <si>
    <t>70-80</t>
  </si>
  <si>
    <t>80-90</t>
  </si>
  <si>
    <t>90-100</t>
  </si>
  <si>
    <t>Measure</t>
  </si>
  <si>
    <r>
      <t>µ</t>
    </r>
    <r>
      <rPr>
        <vertAlign val="subscript"/>
        <sz val="11"/>
        <color theme="1"/>
        <rFont val="Calibri"/>
        <family val="2"/>
      </rPr>
      <t>2</t>
    </r>
  </si>
  <si>
    <r>
      <t>µ</t>
    </r>
    <r>
      <rPr>
        <vertAlign val="subscript"/>
        <sz val="11"/>
        <color theme="1"/>
        <rFont val="Calibri"/>
        <family val="2"/>
      </rPr>
      <t>3</t>
    </r>
  </si>
  <si>
    <r>
      <t>µ</t>
    </r>
    <r>
      <rPr>
        <vertAlign val="subscript"/>
        <sz val="11"/>
        <color theme="1"/>
        <rFont val="Calibri"/>
        <family val="2"/>
      </rPr>
      <t>4</t>
    </r>
  </si>
  <si>
    <r>
      <t>µ</t>
    </r>
    <r>
      <rPr>
        <b/>
        <vertAlign val="subscript"/>
        <sz val="11"/>
        <color theme="1"/>
        <rFont val="Calibri"/>
        <family val="2"/>
      </rPr>
      <t>1</t>
    </r>
    <r>
      <rPr>
        <b/>
        <vertAlign val="superscript"/>
        <sz val="11"/>
        <color theme="1"/>
        <rFont val="Calibri"/>
        <family val="2"/>
      </rPr>
      <t>'</t>
    </r>
  </si>
  <si>
    <r>
      <t>µ</t>
    </r>
    <r>
      <rPr>
        <vertAlign val="subscript"/>
        <sz val="11"/>
        <color theme="1"/>
        <rFont val="Calibri"/>
        <family val="2"/>
      </rPr>
      <t>2</t>
    </r>
    <r>
      <rPr>
        <vertAlign val="superscript"/>
        <sz val="11"/>
        <color theme="1"/>
        <rFont val="Calibri"/>
        <family val="2"/>
      </rPr>
      <t>'</t>
    </r>
  </si>
  <si>
    <r>
      <t>µ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'</t>
    </r>
  </si>
  <si>
    <r>
      <t>µ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'</t>
    </r>
  </si>
  <si>
    <t>Value</t>
  </si>
  <si>
    <t>Formula</t>
  </si>
  <si>
    <t xml:space="preserve"> =SUMPRODUCT(C10:C14,G10:G14^1)/C15</t>
  </si>
  <si>
    <t xml:space="preserve"> =SUMPRODUCT(C10:C14,G10:G14^2)/C15</t>
  </si>
  <si>
    <t xml:space="preserve"> =SUMPRODUCT(C10:C14,G10:G14^3)/C15</t>
  </si>
  <si>
    <t xml:space="preserve"> =SUMPRODUCT(C10:C14,G10:G14^4)/C15</t>
  </si>
  <si>
    <t>Central Moments</t>
  </si>
  <si>
    <r>
      <t>µ</t>
    </r>
    <r>
      <rPr>
        <b/>
        <vertAlign val="subscript"/>
        <sz val="11"/>
        <color theme="1"/>
        <rFont val="Calibri"/>
        <family val="2"/>
      </rPr>
      <t>1</t>
    </r>
  </si>
  <si>
    <t xml:space="preserve"> =C19-C18^2</t>
  </si>
  <si>
    <t xml:space="preserve"> =C20-3*C19*C18+2*C18^3</t>
  </si>
  <si>
    <t xml:space="preserve"> =C21-4*C20*C18+6*C19*C18^2-3*C18^4</t>
  </si>
  <si>
    <r>
      <rPr>
        <sz val="11"/>
        <color theme="1"/>
        <rFont val="Calibri"/>
        <family val="2"/>
      </rPr>
      <t>Ƴ</t>
    </r>
    <r>
      <rPr>
        <vertAlign val="subscript"/>
        <sz val="11"/>
        <color theme="1"/>
        <rFont val="Calibri"/>
        <family val="2"/>
      </rPr>
      <t>1</t>
    </r>
  </si>
  <si>
    <t>&gt;0 which is positive skewed</t>
  </si>
  <si>
    <t>β2</t>
  </si>
  <si>
    <t xml:space="preserve"> =C27/C25^2</t>
  </si>
  <si>
    <t xml:space="preserve">  =C26/C25^1.5</t>
  </si>
  <si>
    <t>&lt;3 which is platykurtic</t>
  </si>
  <si>
    <t>Qn 4). Compute first four moments about an arbitary point from the following data.</t>
  </si>
  <si>
    <t>Also find the first four central moments,skewness and kurtosis and interpret.</t>
  </si>
  <si>
    <t>Qn 5) Calculate the appropriate measure of central tendency ,dispersion and skewness of the following data</t>
  </si>
  <si>
    <t>Class Interval</t>
  </si>
  <si>
    <t>Frequency</t>
  </si>
  <si>
    <t>Below 10</t>
  </si>
  <si>
    <t xml:space="preserve"> 10-15</t>
  </si>
  <si>
    <t xml:space="preserve"> 16-19</t>
  </si>
  <si>
    <t>20-24</t>
  </si>
  <si>
    <t>25-29</t>
  </si>
  <si>
    <t>Above 29</t>
  </si>
  <si>
    <t xml:space="preserve"> =soln:</t>
  </si>
  <si>
    <t>16-19</t>
  </si>
  <si>
    <t>above 29</t>
  </si>
  <si>
    <t>Below 9.5</t>
  </si>
  <si>
    <t>9.5-15.5</t>
  </si>
  <si>
    <t>15.5-19.5</t>
  </si>
  <si>
    <t>19.5-24.5</t>
  </si>
  <si>
    <t>CI</t>
  </si>
  <si>
    <t>24.5-29.5</t>
  </si>
  <si>
    <t>above 29.5</t>
  </si>
  <si>
    <t>Central Tendency(Median)</t>
  </si>
  <si>
    <t>position</t>
  </si>
  <si>
    <t>CF</t>
  </si>
  <si>
    <t>formula</t>
  </si>
  <si>
    <t xml:space="preserve"> =C46/2</t>
  </si>
  <si>
    <t>value</t>
  </si>
  <si>
    <t>L</t>
  </si>
  <si>
    <t>N/2</t>
  </si>
  <si>
    <t>F</t>
  </si>
  <si>
    <t>h</t>
  </si>
  <si>
    <t>Intities</t>
  </si>
  <si>
    <t xml:space="preserve"> =E43</t>
  </si>
  <si>
    <t xml:space="preserve"> =G42</t>
  </si>
  <si>
    <t xml:space="preserve"> =C43</t>
  </si>
  <si>
    <t xml:space="preserve"> =H43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</si>
</sst>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/>
    <xf numFmtId="0" fontId="4" fillId="0" borderId="1" xfId="0" applyFon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Fill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28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3581400" y="5353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view="pageLayout" topLeftCell="A37" zoomScaleNormal="100" workbookViewId="0">
      <selection activeCell="C51" sqref="C51"/>
    </sheetView>
  </sheetViews>
  <sheetFormatPr defaultRowHeight="15" x14ac:dyDescent="0.25"/>
  <cols>
    <col min="1" max="1" width="11.85546875" customWidth="1"/>
    <col min="4" max="4" width="12.5703125" customWidth="1"/>
  </cols>
  <sheetData>
    <row r="1" spans="1:12" x14ac:dyDescent="0.25">
      <c r="A1" s="2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46</v>
      </c>
      <c r="B2" s="2"/>
      <c r="C2" s="2"/>
      <c r="D2" s="2"/>
      <c r="E2" s="2"/>
      <c r="F2" s="2"/>
      <c r="G2" s="2"/>
      <c r="H2" s="2"/>
      <c r="I2" s="2"/>
    </row>
    <row r="4" spans="1:12" x14ac:dyDescent="0.25">
      <c r="A4" s="3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12" x14ac:dyDescent="0.25">
      <c r="A5" s="3" t="s">
        <v>1</v>
      </c>
      <c r="B5" s="3">
        <v>5</v>
      </c>
      <c r="C5" s="3">
        <v>12</v>
      </c>
      <c r="D5" s="3">
        <v>20</v>
      </c>
      <c r="E5" s="3">
        <v>7</v>
      </c>
      <c r="F5" s="3">
        <v>6</v>
      </c>
    </row>
    <row r="7" spans="1:12" x14ac:dyDescent="0.25">
      <c r="A7" t="s">
        <v>7</v>
      </c>
      <c r="B7" s="4" t="s">
        <v>14</v>
      </c>
      <c r="C7" s="4"/>
      <c r="D7" s="4"/>
      <c r="E7" s="4">
        <v>75</v>
      </c>
      <c r="F7" s="4"/>
    </row>
    <row r="9" spans="1:12" x14ac:dyDescent="0.25">
      <c r="B9" s="3" t="s">
        <v>8</v>
      </c>
      <c r="C9" s="3" t="s">
        <v>9</v>
      </c>
      <c r="D9" s="3" t="s">
        <v>10</v>
      </c>
      <c r="E9" s="3" t="s">
        <v>11</v>
      </c>
      <c r="F9" s="3" t="s">
        <v>12</v>
      </c>
      <c r="G9" s="3" t="s">
        <v>13</v>
      </c>
    </row>
    <row r="10" spans="1:12" x14ac:dyDescent="0.25">
      <c r="B10" s="3" t="s">
        <v>15</v>
      </c>
      <c r="C10" s="3">
        <v>5</v>
      </c>
      <c r="D10" s="3">
        <v>50</v>
      </c>
      <c r="E10" s="3">
        <v>60</v>
      </c>
      <c r="F10" s="3">
        <f>(D10+E10)/2</f>
        <v>55</v>
      </c>
      <c r="G10" s="3">
        <f>F10-$E$7</f>
        <v>-20</v>
      </c>
    </row>
    <row r="11" spans="1:12" x14ac:dyDescent="0.25">
      <c r="B11" s="3" t="s">
        <v>16</v>
      </c>
      <c r="C11" s="3">
        <v>12</v>
      </c>
      <c r="D11" s="3">
        <v>60</v>
      </c>
      <c r="E11" s="3">
        <v>70</v>
      </c>
      <c r="F11" s="3">
        <f t="shared" ref="F11:F14" si="0">(D11+E11)/2</f>
        <v>65</v>
      </c>
      <c r="G11" s="3">
        <f t="shared" ref="G11:G14" si="1">F11-$E$7</f>
        <v>-10</v>
      </c>
    </row>
    <row r="12" spans="1:12" x14ac:dyDescent="0.25">
      <c r="B12" s="3" t="s">
        <v>17</v>
      </c>
      <c r="C12" s="3">
        <v>20</v>
      </c>
      <c r="D12" s="3">
        <v>70</v>
      </c>
      <c r="E12" s="3">
        <v>80</v>
      </c>
      <c r="F12" s="3">
        <f t="shared" si="0"/>
        <v>75</v>
      </c>
      <c r="G12" s="3">
        <f t="shared" si="1"/>
        <v>0</v>
      </c>
    </row>
    <row r="13" spans="1:12" x14ac:dyDescent="0.25">
      <c r="B13" s="3" t="s">
        <v>18</v>
      </c>
      <c r="C13" s="3">
        <v>7</v>
      </c>
      <c r="D13" s="3">
        <v>80</v>
      </c>
      <c r="E13" s="3">
        <v>90</v>
      </c>
      <c r="F13" s="3">
        <f t="shared" si="0"/>
        <v>85</v>
      </c>
      <c r="G13" s="3">
        <f t="shared" si="1"/>
        <v>10</v>
      </c>
    </row>
    <row r="14" spans="1:12" x14ac:dyDescent="0.25">
      <c r="B14" s="3" t="s">
        <v>19</v>
      </c>
      <c r="C14" s="3">
        <v>6</v>
      </c>
      <c r="D14" s="3">
        <v>90</v>
      </c>
      <c r="E14" s="3">
        <v>100</v>
      </c>
      <c r="F14" s="3">
        <f t="shared" si="0"/>
        <v>95</v>
      </c>
      <c r="G14" s="3">
        <f t="shared" si="1"/>
        <v>20</v>
      </c>
    </row>
    <row r="15" spans="1:12" x14ac:dyDescent="0.25">
      <c r="B15" s="3"/>
      <c r="C15" s="3">
        <f>SUM(C10:C14)</f>
        <v>50</v>
      </c>
      <c r="D15" s="3"/>
      <c r="E15" s="3"/>
      <c r="F15" s="3"/>
      <c r="G15" s="3"/>
    </row>
    <row r="17" spans="2:7" x14ac:dyDescent="0.25">
      <c r="B17" s="3" t="s">
        <v>20</v>
      </c>
      <c r="C17" s="3" t="s">
        <v>28</v>
      </c>
      <c r="D17" s="3" t="s">
        <v>29</v>
      </c>
      <c r="E17" s="3"/>
      <c r="F17" s="3"/>
      <c r="G17" s="3"/>
    </row>
    <row r="18" spans="2:7" ht="18.75" x14ac:dyDescent="0.35">
      <c r="B18" s="5" t="s">
        <v>24</v>
      </c>
      <c r="C18" s="3">
        <f>SUMPRODUCT(C10:C14,G10:G14^1)/C15</f>
        <v>-0.6</v>
      </c>
      <c r="D18" s="3" t="s">
        <v>30</v>
      </c>
      <c r="E18" s="3"/>
      <c r="F18" s="3"/>
      <c r="G18" s="3"/>
    </row>
    <row r="19" spans="2:7" ht="18.75" x14ac:dyDescent="0.35">
      <c r="B19" s="6" t="s">
        <v>25</v>
      </c>
      <c r="C19" s="3">
        <f>SUMPRODUCT(C10:C14,G10:G14^2)/C15</f>
        <v>126</v>
      </c>
      <c r="D19" s="3" t="s">
        <v>31</v>
      </c>
      <c r="E19" s="3"/>
      <c r="F19" s="3"/>
      <c r="G19" s="3"/>
    </row>
    <row r="20" spans="2:7" ht="18.75" x14ac:dyDescent="0.35">
      <c r="B20" s="6" t="s">
        <v>26</v>
      </c>
      <c r="C20" s="3">
        <f>SUMPRODUCT(C10:C14,G10:G14^3)/C15</f>
        <v>60</v>
      </c>
      <c r="D20" s="3" t="s">
        <v>32</v>
      </c>
      <c r="E20" s="3"/>
      <c r="F20" s="3"/>
      <c r="G20" s="3"/>
    </row>
    <row r="21" spans="2:7" ht="18.75" x14ac:dyDescent="0.35">
      <c r="B21" s="6" t="s">
        <v>27</v>
      </c>
      <c r="C21" s="3">
        <f>SUMPRODUCT(C10:C14,G10:G14^4)/C15</f>
        <v>39000</v>
      </c>
      <c r="D21" s="3" t="s">
        <v>33</v>
      </c>
      <c r="E21" s="3"/>
      <c r="F21" s="6"/>
      <c r="G21" s="3"/>
    </row>
    <row r="23" spans="2:7" x14ac:dyDescent="0.25">
      <c r="B23" s="3" t="s">
        <v>34</v>
      </c>
      <c r="C23" s="3"/>
      <c r="D23" s="3" t="s">
        <v>29</v>
      </c>
      <c r="E23" s="3"/>
      <c r="F23" s="3"/>
      <c r="G23" s="3"/>
    </row>
    <row r="24" spans="2:7" ht="18" x14ac:dyDescent="0.35">
      <c r="B24" s="5" t="s">
        <v>35</v>
      </c>
      <c r="C24" s="3">
        <v>0</v>
      </c>
      <c r="D24" s="3"/>
      <c r="E24" s="3"/>
      <c r="F24" s="3"/>
      <c r="G24" s="3"/>
    </row>
    <row r="25" spans="2:7" ht="18" x14ac:dyDescent="0.35">
      <c r="B25" s="6" t="s">
        <v>21</v>
      </c>
      <c r="C25" s="3">
        <f>C19-C18^2</f>
        <v>125.64</v>
      </c>
      <c r="D25" s="3" t="s">
        <v>36</v>
      </c>
      <c r="E25" s="3"/>
      <c r="F25" s="3"/>
      <c r="G25" s="3"/>
    </row>
    <row r="26" spans="2:7" ht="18" x14ac:dyDescent="0.35">
      <c r="B26" s="6" t="s">
        <v>22</v>
      </c>
      <c r="C26" s="3">
        <f>C20-3*C19*C18+2*C18^3</f>
        <v>286.36799999999994</v>
      </c>
      <c r="D26" s="3" t="s">
        <v>37</v>
      </c>
      <c r="E26" s="3"/>
      <c r="F26" s="3"/>
      <c r="G26" s="3"/>
    </row>
    <row r="27" spans="2:7" ht="18" x14ac:dyDescent="0.35">
      <c r="B27" s="6" t="s">
        <v>23</v>
      </c>
      <c r="C27" s="3">
        <f>C21-4*C20*C18+6*C19*C18^2-3*C18^4</f>
        <v>39415.771200000003</v>
      </c>
      <c r="D27" s="3" t="s">
        <v>38</v>
      </c>
      <c r="E27" s="3"/>
      <c r="F27" s="3"/>
      <c r="G27" s="3"/>
    </row>
    <row r="29" spans="2:7" ht="18" x14ac:dyDescent="0.35">
      <c r="B29" s="11" t="s">
        <v>39</v>
      </c>
      <c r="C29" s="12">
        <f>C26/C25^1.5</f>
        <v>0.20334457705798659</v>
      </c>
      <c r="D29" s="12" t="s">
        <v>43</v>
      </c>
      <c r="E29" s="7" t="s">
        <v>40</v>
      </c>
      <c r="F29" s="7"/>
      <c r="G29" s="8"/>
    </row>
    <row r="30" spans="2:7" x14ac:dyDescent="0.25">
      <c r="B30" s="9" t="s">
        <v>41</v>
      </c>
      <c r="C30" s="10">
        <f>C27/C25^2</f>
        <v>2.496974877357633</v>
      </c>
      <c r="D30" s="10" t="s">
        <v>42</v>
      </c>
      <c r="E30" s="12" t="s">
        <v>44</v>
      </c>
      <c r="F30" s="12"/>
      <c r="G30" s="13"/>
    </row>
    <row r="33" spans="1:12" x14ac:dyDescent="0.25">
      <c r="A33" t="s">
        <v>47</v>
      </c>
    </row>
    <row r="35" spans="1:12" x14ac:dyDescent="0.25">
      <c r="A35" s="3" t="s">
        <v>48</v>
      </c>
      <c r="B35" s="3" t="s">
        <v>50</v>
      </c>
      <c r="C35" s="3" t="s">
        <v>51</v>
      </c>
      <c r="D35" s="3" t="s">
        <v>52</v>
      </c>
      <c r="E35" s="3" t="s">
        <v>53</v>
      </c>
      <c r="F35" s="3" t="s">
        <v>54</v>
      </c>
      <c r="G35" s="3" t="s">
        <v>55</v>
      </c>
    </row>
    <row r="36" spans="1:12" x14ac:dyDescent="0.25">
      <c r="A36" s="3" t="s">
        <v>49</v>
      </c>
      <c r="B36" s="3">
        <v>9</v>
      </c>
      <c r="C36" s="3">
        <v>20</v>
      </c>
      <c r="D36" s="3">
        <v>35</v>
      </c>
      <c r="E36" s="3">
        <v>40</v>
      </c>
      <c r="F36" s="3">
        <v>24</v>
      </c>
      <c r="G36" s="3">
        <v>12</v>
      </c>
    </row>
    <row r="38" spans="1:12" x14ac:dyDescent="0.25">
      <c r="A38" t="s">
        <v>56</v>
      </c>
    </row>
    <row r="39" spans="1:12" x14ac:dyDescent="0.25">
      <c r="B39" t="s">
        <v>8</v>
      </c>
      <c r="C39" t="s">
        <v>1</v>
      </c>
      <c r="D39" t="s">
        <v>63</v>
      </c>
      <c r="E39" t="s">
        <v>10</v>
      </c>
      <c r="F39" t="s">
        <v>11</v>
      </c>
      <c r="G39" t="s">
        <v>68</v>
      </c>
      <c r="H39" t="s">
        <v>75</v>
      </c>
    </row>
    <row r="40" spans="1:12" x14ac:dyDescent="0.25">
      <c r="B40" t="s">
        <v>50</v>
      </c>
      <c r="C40">
        <v>9</v>
      </c>
      <c r="D40" t="s">
        <v>59</v>
      </c>
      <c r="F40">
        <v>9.5</v>
      </c>
      <c r="G40">
        <v>9</v>
      </c>
    </row>
    <row r="41" spans="1:12" x14ac:dyDescent="0.25">
      <c r="B41" t="s">
        <v>51</v>
      </c>
      <c r="C41">
        <v>20</v>
      </c>
      <c r="D41" t="s">
        <v>60</v>
      </c>
      <c r="E41">
        <v>9.5</v>
      </c>
      <c r="F41">
        <v>15.5</v>
      </c>
      <c r="G41">
        <f>G40+C41</f>
        <v>29</v>
      </c>
      <c r="H41">
        <f>F41-E41</f>
        <v>6</v>
      </c>
    </row>
    <row r="42" spans="1:12" x14ac:dyDescent="0.25">
      <c r="B42" t="s">
        <v>57</v>
      </c>
      <c r="C42">
        <v>35</v>
      </c>
      <c r="D42" t="s">
        <v>61</v>
      </c>
      <c r="E42">
        <v>15.5</v>
      </c>
      <c r="F42">
        <v>19.5</v>
      </c>
      <c r="G42">
        <f>G41+C42</f>
        <v>64</v>
      </c>
      <c r="H42">
        <f t="shared" ref="H42:H44" si="2">F42-E42</f>
        <v>4</v>
      </c>
    </row>
    <row r="43" spans="1:12" x14ac:dyDescent="0.25">
      <c r="B43" t="s">
        <v>53</v>
      </c>
      <c r="C43">
        <v>40</v>
      </c>
      <c r="D43" t="s">
        <v>62</v>
      </c>
      <c r="E43">
        <v>19.5</v>
      </c>
      <c r="F43">
        <v>24.5</v>
      </c>
      <c r="G43">
        <f>G42+C43</f>
        <v>104</v>
      </c>
      <c r="H43">
        <f t="shared" si="2"/>
        <v>5</v>
      </c>
    </row>
    <row r="44" spans="1:12" x14ac:dyDescent="0.25">
      <c r="B44" t="s">
        <v>54</v>
      </c>
      <c r="C44">
        <v>24</v>
      </c>
      <c r="D44" t="s">
        <v>64</v>
      </c>
      <c r="E44">
        <v>24.5</v>
      </c>
      <c r="F44">
        <v>29.5</v>
      </c>
      <c r="G44">
        <f>G43+C44</f>
        <v>128</v>
      </c>
      <c r="H44">
        <f t="shared" si="2"/>
        <v>5</v>
      </c>
    </row>
    <row r="45" spans="1:12" x14ac:dyDescent="0.25">
      <c r="B45" t="s">
        <v>58</v>
      </c>
      <c r="C45">
        <v>12</v>
      </c>
      <c r="D45" t="s">
        <v>65</v>
      </c>
      <c r="E45">
        <v>29.5</v>
      </c>
      <c r="G45">
        <f>G44+C45</f>
        <v>140</v>
      </c>
    </row>
    <row r="46" spans="1:12" x14ac:dyDescent="0.25">
      <c r="C46">
        <f>SUM(C40:C45)</f>
        <v>140</v>
      </c>
    </row>
    <row r="48" spans="1:12" x14ac:dyDescent="0.25">
      <c r="B48" s="1" t="s">
        <v>20</v>
      </c>
      <c r="C48" s="1"/>
      <c r="D48" s="1"/>
      <c r="E48" t="s">
        <v>67</v>
      </c>
      <c r="F48" t="s">
        <v>69</v>
      </c>
      <c r="G48" t="s">
        <v>71</v>
      </c>
      <c r="J48" s="3" t="s">
        <v>76</v>
      </c>
      <c r="K48" s="3" t="s">
        <v>28</v>
      </c>
      <c r="L48" s="3" t="s">
        <v>29</v>
      </c>
    </row>
    <row r="49" spans="2:12" x14ac:dyDescent="0.25">
      <c r="B49" t="s">
        <v>66</v>
      </c>
      <c r="E49">
        <f>C46/2</f>
        <v>70</v>
      </c>
      <c r="F49" t="s">
        <v>70</v>
      </c>
      <c r="G49">
        <f>K49+(((K50-K51)/K52)*K53)</f>
        <v>20.25</v>
      </c>
      <c r="J49" s="3" t="s">
        <v>72</v>
      </c>
      <c r="K49" s="3">
        <f>E43</f>
        <v>19.5</v>
      </c>
      <c r="L49" s="3" t="s">
        <v>77</v>
      </c>
    </row>
    <row r="50" spans="2:12" x14ac:dyDescent="0.25">
      <c r="J50" s="3" t="s">
        <v>73</v>
      </c>
      <c r="K50" s="3">
        <f>C46/2</f>
        <v>70</v>
      </c>
      <c r="L50" s="3" t="s">
        <v>70</v>
      </c>
    </row>
    <row r="51" spans="2:12" x14ac:dyDescent="0.25">
      <c r="J51" s="3" t="s">
        <v>68</v>
      </c>
      <c r="K51" s="3">
        <f>G42</f>
        <v>64</v>
      </c>
      <c r="L51" s="3" t="s">
        <v>78</v>
      </c>
    </row>
    <row r="52" spans="2:12" x14ac:dyDescent="0.25">
      <c r="J52" s="3" t="s">
        <v>74</v>
      </c>
      <c r="K52" s="3">
        <f>C43</f>
        <v>40</v>
      </c>
      <c r="L52" s="3" t="s">
        <v>79</v>
      </c>
    </row>
    <row r="53" spans="2:12" x14ac:dyDescent="0.25">
      <c r="J53" s="3" t="s">
        <v>75</v>
      </c>
      <c r="K53" s="3">
        <f>H43</f>
        <v>5</v>
      </c>
      <c r="L53" s="3" t="s">
        <v>80</v>
      </c>
    </row>
  </sheetData>
  <mergeCells count="3">
    <mergeCell ref="A1:L1"/>
    <mergeCell ref="A2:I2"/>
    <mergeCell ref="B48:D48"/>
  </mergeCells>
  <printOptions headings="1" gridLines="1"/>
  <pageMargins left="0.7" right="0.7" top="0.75" bottom="0.75" header="0.3" footer="0.3"/>
  <pageSetup scale="75" orientation="portrait" r:id="rId1"/>
  <headerFooter>
    <oddHeader xml:space="preserve">&amp;CName:Kushal Acharya
Roll No:22081006
LAB 1&amp;RDate:Jan 19 2023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2023-01-13T06:30:18Z</dcterms:created>
  <dcterms:modified xsi:type="dcterms:W3CDTF">2023-01-13T08:10:04Z</dcterms:modified>
</cp:coreProperties>
</file>