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 Orders" sheetId="1" r:id="rId4"/>
    <sheet state="visible" name="Discount" sheetId="2" r:id="rId5"/>
    <sheet state="visible" name="New Order" sheetId="3" r:id="rId6"/>
  </sheets>
  <definedNames/>
  <calcPr/>
</workbook>
</file>

<file path=xl/sharedStrings.xml><?xml version="1.0" encoding="utf-8"?>
<sst xmlns="http://schemas.openxmlformats.org/spreadsheetml/2006/main" count="110" uniqueCount="107">
  <si>
    <t>Order Number,Order Date,Order Description,Total,Expected Delivery,Name,Email Address</t>
  </si>
  <si>
    <t>Adjusted Delivery Date</t>
  </si>
  <si>
    <t>DCU-914-524,Aug-1,Plain Bagel &amp; Bagel with Egg and Cheese,230.29,Nov-6,Jill Mendez,Jill.Mendez@mail.com</t>
  </si>
  <si>
    <t>Georgia Nkosi</t>
  </si>
  <si>
    <t>DBW-643-739,Aug-1,Plain Bagel,269.88,Nov-6,Black Gerald,Black.Gerald@mail.com</t>
  </si>
  <si>
    <t>Alexander Jorgenson</t>
  </si>
  <si>
    <t>YJL-346-605,Aug-1, Blueberry Muffin &amp; Donuts &amp; Donut holes,806.4,Nov-6,Patel Karina,Patel.Karina@mail.com</t>
  </si>
  <si>
    <t>FGT-147-720,Aug-1,Plain Bagel,701.93,Nov-6,Moore Juan,Moore.Juan@mail.com</t>
  </si>
  <si>
    <t>FZU-469-319,Aug-2,Plain Bagel &amp; Bagel with Egg and Cheese,252.41,Nov-7,William Hart,William.Hart@mail.com</t>
  </si>
  <si>
    <t>WZQ-249-722,Aug-2,Plain Bagel &amp; Bagel with Egg and Cheese,227.86,Nov-7,Hudson Melanie,Hudson.Melanie@mail.com</t>
  </si>
  <si>
    <t>OLA-660-941,Aug-3,Donuts &amp; Donut holes,973.57,Nov-8,Eduardo Trevino,Eduardo.Trevino@mail.com</t>
  </si>
  <si>
    <t>LCV-328-123,Aug-3,Bagel with Egg and Cheese &amp; Donuts,516.02,Nov-8,Herring Meghan,Herring.Meghan@mail.com</t>
  </si>
  <si>
    <t>BBF-900-773,Aug-3,Plain Bagel,267.01,Nov-8,Joshua Yu,Joshua.Yu@mail.com</t>
  </si>
  <si>
    <t>SWQ-332-264,Aug-4,Bagel with Egg and Cheese &amp; Donuts,748.82,Nov-9,Rebecca Harper,Rebecca.Harper@mail.com</t>
  </si>
  <si>
    <t>HQW-927-907,Aug-5,Donuts &amp; Donut holes &amp;  Blueberry Muffin,909.07,Nov-10,Alex Nguyen,Alex.Nguyen@mail.com</t>
  </si>
  <si>
    <t>MGP-449-559,Aug-5,Plain Bagel &amp; Bagel with Egg and Cheese,515.48,Nov-10,Clements Melissa,Clements.Melissa@mail.com</t>
  </si>
  <si>
    <t>TCM-377-829,Aug-6,Donuts &amp; Donut holes,844.45,Nov-11,Keith Baxter,Keith.Baxter@mail.com</t>
  </si>
  <si>
    <t>BZE-860-719,Aug-6,Donuts &amp; Donut holes,189.48,Nov-11,Pierre Thelus,Pierre.Thelus@mail.com</t>
  </si>
  <si>
    <t>YVE-153-734,Aug-6,Plain Bagel &amp; Bagel with Egg and Cheese &amp;  Blueberry Muffin,533.21,Nov-11,Xavier Black,Xavier.Black@mail.com</t>
  </si>
  <si>
    <t>EWS-629-853,Aug-7,Plain Bagel,200.61,Nov-12,Sharon Kaiser,Sharon.Kaiser@mail.com</t>
  </si>
  <si>
    <t>IXI-788-502,Aug-7,Plain Bagel,922.12,Nov-12,Samantha Day,Samantha.Day@mail.com</t>
  </si>
  <si>
    <t>EGN-168-209,Aug-7, Blueberry Muffin,223.92,Nov-12,Richard Mcneil,Richard.Mcneil@mail.com</t>
  </si>
  <si>
    <t>RUK-486-798,Aug-7,Bagel with Egg and Cheese,984.85,Nov-12,Adrian Melton,Adrian.Melton@mail.com</t>
  </si>
  <si>
    <t>RLV-420-233,Aug-7,Plain Bagel,638.22,Nov-12,Evans Mercedes,Evans.Mercedes@mail.com</t>
  </si>
  <si>
    <t>NDA-842-665,Aug-8,Bagel with Egg and Cheese &amp; Donuts,634.4,Nov-13,Victor Melendez,Victor.Melendez@mail.com</t>
  </si>
  <si>
    <t>ZWT-275-747,Aug-8,Plain Bagel,470.26,Nov-13,Hodges Aaron,Hodges.Aaron@mail.com</t>
  </si>
  <si>
    <t>JPE-792-949,Aug-8,Bagel with Egg and Cheese &amp; Donuts,630.08,Nov-13,Scott Joyce,Scott.Joyce@mail.com</t>
  </si>
  <si>
    <t>GTF-289-330,Aug-8,Plain Bagel &amp; Bagel with Egg and Cheese,425.3,Nov-13,Michael Travis,Michael.Travis@mail.com</t>
  </si>
  <si>
    <t>NQQ-864-956,Aug-9,Plain Bagel &amp; Bagel with Egg and Cheese,974.87,Nov-14,Weber Tracie,Weber.Tracie@mail.com</t>
  </si>
  <si>
    <t>FOY-483-179,Aug-10,Donuts,767.64,Nov-15,Erica Callahan,Erica.Callahan@mail.com</t>
  </si>
  <si>
    <t>WDT-570-524,Aug-10, Blueberry Muffin &amp; Donuts &amp; Donut holes,588.13,Nov-15,Lee Stacy,Lee.Stacy@mail.com</t>
  </si>
  <si>
    <t>ORO-113-994,Aug-10, Blueberry Muffin &amp; Donuts &amp; Donut holes,126.97,Nov-15,Alison Cameron,Alison.Cameron@mail.com</t>
  </si>
  <si>
    <t>STY-236-149,Aug-11,Plain Bagel,617.93,Nov-16,Dakota Mcpherson,Dakota.Mcpherson@mail.com</t>
  </si>
  <si>
    <t>ZPX-329-636,Aug-12,Plain Bagel,686.32,Nov-17,Mendez Traci,Mendez.Traci@mail.com</t>
  </si>
  <si>
    <t>ATS-527-269,Aug-12,Bagel with Egg and Cheese,270.3,Nov-17,Ryan Stacie,Ryan.Stacie@mail.com</t>
  </si>
  <si>
    <t>WKN-387-807,Aug-12,Plain Bagel,52.28,Nov-17,Jamie Tran,Jamie.Tran@mail.com</t>
  </si>
  <si>
    <t>NPR-710-685,Aug-12,Donuts,134.75,Nov-17,Martha Hayden,Martha.Hayden@mail.com</t>
  </si>
  <si>
    <t>BOL-914-241,Aug-12,Donut holes,612.11,Nov-17,Daniels Judith,Daniels.Judith@mail.com</t>
  </si>
  <si>
    <t>DVA-281-796,Aug-12,Plain Bagel,600.79,Nov-17,Susan Faulkner,Susan.Faulkner@mail.com</t>
  </si>
  <si>
    <t>KVE-902-789,Aug-13,Donuts &amp; Donut holes,352.78,Nov-18,Stone Zoe,Stone.Zoe@mail.com</t>
  </si>
  <si>
    <t>VRJ-475-780,Aug-13,Plain Bagel,526.53,Nov-18,Kimberly Yu,Joshua.Yu@mail.com</t>
  </si>
  <si>
    <t>RYN-372-245,Aug-13,Plain Bagel &amp; Bagel with Egg and Cheese,536.58,Nov-18,Thomas Harrison,Thomas.Harrison@mail.com</t>
  </si>
  <si>
    <t>RSA-888-929,Aug-13,Plain Bagel &amp; Bagel with Egg and Cheese,429.14,Nov-18,Chelsea Acevedo,Chelsea.Acevedo@mail.com</t>
  </si>
  <si>
    <t>VUP-793-877,Aug-14,Plain Bagel &amp; Bagel with Egg and Cheese,459.47,Nov-19,Richardson Kaitlin,Richardson.Kaitlin@mail.com</t>
  </si>
  <si>
    <t>RMG-455-134,Aug-14,Donuts &amp; Donut holes,467.89,Nov-19,Leonard Julie,Leonard.Julie@mail.com</t>
  </si>
  <si>
    <t>WQH-818-419,Aug-14,Plain Bagel,505.61,Nov-19,Sexton Yesenia,Sexton.Yesenia@mail.com</t>
  </si>
  <si>
    <t>TFV-574-329,Aug-15,Bagel with Egg and Cheese &amp; Donuts,283.5,Nov-20,Tyrone Yates,Tyrone.Yates@mail.com</t>
  </si>
  <si>
    <t>HLB-213-380,Aug-15,Donuts &amp; Donut holes,697.74,Nov-20,Mia Gaines,Mia.Gaines@mail.com</t>
  </si>
  <si>
    <t>IKW-220-773,Aug-16, Blueberry Muffin &amp; Donuts &amp; Donut holes,904.36,Nov-21,Gill Megan,Gill.Megan@mail.com</t>
  </si>
  <si>
    <t>YRZ-917-111,Aug-16,Donut holes,531.65,Nov-21,Young Yolanda,Young.Yolanda@mail.com</t>
  </si>
  <si>
    <t>XYR-491-919,Aug-16,Plain Bagel &amp; Bagel with Egg and Cheese,466.61,Nov-21,Abigail Bautista,Abigail.Bautista@mail.com</t>
  </si>
  <si>
    <t>XTG-558-683,Aug-16,Plain Bagel &amp; Bagel with Egg and Cheese,686.88,Nov-21,Pierce Kara,Pierce.Kara@mail.com</t>
  </si>
  <si>
    <t>EJO-588-792,Aug-16,Donuts,679.93,Nov-21,Amy Medina,Amy.Medina@mail.com</t>
  </si>
  <si>
    <t>ZNV-528-649,Aug-17,Plain Bagel,658.49,Nov-22,Gonzales Melinda,Gonzales.Melinda@mail.com</t>
  </si>
  <si>
    <t>LQL-927-157,Aug-18,Plain Bagel &amp; Donuts &amp; Donut holes,121.94,Nov-23,Stephanie Garrison,Stephanie.Garrison@mail.com</t>
  </si>
  <si>
    <t>WPX-440-456,Aug-18, Blueberry Muffin &amp; Donuts &amp; Donut holes,881.32,Nov-23,Christopher Yoder,Christopher.Yoder@mail.com</t>
  </si>
  <si>
    <t>QUW-465-529,Aug-18,Plain Bagel,684.15,Nov-23,Rachel Harrell,Rachel.Harrell@mail.com</t>
  </si>
  <si>
    <t>HMZ-604-664,Aug-19, Blueberry Muffin,782.76,Nov-24,Adaobi Okeke,Adaobi.Okeke@mail.com</t>
  </si>
  <si>
    <t>QMW-542-263,Aug-19,Donuts &amp;  Blueberry Muffin,566.93,Nov-24,Annabella O'Reily,Annabella.O'Reily@mail.com</t>
  </si>
  <si>
    <t>KAK-494-564,Aug-20,Donuts,659.43,Nov-25,Glover Kari,Glover.Kari@mail.com</t>
  </si>
  <si>
    <t>UII-659-425,Aug-20,Donut holes &amp;  Blueberry Muffin,603.15,Nov-25,Diana Achebe,Diana.Achebe@mail.com</t>
  </si>
  <si>
    <t>IJS-562-339,Aug-20,Plain Bagel &amp; Donuts &amp; Donut holes,782.36,Nov-25,Meredith Mercado,Meredith.Mercado@mail.com</t>
  </si>
  <si>
    <t>CMI-117-914,Aug-20,Plain Bagel,378.27,Nov-25,Abigail Bautista,Abigail.Bautista@mail.com</t>
  </si>
  <si>
    <t>ZIW-805-265,Aug-20, Blueberry Muffin &amp; Donuts &amp; Donut holes,482.46,Nov-25,Joy Harrington,Joy.Harrington@mail.com</t>
  </si>
  <si>
    <t>SFT-725-419,Aug-20,Plain Bagel,734.8,Nov-25,Weber Melvin,Weber.Melvin@mail.com</t>
  </si>
  <si>
    <t>ROK-819-338,Aug-20,Plain Bagel,479.73,Nov-25,Christine Kane,Christine.Kane@mail.com</t>
  </si>
  <si>
    <t>NZZ-950-891,Aug-21,Donuts &amp; Donut holes,691.97,Nov-26,Bush Karen,Bush.Karen@mail.com</t>
  </si>
  <si>
    <t>NUS-639-369,Aug-21,Plain Bagel &amp; Bagel with Egg and Cheese,414.57,Nov-26,Priti Shah,Priti.Shah@mail.com</t>
  </si>
  <si>
    <t>OPL-116-306,Aug-21, Blueberry Muffin &amp; Donuts &amp; Donut holes,485.31,Nov-26,Taylor Hayes,Taylor.Hayes@mail.com</t>
  </si>
  <si>
    <t>HYX-613-392,Aug-22,Plain Bagel,976.59,Nov-27,Michael Spencer,Stacey.Spencer@mail.com</t>
  </si>
  <si>
    <t>QAS-212-110,Aug-22,Plain Bagel,507.82,Nov-27,Bradley Julia,Bradley.Julia@mail.com</t>
  </si>
  <si>
    <t>WXE-114-359,Aug-23,Bagel with Egg and Cheese,474.08,Nov-28,Bridget Harmon,Bridget.Harmon@mail.com</t>
  </si>
  <si>
    <t>ZER-870-248,Aug-24,Bagel with Egg and Cheese,103.49,Nov-29,Kayla Ellis,Kayla.Ellis@mail.com</t>
  </si>
  <si>
    <t>BIP-351-948,Aug-24,Plain Bagel &amp; Bagel with Egg and Cheese,936.91,Nov-29,Dennis Meadows,Dennis.Meadows@mail.com</t>
  </si>
  <si>
    <t>BDZ-873-969,Aug-24,Plain Bagel,878.75,Nov-29,Raymond Harry,Raymond.Harry@mail.com</t>
  </si>
  <si>
    <t>KKG-297-574,Aug-25,Donuts &amp; Donut holes,707.1,Nov-30,Georgia Nkosi,Georgia.Nkosi@mail.com</t>
  </si>
  <si>
    <t>OAY-993-988,Aug-25,Bagel with Egg and Cheese &amp; Donuts,928.03,Nov-30,Rhonda Case,Rhonda.Case@mail.com</t>
  </si>
  <si>
    <t>IRF-559-816,Aug-26,Donut holes,465.91,Dec-1,Bradley Harris,Bradley.Harris@mail.com</t>
  </si>
  <si>
    <t>YBJ-647-830,Aug-26,Plain Bagel &amp; Bagel with Egg and Cheese,851.24,Dec-1,Charles Zavala,Charles.Zavala@mail.com</t>
  </si>
  <si>
    <t>JTB-672-179,Aug-26,Plain Bagel &amp; Bagel with Egg and Cheese,836.1,Dec-1,Duarte Julian,Duarte.Julian@mail.com</t>
  </si>
  <si>
    <t>UUB-437-345,Aug-26,Donut holes,924.72,Dec-1,Obrien Melody,Obrien.Melody@mail.com</t>
  </si>
  <si>
    <t>CQM-186-298,Aug-26,Plain Bagel &amp; Bagel with Egg and Cheese,335.92,Dec-1,Brianna Juarez,Brianna.Juarez@mail.com</t>
  </si>
  <si>
    <t>BKQ-163-640,Aug-26, Blueberry Muffin &amp; Donuts &amp; Donut holes,289.28,Dec-1,Rodriguez Harold,Rodriguez.Harold@mail.com</t>
  </si>
  <si>
    <t>DRK-457-798,Aug-26,Plain Bagel &amp; Bagel with Egg and Cheese,809.66,Dec-1,Steven Ferguson,Steven.Ferguson@mail.com</t>
  </si>
  <si>
    <t>VIG-304-387,Aug-26,Donuts &amp; Donut holes,572.27,Dec-1,Elizabeth Hartman,Elizabeth.Hartman@mail.com</t>
  </si>
  <si>
    <t>NSW-669-391,Aug-27,Plain Bagel &amp; Bagel with Egg and Cheese,443.02,Dec-2,Stacey Spencer,Stacey.Spencer@mail.com</t>
  </si>
  <si>
    <t>HZH-620-488,Aug-27,Donuts &amp; Donut holes,262.3,Dec-2,Katherine Mendoza,Katherine.Mendoza@mail.com</t>
  </si>
  <si>
    <t>RVM-324-446,Aug-27,Bagel with Egg and Cheese,563.67,Dec-2,Autumn York,Autumn.York@mail.com</t>
  </si>
  <si>
    <t>DWA-265-725,Aug-28,Bagel with Egg and Cheese,219.16,Dec-3,Kai Daniels,Kai.Daniels@mail.com</t>
  </si>
  <si>
    <t>SSS-198-813,Aug-28,Plain Bagel,544.15,Dec-3,Shaun Harvey,Shaun.Harvey@mail.com</t>
  </si>
  <si>
    <t>LPY-702-458,Aug-29,Plain Bagel &amp; Bagel with Egg and Cheese &amp;  Blueberry Muffin,506.82,Dec-4,Amanda Xu,Amanda.Xu@mail.com</t>
  </si>
  <si>
    <t>HFE-531-969,Aug-29,Bagel with Egg and Cheese,120.19,Dec-4,Villa Judy,Villa.Judy@mail.com</t>
  </si>
  <si>
    <t>JWB-171-209,Aug-29,Donuts &amp; Donut holes,878.64,Dec-4,Hoover Meagan,Hoover.Meagan@mail.com</t>
  </si>
  <si>
    <t>QOG-184-366,Aug-29,Plain Bagel,520.16,Dec-4,Sabrina Mejia,Sabrina.Mejia@mail.com</t>
  </si>
  <si>
    <t>JXQ-353-997,Aug-29,Donut holes,581.41,Dec-4,Darryl Mercer,Darryl.Mercer@mail.com</t>
  </si>
  <si>
    <t>ENV-388-628,Aug-29,Donuts &amp; Donut holes,636.81,Dec-4,Jackson Kaitlyn,Jackson.Kaitlyn@mail.com</t>
  </si>
  <si>
    <t>VES-903-246,Aug-29,Donuts &amp; Donut holes,354.8,Dec-4,Maynard Stacey,Maynard.Stacey@mail.com</t>
  </si>
  <si>
    <t>PVQ-408-311,Aug-30,Donuts &amp; Donut holes,637.92,Dec-4,Roy Hawkins,Roy.Hawkins@mail.com</t>
  </si>
  <si>
    <t>OHU-924-276,Aug-30,Donut holes,726.75,Dec-5,Baker Edgar,Baker.Edgar@mail.com</t>
  </si>
  <si>
    <t>QHF-434-480,Aug-30,Donuts &amp; Donut holes,677.88,Dec-5,Jacob Spears,Jacob.Spears@mail.com</t>
  </si>
  <si>
    <t>YKR-646-334,Aug-31,Plain Bagel &amp; Bagel with Egg and Cheese,600.11,Dec-5,Beard Eddie,Beard.Eddie@mail.com</t>
  </si>
  <si>
    <t>EDQ-694-410,Aug-31,Plain Bagel &amp; Donuts &amp; Donut holes,543.63,Dec-5,Jackson Justin,Jackson.Justin@mail.com</t>
  </si>
  <si>
    <t>JJD-241-505,Aug-31,Donuts &amp; Donut holes,115.04,Dec-5,Sierra Hatfield,Sierra.Hatfield@mail.com</t>
  </si>
  <si>
    <t>DSD-241-5S5</t>
  </si>
  <si>
    <t>Bagel with Egg and Cheese</t>
  </si>
  <si>
    <t>George Mensah</t>
  </si>
  <si>
    <t>George.Mensah@mail.com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</si>
</sst>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sz val="12.0"/>
      <color rgb="FF202124"/>
      <name val="Roboto"/>
    </font>
    <font>
      <color theme="1"/>
      <name val="Arial"/>
    </font>
    <font>
      <sz val="11.0"/>
      <color rgb="FF202124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left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IFERROR(__xludf.DUMMYFUNCTION("SPLIT(A1, "","")"),"Order Number")</f>
        <v>Order Number</v>
      </c>
      <c r="C1" s="2" t="str">
        <f>IFERROR(__xludf.DUMMYFUNCTION("""COMPUTED_VALUE"""),"Order Date")</f>
        <v>Order Date</v>
      </c>
      <c r="D1" s="2" t="str">
        <f>IFERROR(__xludf.DUMMYFUNCTION("""COMPUTED_VALUE"""),"Order Description")</f>
        <v>Order Description</v>
      </c>
      <c r="E1" s="2" t="str">
        <f>IFERROR(__xludf.DUMMYFUNCTION("""COMPUTED_VALUE"""),"Total")</f>
        <v>Total</v>
      </c>
      <c r="F1" s="2" t="str">
        <f>IFERROR(__xludf.DUMMYFUNCTION("""COMPUTED_VALUE"""),"Expected Delivery")</f>
        <v>Expected Delivery</v>
      </c>
      <c r="G1" s="2" t="str">
        <f>IFERROR(__xludf.DUMMYFUNCTION("""COMPUTED_VALUE"""),"Name")</f>
        <v>Name</v>
      </c>
      <c r="H1" s="2" t="str">
        <f>IFERROR(__xludf.DUMMYFUNCTION("""COMPUTED_VALUE"""),"Email Address")</f>
        <v>Email Address</v>
      </c>
      <c r="I1" s="3" t="s">
        <v>1</v>
      </c>
    </row>
    <row r="2">
      <c r="A2" s="4" t="s">
        <v>2</v>
      </c>
      <c r="I2" s="2" t="str">
        <f t="shared" ref="I2:I100" si="1">SUBSTITUTE(F2,"Nov-6","Nov-7")</f>
        <v/>
      </c>
      <c r="J2" s="5" t="s">
        <v>3</v>
      </c>
      <c r="K2" s="6" t="str">
        <f>VLOOKUP(J2, G2:I100, 3, False)</f>
        <v>#N/A</v>
      </c>
    </row>
    <row r="3">
      <c r="A3" s="4" t="s">
        <v>4</v>
      </c>
      <c r="I3" s="2" t="str">
        <f t="shared" si="1"/>
        <v/>
      </c>
      <c r="J3" s="5" t="s">
        <v>5</v>
      </c>
      <c r="K3" s="2" t="str">
        <f>IFERROR(VLOOKUP(J3, B3:I100, 8), "Record not found")
</f>
        <v>Record not found</v>
      </c>
    </row>
    <row r="4">
      <c r="A4" s="7" t="s">
        <v>6</v>
      </c>
      <c r="I4" s="2" t="str">
        <f t="shared" si="1"/>
        <v/>
      </c>
      <c r="K4" s="2" t="b">
        <f>ISERROR(K3)</f>
        <v>0</v>
      </c>
    </row>
    <row r="5">
      <c r="A5" s="4" t="s">
        <v>7</v>
      </c>
      <c r="I5" s="2" t="str">
        <f t="shared" si="1"/>
        <v/>
      </c>
    </row>
    <row r="6">
      <c r="A6" s="4" t="s">
        <v>8</v>
      </c>
      <c r="I6" s="2" t="str">
        <f t="shared" si="1"/>
        <v/>
      </c>
    </row>
    <row r="7">
      <c r="A7" s="4" t="s">
        <v>9</v>
      </c>
      <c r="I7" s="2" t="str">
        <f t="shared" si="1"/>
        <v/>
      </c>
    </row>
    <row r="8">
      <c r="A8" s="4" t="s">
        <v>10</v>
      </c>
      <c r="I8" s="2" t="str">
        <f t="shared" si="1"/>
        <v/>
      </c>
    </row>
    <row r="9">
      <c r="A9" s="4" t="s">
        <v>11</v>
      </c>
      <c r="I9" s="2" t="str">
        <f t="shared" si="1"/>
        <v/>
      </c>
    </row>
    <row r="10">
      <c r="A10" s="4" t="s">
        <v>12</v>
      </c>
      <c r="I10" s="2" t="str">
        <f t="shared" si="1"/>
        <v/>
      </c>
    </row>
    <row r="11">
      <c r="A11" s="4" t="s">
        <v>13</v>
      </c>
      <c r="I11" s="2" t="str">
        <f t="shared" si="1"/>
        <v/>
      </c>
    </row>
    <row r="12">
      <c r="A12" s="7" t="s">
        <v>14</v>
      </c>
      <c r="I12" s="2" t="str">
        <f t="shared" si="1"/>
        <v/>
      </c>
    </row>
    <row r="13">
      <c r="A13" s="4" t="s">
        <v>15</v>
      </c>
      <c r="I13" s="2" t="str">
        <f t="shared" si="1"/>
        <v/>
      </c>
    </row>
    <row r="14">
      <c r="A14" s="4" t="s">
        <v>16</v>
      </c>
      <c r="I14" s="2" t="str">
        <f t="shared" si="1"/>
        <v/>
      </c>
    </row>
    <row r="15">
      <c r="A15" s="4" t="s">
        <v>17</v>
      </c>
      <c r="I15" s="2" t="str">
        <f t="shared" si="1"/>
        <v/>
      </c>
    </row>
    <row r="16">
      <c r="A16" s="7" t="s">
        <v>18</v>
      </c>
      <c r="I16" s="2" t="str">
        <f t="shared" si="1"/>
        <v/>
      </c>
    </row>
    <row r="17">
      <c r="A17" s="4" t="s">
        <v>19</v>
      </c>
      <c r="I17" s="2" t="str">
        <f t="shared" si="1"/>
        <v/>
      </c>
    </row>
    <row r="18">
      <c r="A18" s="4" t="s">
        <v>20</v>
      </c>
      <c r="I18" s="2" t="str">
        <f t="shared" si="1"/>
        <v/>
      </c>
    </row>
    <row r="19">
      <c r="A19" s="7" t="s">
        <v>21</v>
      </c>
      <c r="I19" s="2" t="str">
        <f t="shared" si="1"/>
        <v/>
      </c>
    </row>
    <row r="20">
      <c r="A20" s="4" t="s">
        <v>22</v>
      </c>
      <c r="I20" s="2" t="str">
        <f t="shared" si="1"/>
        <v/>
      </c>
    </row>
    <row r="21">
      <c r="A21" s="4" t="s">
        <v>23</v>
      </c>
      <c r="I21" s="2" t="str">
        <f t="shared" si="1"/>
        <v/>
      </c>
    </row>
    <row r="22">
      <c r="A22" s="4" t="s">
        <v>24</v>
      </c>
      <c r="I22" s="2" t="str">
        <f t="shared" si="1"/>
        <v/>
      </c>
    </row>
    <row r="23">
      <c r="A23" s="4" t="s">
        <v>25</v>
      </c>
      <c r="I23" s="2" t="str">
        <f t="shared" si="1"/>
        <v/>
      </c>
    </row>
    <row r="24">
      <c r="A24" s="4" t="s">
        <v>26</v>
      </c>
      <c r="I24" s="2" t="str">
        <f t="shared" si="1"/>
        <v/>
      </c>
    </row>
    <row r="25">
      <c r="A25" s="4" t="s">
        <v>27</v>
      </c>
      <c r="I25" s="2" t="str">
        <f t="shared" si="1"/>
        <v/>
      </c>
    </row>
    <row r="26">
      <c r="A26" s="4" t="s">
        <v>28</v>
      </c>
      <c r="I26" s="2" t="str">
        <f t="shared" si="1"/>
        <v/>
      </c>
    </row>
    <row r="27">
      <c r="A27" s="4" t="s">
        <v>29</v>
      </c>
      <c r="I27" s="2" t="str">
        <f t="shared" si="1"/>
        <v/>
      </c>
    </row>
    <row r="28">
      <c r="A28" s="7" t="s">
        <v>30</v>
      </c>
      <c r="I28" s="2" t="str">
        <f t="shared" si="1"/>
        <v/>
      </c>
    </row>
    <row r="29">
      <c r="A29" s="7" t="s">
        <v>31</v>
      </c>
      <c r="I29" s="2" t="str">
        <f t="shared" si="1"/>
        <v/>
      </c>
    </row>
    <row r="30">
      <c r="A30" s="4" t="s">
        <v>32</v>
      </c>
      <c r="I30" s="2" t="str">
        <f t="shared" si="1"/>
        <v/>
      </c>
    </row>
    <row r="31">
      <c r="A31" s="4" t="s">
        <v>33</v>
      </c>
      <c r="I31" s="2" t="str">
        <f t="shared" si="1"/>
        <v/>
      </c>
    </row>
    <row r="32">
      <c r="A32" s="4" t="s">
        <v>34</v>
      </c>
      <c r="I32" s="2" t="str">
        <f t="shared" si="1"/>
        <v/>
      </c>
    </row>
    <row r="33">
      <c r="A33" s="4" t="s">
        <v>35</v>
      </c>
      <c r="I33" s="2" t="str">
        <f t="shared" si="1"/>
        <v/>
      </c>
    </row>
    <row r="34">
      <c r="A34" s="4" t="s">
        <v>36</v>
      </c>
      <c r="I34" s="2" t="str">
        <f t="shared" si="1"/>
        <v/>
      </c>
    </row>
    <row r="35">
      <c r="A35" s="4" t="s">
        <v>37</v>
      </c>
      <c r="I35" s="2" t="str">
        <f t="shared" si="1"/>
        <v/>
      </c>
    </row>
    <row r="36">
      <c r="A36" s="4" t="s">
        <v>38</v>
      </c>
      <c r="I36" s="2" t="str">
        <f t="shared" si="1"/>
        <v/>
      </c>
    </row>
    <row r="37">
      <c r="A37" s="4" t="s">
        <v>39</v>
      </c>
      <c r="I37" s="2" t="str">
        <f t="shared" si="1"/>
        <v/>
      </c>
    </row>
    <row r="38">
      <c r="A38" s="4" t="s">
        <v>40</v>
      </c>
      <c r="I38" s="2" t="str">
        <f t="shared" si="1"/>
        <v/>
      </c>
    </row>
    <row r="39">
      <c r="A39" s="4" t="s">
        <v>41</v>
      </c>
      <c r="I39" s="2" t="str">
        <f t="shared" si="1"/>
        <v/>
      </c>
    </row>
    <row r="40">
      <c r="A40" s="4" t="s">
        <v>42</v>
      </c>
      <c r="I40" s="2" t="str">
        <f t="shared" si="1"/>
        <v/>
      </c>
    </row>
    <row r="41">
      <c r="A41" s="4" t="s">
        <v>43</v>
      </c>
      <c r="I41" s="2" t="str">
        <f t="shared" si="1"/>
        <v/>
      </c>
    </row>
    <row r="42">
      <c r="A42" s="4" t="s">
        <v>44</v>
      </c>
      <c r="I42" s="2" t="str">
        <f t="shared" si="1"/>
        <v/>
      </c>
    </row>
    <row r="43">
      <c r="A43" s="4" t="s">
        <v>45</v>
      </c>
      <c r="I43" s="2" t="str">
        <f t="shared" si="1"/>
        <v/>
      </c>
    </row>
    <row r="44">
      <c r="A44" s="4" t="s">
        <v>46</v>
      </c>
      <c r="I44" s="2" t="str">
        <f t="shared" si="1"/>
        <v/>
      </c>
    </row>
    <row r="45">
      <c r="A45" s="4" t="s">
        <v>47</v>
      </c>
      <c r="I45" s="2" t="str">
        <f t="shared" si="1"/>
        <v/>
      </c>
    </row>
    <row r="46">
      <c r="A46" s="7" t="s">
        <v>48</v>
      </c>
      <c r="I46" s="2" t="str">
        <f t="shared" si="1"/>
        <v/>
      </c>
    </row>
    <row r="47">
      <c r="A47" s="4" t="s">
        <v>49</v>
      </c>
      <c r="I47" s="2" t="str">
        <f t="shared" si="1"/>
        <v/>
      </c>
    </row>
    <row r="48">
      <c r="A48" s="4" t="s">
        <v>50</v>
      </c>
      <c r="I48" s="2" t="str">
        <f t="shared" si="1"/>
        <v/>
      </c>
    </row>
    <row r="49">
      <c r="A49" s="4" t="s">
        <v>51</v>
      </c>
      <c r="I49" s="2" t="str">
        <f t="shared" si="1"/>
        <v/>
      </c>
    </row>
    <row r="50">
      <c r="A50" s="4" t="s">
        <v>52</v>
      </c>
      <c r="I50" s="2" t="str">
        <f t="shared" si="1"/>
        <v/>
      </c>
    </row>
    <row r="51">
      <c r="A51" s="4" t="s">
        <v>53</v>
      </c>
      <c r="I51" s="2" t="str">
        <f t="shared" si="1"/>
        <v/>
      </c>
    </row>
    <row r="52">
      <c r="A52" s="4" t="s">
        <v>54</v>
      </c>
      <c r="I52" s="2" t="str">
        <f t="shared" si="1"/>
        <v/>
      </c>
    </row>
    <row r="53">
      <c r="A53" s="7" t="s">
        <v>55</v>
      </c>
      <c r="I53" s="2" t="str">
        <f t="shared" si="1"/>
        <v/>
      </c>
    </row>
    <row r="54">
      <c r="A54" s="4" t="s">
        <v>56</v>
      </c>
      <c r="I54" s="2" t="str">
        <f t="shared" si="1"/>
        <v/>
      </c>
    </row>
    <row r="55">
      <c r="A55" s="7" t="s">
        <v>57</v>
      </c>
      <c r="I55" s="2" t="str">
        <f t="shared" si="1"/>
        <v/>
      </c>
    </row>
    <row r="56">
      <c r="A56" s="7" t="s">
        <v>58</v>
      </c>
      <c r="I56" s="2" t="str">
        <f t="shared" si="1"/>
        <v/>
      </c>
    </row>
    <row r="57">
      <c r="A57" s="4" t="s">
        <v>59</v>
      </c>
      <c r="I57" s="2" t="str">
        <f t="shared" si="1"/>
        <v/>
      </c>
    </row>
    <row r="58">
      <c r="A58" s="7" t="s">
        <v>60</v>
      </c>
      <c r="I58" s="2" t="str">
        <f t="shared" si="1"/>
        <v/>
      </c>
    </row>
    <row r="59">
      <c r="A59" s="4" t="s">
        <v>61</v>
      </c>
      <c r="I59" s="2" t="str">
        <f t="shared" si="1"/>
        <v/>
      </c>
    </row>
    <row r="60">
      <c r="A60" s="4" t="s">
        <v>62</v>
      </c>
      <c r="I60" s="2" t="str">
        <f t="shared" si="1"/>
        <v/>
      </c>
    </row>
    <row r="61">
      <c r="A61" s="7" t="s">
        <v>63</v>
      </c>
      <c r="I61" s="2" t="str">
        <f t="shared" si="1"/>
        <v/>
      </c>
    </row>
    <row r="62">
      <c r="A62" s="4" t="s">
        <v>64</v>
      </c>
      <c r="I62" s="2" t="str">
        <f t="shared" si="1"/>
        <v/>
      </c>
    </row>
    <row r="63">
      <c r="A63" s="4" t="s">
        <v>65</v>
      </c>
      <c r="I63" s="2" t="str">
        <f t="shared" si="1"/>
        <v/>
      </c>
    </row>
    <row r="64">
      <c r="A64" s="4" t="s">
        <v>66</v>
      </c>
      <c r="I64" s="2" t="str">
        <f t="shared" si="1"/>
        <v/>
      </c>
    </row>
    <row r="65">
      <c r="A65" s="4" t="s">
        <v>67</v>
      </c>
      <c r="I65" s="2" t="str">
        <f t="shared" si="1"/>
        <v/>
      </c>
    </row>
    <row r="66">
      <c r="A66" s="7" t="s">
        <v>68</v>
      </c>
      <c r="I66" s="2" t="str">
        <f t="shared" si="1"/>
        <v/>
      </c>
    </row>
    <row r="67">
      <c r="A67" s="4" t="s">
        <v>69</v>
      </c>
      <c r="I67" s="2" t="str">
        <f t="shared" si="1"/>
        <v/>
      </c>
    </row>
    <row r="68">
      <c r="A68" s="4" t="s">
        <v>70</v>
      </c>
      <c r="I68" s="2" t="str">
        <f t="shared" si="1"/>
        <v/>
      </c>
    </row>
    <row r="69">
      <c r="A69" s="4" t="s">
        <v>71</v>
      </c>
      <c r="I69" s="2" t="str">
        <f t="shared" si="1"/>
        <v/>
      </c>
    </row>
    <row r="70">
      <c r="A70" s="4" t="s">
        <v>72</v>
      </c>
      <c r="I70" s="2" t="str">
        <f t="shared" si="1"/>
        <v/>
      </c>
    </row>
    <row r="71">
      <c r="A71" s="4" t="s">
        <v>73</v>
      </c>
      <c r="I71" s="2" t="str">
        <f t="shared" si="1"/>
        <v/>
      </c>
    </row>
    <row r="72">
      <c r="A72" s="4" t="s">
        <v>74</v>
      </c>
      <c r="I72" s="2" t="str">
        <f t="shared" si="1"/>
        <v/>
      </c>
    </row>
    <row r="73">
      <c r="A73" s="4" t="s">
        <v>75</v>
      </c>
      <c r="I73" s="2" t="str">
        <f t="shared" si="1"/>
        <v/>
      </c>
    </row>
    <row r="74">
      <c r="A74" s="4" t="s">
        <v>76</v>
      </c>
      <c r="I74" s="2" t="str">
        <f t="shared" si="1"/>
        <v/>
      </c>
    </row>
    <row r="75">
      <c r="A75" s="4" t="s">
        <v>77</v>
      </c>
      <c r="I75" s="2" t="str">
        <f t="shared" si="1"/>
        <v/>
      </c>
    </row>
    <row r="76">
      <c r="A76" s="4" t="s">
        <v>78</v>
      </c>
      <c r="I76" s="2" t="str">
        <f t="shared" si="1"/>
        <v/>
      </c>
    </row>
    <row r="77">
      <c r="A77" s="4" t="s">
        <v>79</v>
      </c>
      <c r="I77" s="2" t="str">
        <f t="shared" si="1"/>
        <v/>
      </c>
    </row>
    <row r="78">
      <c r="A78" s="4" t="s">
        <v>80</v>
      </c>
      <c r="I78" s="2" t="str">
        <f t="shared" si="1"/>
        <v/>
      </c>
    </row>
    <row r="79">
      <c r="A79" s="4" t="s">
        <v>81</v>
      </c>
      <c r="I79" s="2" t="str">
        <f t="shared" si="1"/>
        <v/>
      </c>
    </row>
    <row r="80">
      <c r="A80" s="7" t="s">
        <v>82</v>
      </c>
      <c r="I80" s="2" t="str">
        <f t="shared" si="1"/>
        <v/>
      </c>
    </row>
    <row r="81">
      <c r="A81" s="4" t="s">
        <v>83</v>
      </c>
      <c r="I81" s="2" t="str">
        <f t="shared" si="1"/>
        <v/>
      </c>
    </row>
    <row r="82">
      <c r="A82" s="4" t="s">
        <v>84</v>
      </c>
      <c r="I82" s="2" t="str">
        <f t="shared" si="1"/>
        <v/>
      </c>
    </row>
    <row r="83">
      <c r="A83" s="4" t="s">
        <v>85</v>
      </c>
      <c r="I83" s="2" t="str">
        <f t="shared" si="1"/>
        <v/>
      </c>
    </row>
    <row r="84">
      <c r="A84" s="4" t="s">
        <v>86</v>
      </c>
      <c r="I84" s="2" t="str">
        <f t="shared" si="1"/>
        <v/>
      </c>
    </row>
    <row r="85">
      <c r="A85" s="4" t="s">
        <v>87</v>
      </c>
      <c r="I85" s="2" t="str">
        <f t="shared" si="1"/>
        <v/>
      </c>
    </row>
    <row r="86">
      <c r="A86" s="4" t="s">
        <v>88</v>
      </c>
      <c r="I86" s="2" t="str">
        <f t="shared" si="1"/>
        <v/>
      </c>
    </row>
    <row r="87">
      <c r="A87" s="4" t="s">
        <v>89</v>
      </c>
      <c r="I87" s="2" t="str">
        <f t="shared" si="1"/>
        <v/>
      </c>
    </row>
    <row r="88">
      <c r="A88" s="7" t="s">
        <v>90</v>
      </c>
      <c r="I88" s="2" t="str">
        <f t="shared" si="1"/>
        <v/>
      </c>
    </row>
    <row r="89">
      <c r="A89" s="4" t="s">
        <v>91</v>
      </c>
      <c r="I89" s="2" t="str">
        <f t="shared" si="1"/>
        <v/>
      </c>
    </row>
    <row r="90">
      <c r="A90" s="4" t="s">
        <v>92</v>
      </c>
      <c r="I90" s="2" t="str">
        <f t="shared" si="1"/>
        <v/>
      </c>
    </row>
    <row r="91">
      <c r="A91" s="4" t="s">
        <v>93</v>
      </c>
      <c r="I91" s="2" t="str">
        <f t="shared" si="1"/>
        <v/>
      </c>
    </row>
    <row r="92">
      <c r="A92" s="4" t="s">
        <v>94</v>
      </c>
      <c r="I92" s="2" t="str">
        <f t="shared" si="1"/>
        <v/>
      </c>
    </row>
    <row r="93">
      <c r="A93" s="4" t="s">
        <v>95</v>
      </c>
      <c r="I93" s="2" t="str">
        <f t="shared" si="1"/>
        <v/>
      </c>
    </row>
    <row r="94">
      <c r="A94" s="4" t="s">
        <v>96</v>
      </c>
      <c r="I94" s="2" t="str">
        <f t="shared" si="1"/>
        <v/>
      </c>
    </row>
    <row r="95">
      <c r="A95" s="4" t="s">
        <v>97</v>
      </c>
      <c r="I95" s="2" t="str">
        <f t="shared" si="1"/>
        <v/>
      </c>
    </row>
    <row r="96">
      <c r="A96" s="4" t="s">
        <v>98</v>
      </c>
      <c r="I96" s="2" t="str">
        <f t="shared" si="1"/>
        <v/>
      </c>
    </row>
    <row r="97">
      <c r="A97" s="4" t="s">
        <v>99</v>
      </c>
      <c r="I97" s="2" t="str">
        <f t="shared" si="1"/>
        <v/>
      </c>
    </row>
    <row r="98">
      <c r="A98" s="4" t="s">
        <v>100</v>
      </c>
      <c r="I98" s="2" t="str">
        <f t="shared" si="1"/>
        <v/>
      </c>
    </row>
    <row r="99">
      <c r="A99" s="4" t="s">
        <v>101</v>
      </c>
      <c r="I99" s="2" t="str">
        <f t="shared" si="1"/>
        <v/>
      </c>
    </row>
    <row r="100">
      <c r="A100" s="4" t="s">
        <v>102</v>
      </c>
      <c r="I100" s="2" t="str">
        <f t="shared" si="1"/>
        <v/>
      </c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IFERROR(__xludf.DUMMYFUNCTION("QUERY('Bulk Orders'!$B$2:$I$100, ""select H where E &gt; 500"")"),"#N/A")</f>
        <v>#N/A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4" t="s">
        <v>103</v>
      </c>
    </row>
    <row r="2">
      <c r="A2" s="10">
        <v>44917.0</v>
      </c>
    </row>
    <row r="3">
      <c r="A3" s="4" t="s">
        <v>104</v>
      </c>
    </row>
    <row r="4">
      <c r="A4" s="11">
        <v>112.04</v>
      </c>
    </row>
    <row r="5">
      <c r="A5" s="11">
        <v>44809.0</v>
      </c>
    </row>
    <row r="6">
      <c r="A6" s="4" t="s">
        <v>105</v>
      </c>
    </row>
    <row r="7">
      <c r="A7" s="4" t="s">
        <v>106</v>
      </c>
    </row>
    <row r="8">
      <c r="A8" s="6" t="str">
        <f t="array" ref="A8:G8">TRANSPOSE(A1:A7)</f>
        <v>DSD-241-5S5</v>
      </c>
      <c r="B8" s="12">
        <v>44917.0</v>
      </c>
      <c r="C8" s="2" t="s">
        <v>104</v>
      </c>
      <c r="D8" s="2">
        <v>112.04</v>
      </c>
      <c r="E8" s="2">
        <v>44809.0</v>
      </c>
      <c r="F8" s="2" t="s">
        <v>105</v>
      </c>
      <c r="G8" s="2" t="s">
        <v>106</v>
      </c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