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filterPrivacy="1" defaultThemeVersion="124226"/>
  <xr:revisionPtr revIDLastSave="0" documentId="13_ncr:1_{3E3EAEAB-6D0F-014D-BB01-0F6A62E9FB8C}" xr6:coauthVersionLast="47" xr6:coauthVersionMax="47" xr10:uidLastSave="{00000000-0000-0000-0000-000000000000}"/>
  <bookViews>
    <workbookView xWindow="0" yWindow="640" windowWidth="30240" windowHeight="17800" activeTab="3" xr2:uid="{00000000-000D-0000-FFFF-FFFF00000000}"/>
  </bookViews>
  <sheets>
    <sheet name="Ursprüngliche Daten" sheetId="1" r:id="rId1"/>
    <sheet name="Sheet2" sheetId="11" r:id="rId2"/>
    <sheet name="Numerische Daten" sheetId="2" r:id="rId3"/>
    <sheet name="McNemarDataRaw" sheetId="12" r:id="rId4"/>
    <sheet name="McNemarDataCur" sheetId="14" r:id="rId5"/>
    <sheet name="McNemar Legend" sheetId="13" r:id="rId6"/>
    <sheet name="Sheet1" sheetId="10" r:id="rId7"/>
    <sheet name="Legende" sheetId="3" r:id="rId8"/>
    <sheet name="Tab alle" sheetId="6" r:id="rId9"/>
    <sheet name="Tab nach Rand" sheetId="4" r:id="rId10"/>
    <sheet name="VorNachRichtig" sheetId="5" r:id="rId11"/>
    <sheet name="VorNach Schaden" sheetId="7" r:id="rId12"/>
    <sheet name="Richtig&amp;95CI" sheetId="9" r:id="rId13"/>
    <sheet name="Methoden" sheetId="8" r:id="rId14"/>
  </sheets>
  <definedNames>
    <definedName name="_xlnm._FilterDatabase" localSheetId="2" hidden="1">'Numerische Daten'!$A$1:$CM$137</definedName>
    <definedName name="_xlnm._FilterDatabase" localSheetId="0" hidden="1">'Ursprüngliche Daten'!$A$1:$BF$142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26" i="2" l="1"/>
  <c r="AA26" i="2"/>
  <c r="AC26" i="2"/>
  <c r="AD26" i="2"/>
  <c r="AN26" i="2"/>
  <c r="AP26" i="2"/>
  <c r="AQ26" i="2"/>
  <c r="AS26" i="2"/>
  <c r="AT26" i="2"/>
  <c r="AV26" i="2"/>
  <c r="AW26" i="2"/>
  <c r="BA26" i="2"/>
  <c r="BB26" i="2"/>
  <c r="BC26" i="2"/>
  <c r="BD26" i="2" s="1"/>
  <c r="BF26" i="2"/>
  <c r="BG26" i="2"/>
  <c r="BH26" i="2"/>
  <c r="BI26" i="2" s="1"/>
  <c r="BS26" i="2"/>
  <c r="BU26" i="2"/>
  <c r="BV26" i="2"/>
  <c r="BW26" i="2"/>
  <c r="BX26" i="2"/>
  <c r="BZ26" i="2"/>
  <c r="CA26" i="2"/>
  <c r="CB26" i="2"/>
  <c r="CC26" i="2"/>
  <c r="CE26" i="2"/>
  <c r="CF26" i="2"/>
  <c r="CG26" i="2"/>
  <c r="CH26" i="2"/>
  <c r="CO26" i="2"/>
  <c r="CQ26" i="2"/>
  <c r="CS26" i="2"/>
  <c r="CU26" i="2"/>
  <c r="Z49" i="2"/>
  <c r="AA49" i="2"/>
  <c r="AC49" i="2"/>
  <c r="AD49" i="2"/>
  <c r="AP49" i="2"/>
  <c r="AQ49" i="2"/>
  <c r="AS49" i="2"/>
  <c r="AT49" i="2"/>
  <c r="AV49" i="2"/>
  <c r="AW49" i="2"/>
  <c r="BA49" i="2"/>
  <c r="BB49" i="2"/>
  <c r="BC49" i="2"/>
  <c r="BD49" i="2" s="1"/>
  <c r="BF49" i="2"/>
  <c r="BG49" i="2"/>
  <c r="BH49" i="2"/>
  <c r="BI49" i="2" s="1"/>
  <c r="BU49" i="2"/>
  <c r="BV49" i="2"/>
  <c r="BW49" i="2"/>
  <c r="BX49" i="2" s="1"/>
  <c r="BZ49" i="2"/>
  <c r="CA49" i="2"/>
  <c r="CB49" i="2"/>
  <c r="CC49" i="2" s="1"/>
  <c r="CE49" i="2"/>
  <c r="CF49" i="2"/>
  <c r="CG49" i="2"/>
  <c r="CH49" i="2" s="1"/>
  <c r="CO49" i="2"/>
  <c r="CQ49" i="2"/>
  <c r="CS49" i="2"/>
  <c r="CU49" i="2"/>
  <c r="BZ3" i="2"/>
  <c r="BZ4" i="2"/>
  <c r="BZ5" i="2"/>
  <c r="BZ6" i="2"/>
  <c r="BZ7" i="2"/>
  <c r="BZ8" i="2"/>
  <c r="BZ9" i="2"/>
  <c r="BZ10" i="2"/>
  <c r="BZ11" i="2"/>
  <c r="BZ12" i="2"/>
  <c r="BZ13" i="2"/>
  <c r="BZ14" i="2"/>
  <c r="BZ15" i="2"/>
  <c r="BZ16" i="2"/>
  <c r="BZ17" i="2"/>
  <c r="BZ18" i="2"/>
  <c r="BZ19" i="2"/>
  <c r="BZ20" i="2"/>
  <c r="BZ21" i="2"/>
  <c r="BZ22" i="2"/>
  <c r="BZ23" i="2"/>
  <c r="BZ24" i="2"/>
  <c r="BZ25" i="2"/>
  <c r="BZ27" i="2"/>
  <c r="BZ28" i="2"/>
  <c r="BZ29" i="2"/>
  <c r="BZ30" i="2"/>
  <c r="BZ31" i="2"/>
  <c r="BZ32" i="2"/>
  <c r="BZ33" i="2"/>
  <c r="BZ34" i="2"/>
  <c r="BZ35" i="2"/>
  <c r="BZ36" i="2"/>
  <c r="BZ37" i="2"/>
  <c r="BZ38" i="2"/>
  <c r="BZ39" i="2"/>
  <c r="BZ40" i="2"/>
  <c r="BZ41" i="2"/>
  <c r="BZ42" i="2"/>
  <c r="BZ43" i="2"/>
  <c r="BZ44" i="2"/>
  <c r="BZ45" i="2"/>
  <c r="BZ46" i="2"/>
  <c r="BZ47" i="2"/>
  <c r="BZ48" i="2"/>
  <c r="BZ50" i="2"/>
  <c r="BZ51" i="2"/>
  <c r="BZ52" i="2"/>
  <c r="BZ53" i="2"/>
  <c r="BZ54" i="2"/>
  <c r="BZ55" i="2"/>
  <c r="BZ56" i="2"/>
  <c r="BZ57" i="2"/>
  <c r="BZ58" i="2"/>
  <c r="BZ59" i="2"/>
  <c r="BZ60" i="2"/>
  <c r="BZ61" i="2"/>
  <c r="BZ62" i="2"/>
  <c r="BZ63" i="2"/>
  <c r="BZ64" i="2"/>
  <c r="BZ65" i="2"/>
  <c r="BZ66" i="2"/>
  <c r="BZ67" i="2"/>
  <c r="BZ68" i="2"/>
  <c r="BZ69" i="2"/>
  <c r="BZ70" i="2"/>
  <c r="BZ71" i="2"/>
  <c r="BZ72" i="2"/>
  <c r="BZ73" i="2"/>
  <c r="BZ74" i="2"/>
  <c r="BZ75" i="2"/>
  <c r="BZ76" i="2"/>
  <c r="BZ77" i="2"/>
  <c r="BZ78" i="2"/>
  <c r="BZ79" i="2"/>
  <c r="BZ80" i="2"/>
  <c r="BZ81" i="2"/>
  <c r="BZ82" i="2"/>
  <c r="BZ83" i="2"/>
  <c r="BZ84" i="2"/>
  <c r="BZ85" i="2"/>
  <c r="BZ86" i="2"/>
  <c r="BZ87" i="2"/>
  <c r="BZ88" i="2"/>
  <c r="BZ89" i="2"/>
  <c r="BZ90" i="2"/>
  <c r="BZ91" i="2"/>
  <c r="BZ92" i="2"/>
  <c r="BZ93" i="2"/>
  <c r="BZ94" i="2"/>
  <c r="BZ95" i="2"/>
  <c r="BZ96" i="2"/>
  <c r="BZ97" i="2"/>
  <c r="BZ98" i="2"/>
  <c r="BZ99" i="2"/>
  <c r="BZ100" i="2"/>
  <c r="BZ101" i="2"/>
  <c r="BZ102" i="2"/>
  <c r="BZ103" i="2"/>
  <c r="BZ104" i="2"/>
  <c r="BZ105" i="2"/>
  <c r="BZ106" i="2"/>
  <c r="BZ107" i="2"/>
  <c r="BZ108" i="2"/>
  <c r="BZ109" i="2"/>
  <c r="BZ110" i="2"/>
  <c r="BZ111" i="2"/>
  <c r="BZ112" i="2"/>
  <c r="BZ113" i="2"/>
  <c r="BZ114" i="2"/>
  <c r="BZ115" i="2"/>
  <c r="BZ116" i="2"/>
  <c r="BZ117" i="2"/>
  <c r="BZ118" i="2"/>
  <c r="BZ119" i="2"/>
  <c r="BZ120" i="2"/>
  <c r="BZ121" i="2"/>
  <c r="BZ122" i="2"/>
  <c r="BZ123" i="2"/>
  <c r="BZ124" i="2"/>
  <c r="BZ125" i="2"/>
  <c r="BZ126" i="2"/>
  <c r="BZ127" i="2"/>
  <c r="BZ128" i="2"/>
  <c r="BZ129" i="2"/>
  <c r="BZ130" i="2"/>
  <c r="BZ131" i="2"/>
  <c r="BZ132" i="2"/>
  <c r="BZ133" i="2"/>
  <c r="BZ134" i="2"/>
  <c r="BZ135" i="2"/>
  <c r="BZ136" i="2"/>
  <c r="BZ137" i="2"/>
  <c r="BZ2" i="2"/>
  <c r="AS3" i="2"/>
  <c r="AS4" i="2"/>
  <c r="AS5" i="2"/>
  <c r="AS6" i="2"/>
  <c r="AS7" i="2"/>
  <c r="AS8" i="2"/>
  <c r="AS9" i="2"/>
  <c r="AS10" i="2"/>
  <c r="AS11" i="2"/>
  <c r="AS12" i="2"/>
  <c r="AS13" i="2"/>
  <c r="AS14" i="2"/>
  <c r="AS15" i="2"/>
  <c r="AS16" i="2"/>
  <c r="AS17" i="2"/>
  <c r="AS18" i="2"/>
  <c r="AS19" i="2"/>
  <c r="AS20" i="2"/>
  <c r="AS21" i="2"/>
  <c r="AS22" i="2"/>
  <c r="AS23" i="2"/>
  <c r="AS24" i="2"/>
  <c r="AS25" i="2"/>
  <c r="AS27" i="2"/>
  <c r="AS28" i="2"/>
  <c r="AS29" i="2"/>
  <c r="AS30" i="2"/>
  <c r="AS31" i="2"/>
  <c r="AS32" i="2"/>
  <c r="AS33" i="2"/>
  <c r="AS34" i="2"/>
  <c r="AS35" i="2"/>
  <c r="AS36" i="2"/>
  <c r="AS37" i="2"/>
  <c r="AS38" i="2"/>
  <c r="AS39" i="2"/>
  <c r="AS40" i="2"/>
  <c r="AS41" i="2"/>
  <c r="AS42" i="2"/>
  <c r="AS43" i="2"/>
  <c r="AS44" i="2"/>
  <c r="AS45" i="2"/>
  <c r="AS46" i="2"/>
  <c r="AS47" i="2"/>
  <c r="AS48"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AS113" i="2"/>
  <c r="AS114" i="2"/>
  <c r="AS115" i="2"/>
  <c r="AS116" i="2"/>
  <c r="AS117" i="2"/>
  <c r="AS118" i="2"/>
  <c r="AS119" i="2"/>
  <c r="AS120" i="2"/>
  <c r="AS121" i="2"/>
  <c r="AS122" i="2"/>
  <c r="AS123" i="2"/>
  <c r="AS124" i="2"/>
  <c r="AS125" i="2"/>
  <c r="AS126" i="2"/>
  <c r="AS127" i="2"/>
  <c r="AS128" i="2"/>
  <c r="AS129" i="2"/>
  <c r="AS130" i="2"/>
  <c r="AS131" i="2"/>
  <c r="AS132" i="2"/>
  <c r="AS133" i="2"/>
  <c r="AS134" i="2"/>
  <c r="AS135" i="2"/>
  <c r="AS136" i="2"/>
  <c r="AS137" i="2"/>
  <c r="AS2" i="2"/>
  <c r="BU3" i="2"/>
  <c r="BU4" i="2"/>
  <c r="BU5" i="2"/>
  <c r="BU6" i="2"/>
  <c r="BU7" i="2"/>
  <c r="BU8" i="2"/>
  <c r="BU9" i="2"/>
  <c r="BU10" i="2"/>
  <c r="BU11" i="2"/>
  <c r="BU12" i="2"/>
  <c r="BU13" i="2"/>
  <c r="BU14" i="2"/>
  <c r="BU15" i="2"/>
  <c r="BU16" i="2"/>
  <c r="BU17" i="2"/>
  <c r="BU18" i="2"/>
  <c r="BU19" i="2"/>
  <c r="BU20" i="2"/>
  <c r="BU21" i="2"/>
  <c r="BU22" i="2"/>
  <c r="BU23" i="2"/>
  <c r="BU24" i="2"/>
  <c r="BU25" i="2"/>
  <c r="BU27" i="2"/>
  <c r="BU28" i="2"/>
  <c r="BU29" i="2"/>
  <c r="BU30" i="2"/>
  <c r="BU31" i="2"/>
  <c r="BU32" i="2"/>
  <c r="BU33" i="2"/>
  <c r="BU34" i="2"/>
  <c r="BU35" i="2"/>
  <c r="BU36" i="2"/>
  <c r="BU37" i="2"/>
  <c r="BU38" i="2"/>
  <c r="BU39" i="2"/>
  <c r="BU40" i="2"/>
  <c r="BU41" i="2"/>
  <c r="BU42" i="2"/>
  <c r="BU43" i="2"/>
  <c r="BU44" i="2"/>
  <c r="BU45" i="2"/>
  <c r="BU46" i="2"/>
  <c r="BU47" i="2"/>
  <c r="BU48" i="2"/>
  <c r="BU50" i="2"/>
  <c r="BU51" i="2"/>
  <c r="BU52" i="2"/>
  <c r="BU53" i="2"/>
  <c r="BU54" i="2"/>
  <c r="BU55" i="2"/>
  <c r="BU56" i="2"/>
  <c r="BU57" i="2"/>
  <c r="BU58" i="2"/>
  <c r="BU59" i="2"/>
  <c r="BU60" i="2"/>
  <c r="BU61" i="2"/>
  <c r="BU62" i="2"/>
  <c r="BU63" i="2"/>
  <c r="BU64" i="2"/>
  <c r="BU65" i="2"/>
  <c r="BU66" i="2"/>
  <c r="BU67" i="2"/>
  <c r="BU68" i="2"/>
  <c r="BU69" i="2"/>
  <c r="BU70" i="2"/>
  <c r="BU71" i="2"/>
  <c r="BU72" i="2"/>
  <c r="BU73" i="2"/>
  <c r="BU74" i="2"/>
  <c r="BU75" i="2"/>
  <c r="BU76" i="2"/>
  <c r="BU77" i="2"/>
  <c r="BU78" i="2"/>
  <c r="BU79" i="2"/>
  <c r="BU80" i="2"/>
  <c r="BU81" i="2"/>
  <c r="BU82" i="2"/>
  <c r="BU83" i="2"/>
  <c r="BU84" i="2"/>
  <c r="BU85" i="2"/>
  <c r="BU86" i="2"/>
  <c r="BU87" i="2"/>
  <c r="BU88" i="2"/>
  <c r="BU89" i="2"/>
  <c r="BU90" i="2"/>
  <c r="BU91" i="2"/>
  <c r="BU92" i="2"/>
  <c r="BU93" i="2"/>
  <c r="BU94" i="2"/>
  <c r="BU95" i="2"/>
  <c r="BU96" i="2"/>
  <c r="BU97" i="2"/>
  <c r="BU98" i="2"/>
  <c r="BU99" i="2"/>
  <c r="BU100" i="2"/>
  <c r="BU101" i="2"/>
  <c r="BU102" i="2"/>
  <c r="BU103" i="2"/>
  <c r="BU104" i="2"/>
  <c r="BU105" i="2"/>
  <c r="BU106" i="2"/>
  <c r="BU107" i="2"/>
  <c r="BU108" i="2"/>
  <c r="BU109" i="2"/>
  <c r="BU110" i="2"/>
  <c r="BU111" i="2"/>
  <c r="BU112" i="2"/>
  <c r="BU113" i="2"/>
  <c r="BU114" i="2"/>
  <c r="BU115" i="2"/>
  <c r="BU116" i="2"/>
  <c r="BU117" i="2"/>
  <c r="BU118" i="2"/>
  <c r="BU119" i="2"/>
  <c r="BU120" i="2"/>
  <c r="BU121" i="2"/>
  <c r="BU122" i="2"/>
  <c r="BU123" i="2"/>
  <c r="BU124" i="2"/>
  <c r="BU125" i="2"/>
  <c r="BU126" i="2"/>
  <c r="BU127" i="2"/>
  <c r="BU128" i="2"/>
  <c r="BU129" i="2"/>
  <c r="BU130" i="2"/>
  <c r="BU131" i="2"/>
  <c r="BU132" i="2"/>
  <c r="BU133" i="2"/>
  <c r="BU134" i="2"/>
  <c r="BU135" i="2"/>
  <c r="BU136" i="2"/>
  <c r="BU137" i="2"/>
  <c r="BU2" i="2"/>
  <c r="AP3" i="2"/>
  <c r="AP4" i="2"/>
  <c r="AP5" i="2"/>
  <c r="AP6" i="2"/>
  <c r="AP7" i="2"/>
  <c r="AP8" i="2"/>
  <c r="AP9" i="2"/>
  <c r="AP10" i="2"/>
  <c r="AP11" i="2"/>
  <c r="AP12" i="2"/>
  <c r="AP13" i="2"/>
  <c r="AP14" i="2"/>
  <c r="AP15" i="2"/>
  <c r="AP16" i="2"/>
  <c r="AP17" i="2"/>
  <c r="AP18" i="2"/>
  <c r="AP19" i="2"/>
  <c r="AP20" i="2"/>
  <c r="AP21" i="2"/>
  <c r="AP22" i="2"/>
  <c r="AP23" i="2"/>
  <c r="AP24" i="2"/>
  <c r="AP25" i="2"/>
  <c r="AP27" i="2"/>
  <c r="AP28" i="2"/>
  <c r="AP29" i="2"/>
  <c r="AP30" i="2"/>
  <c r="AP31" i="2"/>
  <c r="AP32" i="2"/>
  <c r="AP33" i="2"/>
  <c r="AP34" i="2"/>
  <c r="AP35" i="2"/>
  <c r="AP36" i="2"/>
  <c r="AP37" i="2"/>
  <c r="AP38" i="2"/>
  <c r="AP39" i="2"/>
  <c r="AP40" i="2"/>
  <c r="AP41" i="2"/>
  <c r="AP42" i="2"/>
  <c r="AP43" i="2"/>
  <c r="AP44" i="2"/>
  <c r="AP45" i="2"/>
  <c r="AP46" i="2"/>
  <c r="AP47" i="2"/>
  <c r="AP48"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AP113" i="2"/>
  <c r="AP114" i="2"/>
  <c r="AP115" i="2"/>
  <c r="AP116" i="2"/>
  <c r="AP117" i="2"/>
  <c r="AP118" i="2"/>
  <c r="AP119" i="2"/>
  <c r="AP120" i="2"/>
  <c r="AP121" i="2"/>
  <c r="AP122" i="2"/>
  <c r="AP123" i="2"/>
  <c r="AP124" i="2"/>
  <c r="AP125" i="2"/>
  <c r="AP126" i="2"/>
  <c r="AP127" i="2"/>
  <c r="AP128" i="2"/>
  <c r="AP129" i="2"/>
  <c r="AP130" i="2"/>
  <c r="AP131" i="2"/>
  <c r="AP132" i="2"/>
  <c r="AP133" i="2"/>
  <c r="AP134" i="2"/>
  <c r="AP135" i="2"/>
  <c r="AP136" i="2"/>
  <c r="AP137" i="2"/>
  <c r="AP2" i="2"/>
  <c r="AC2" i="2"/>
  <c r="CE3" i="2"/>
  <c r="CE4" i="2"/>
  <c r="CE5" i="2"/>
  <c r="CE6" i="2"/>
  <c r="CE7" i="2"/>
  <c r="CE8" i="2"/>
  <c r="CE9" i="2"/>
  <c r="CE10" i="2"/>
  <c r="CE11" i="2"/>
  <c r="CE12" i="2"/>
  <c r="CE13" i="2"/>
  <c r="CE14" i="2"/>
  <c r="CE15" i="2"/>
  <c r="CE16" i="2"/>
  <c r="CE17" i="2"/>
  <c r="CE18" i="2"/>
  <c r="CE19" i="2"/>
  <c r="CE20" i="2"/>
  <c r="CE21" i="2"/>
  <c r="CE22" i="2"/>
  <c r="CE23" i="2"/>
  <c r="CE24" i="2"/>
  <c r="CE25" i="2"/>
  <c r="CE27" i="2"/>
  <c r="CE28" i="2"/>
  <c r="CE29" i="2"/>
  <c r="CE30" i="2"/>
  <c r="CE31" i="2"/>
  <c r="CE32" i="2"/>
  <c r="CE33" i="2"/>
  <c r="CE34" i="2"/>
  <c r="CE35" i="2"/>
  <c r="CE36" i="2"/>
  <c r="CE37" i="2"/>
  <c r="CE38" i="2"/>
  <c r="CE39" i="2"/>
  <c r="CE40" i="2"/>
  <c r="CE41" i="2"/>
  <c r="CE42" i="2"/>
  <c r="CE43" i="2"/>
  <c r="CE44" i="2"/>
  <c r="CE45" i="2"/>
  <c r="CE46" i="2"/>
  <c r="CE47" i="2"/>
  <c r="CE48" i="2"/>
  <c r="CE50" i="2"/>
  <c r="CE51" i="2"/>
  <c r="CE52" i="2"/>
  <c r="CE53" i="2"/>
  <c r="CE54" i="2"/>
  <c r="CE55" i="2"/>
  <c r="CE56" i="2"/>
  <c r="CE57" i="2"/>
  <c r="CE58" i="2"/>
  <c r="CE59" i="2"/>
  <c r="CE60" i="2"/>
  <c r="CE61" i="2"/>
  <c r="CE62" i="2"/>
  <c r="CE63" i="2"/>
  <c r="CE64" i="2"/>
  <c r="CE65" i="2"/>
  <c r="CE66" i="2"/>
  <c r="CE67" i="2"/>
  <c r="CE68" i="2"/>
  <c r="CE69" i="2"/>
  <c r="CE70" i="2"/>
  <c r="CE71" i="2"/>
  <c r="CE72" i="2"/>
  <c r="CE73" i="2"/>
  <c r="CE74" i="2"/>
  <c r="CE75" i="2"/>
  <c r="CE76" i="2"/>
  <c r="CE77" i="2"/>
  <c r="CE78" i="2"/>
  <c r="CE79" i="2"/>
  <c r="CE80" i="2"/>
  <c r="CE81" i="2"/>
  <c r="CE82" i="2"/>
  <c r="CE83" i="2"/>
  <c r="CE84" i="2"/>
  <c r="CE85" i="2"/>
  <c r="CE86" i="2"/>
  <c r="CE87" i="2"/>
  <c r="CE88" i="2"/>
  <c r="CE89" i="2"/>
  <c r="CE90" i="2"/>
  <c r="CE91" i="2"/>
  <c r="CE92" i="2"/>
  <c r="CE93" i="2"/>
  <c r="CE94" i="2"/>
  <c r="CE95" i="2"/>
  <c r="CE96" i="2"/>
  <c r="CE97" i="2"/>
  <c r="CE98" i="2"/>
  <c r="CE99" i="2"/>
  <c r="CE100" i="2"/>
  <c r="CE101" i="2"/>
  <c r="CE102" i="2"/>
  <c r="CE103" i="2"/>
  <c r="CE104" i="2"/>
  <c r="CE105" i="2"/>
  <c r="CE106" i="2"/>
  <c r="CE107" i="2"/>
  <c r="CE108" i="2"/>
  <c r="CE109" i="2"/>
  <c r="CE110" i="2"/>
  <c r="CE111" i="2"/>
  <c r="CE112" i="2"/>
  <c r="CE113" i="2"/>
  <c r="CE114" i="2"/>
  <c r="CE115" i="2"/>
  <c r="CE116" i="2"/>
  <c r="CE117" i="2"/>
  <c r="CE118" i="2"/>
  <c r="CE119" i="2"/>
  <c r="CE120" i="2"/>
  <c r="CE121" i="2"/>
  <c r="CE122" i="2"/>
  <c r="CE123" i="2"/>
  <c r="CE124" i="2"/>
  <c r="CE125" i="2"/>
  <c r="CE126" i="2"/>
  <c r="CE127" i="2"/>
  <c r="CE128" i="2"/>
  <c r="CE129" i="2"/>
  <c r="CE130" i="2"/>
  <c r="CE131" i="2"/>
  <c r="CE132" i="2"/>
  <c r="CE133" i="2"/>
  <c r="CE134" i="2"/>
  <c r="CE135" i="2"/>
  <c r="CE136" i="2"/>
  <c r="CE137" i="2"/>
  <c r="CE2" i="2"/>
  <c r="AV3" i="2"/>
  <c r="AV4" i="2"/>
  <c r="AV5" i="2"/>
  <c r="AV6" i="2"/>
  <c r="AV7" i="2"/>
  <c r="AV8" i="2"/>
  <c r="AV9" i="2"/>
  <c r="AV10" i="2"/>
  <c r="AV11" i="2"/>
  <c r="AV12" i="2"/>
  <c r="AV13" i="2"/>
  <c r="AV14" i="2"/>
  <c r="AV15" i="2"/>
  <c r="AV16" i="2"/>
  <c r="AV17" i="2"/>
  <c r="AV18" i="2"/>
  <c r="AV19" i="2"/>
  <c r="AV20" i="2"/>
  <c r="AV21" i="2"/>
  <c r="AV22" i="2"/>
  <c r="AV23" i="2"/>
  <c r="AV24" i="2"/>
  <c r="AV25" i="2"/>
  <c r="AV27" i="2"/>
  <c r="AV28" i="2"/>
  <c r="AV29" i="2"/>
  <c r="AV30" i="2"/>
  <c r="AV31" i="2"/>
  <c r="AV32" i="2"/>
  <c r="AV33" i="2"/>
  <c r="AV34" i="2"/>
  <c r="AV35" i="2"/>
  <c r="AV36" i="2"/>
  <c r="AV37" i="2"/>
  <c r="AV38" i="2"/>
  <c r="AV39" i="2"/>
  <c r="AV40" i="2"/>
  <c r="AV41" i="2"/>
  <c r="AV42" i="2"/>
  <c r="AV43" i="2"/>
  <c r="AV44" i="2"/>
  <c r="AV45" i="2"/>
  <c r="AV46" i="2"/>
  <c r="AV47" i="2"/>
  <c r="AV48"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AV106" i="2"/>
  <c r="AV107" i="2"/>
  <c r="AV108" i="2"/>
  <c r="AV109" i="2"/>
  <c r="AV110" i="2"/>
  <c r="AV111" i="2"/>
  <c r="AV112" i="2"/>
  <c r="AV113" i="2"/>
  <c r="AV114" i="2"/>
  <c r="AV115" i="2"/>
  <c r="AV116" i="2"/>
  <c r="AV117" i="2"/>
  <c r="AV118" i="2"/>
  <c r="AV119" i="2"/>
  <c r="AV120" i="2"/>
  <c r="AV121" i="2"/>
  <c r="AV122" i="2"/>
  <c r="AV123" i="2"/>
  <c r="AV124" i="2"/>
  <c r="AV125" i="2"/>
  <c r="AV126" i="2"/>
  <c r="AV127" i="2"/>
  <c r="AV128" i="2"/>
  <c r="AV129" i="2"/>
  <c r="AV130" i="2"/>
  <c r="AV131" i="2"/>
  <c r="AV132" i="2"/>
  <c r="AV133" i="2"/>
  <c r="AV134" i="2"/>
  <c r="AV135" i="2"/>
  <c r="AV136" i="2"/>
  <c r="AV137" i="2"/>
  <c r="AV2" i="2"/>
  <c r="BF3" i="2"/>
  <c r="BF4" i="2"/>
  <c r="BF5" i="2"/>
  <c r="BF6" i="2"/>
  <c r="BF7" i="2"/>
  <c r="BF8" i="2"/>
  <c r="BF9" i="2"/>
  <c r="BF10" i="2"/>
  <c r="BF11" i="2"/>
  <c r="BF12" i="2"/>
  <c r="BF13" i="2"/>
  <c r="BF14" i="2"/>
  <c r="BF15" i="2"/>
  <c r="BF16" i="2"/>
  <c r="BF17" i="2"/>
  <c r="BF18" i="2"/>
  <c r="BF19" i="2"/>
  <c r="BF20" i="2"/>
  <c r="BF21" i="2"/>
  <c r="BF22" i="2"/>
  <c r="BF23" i="2"/>
  <c r="BF24" i="2"/>
  <c r="BF25" i="2"/>
  <c r="BF27" i="2"/>
  <c r="BF28" i="2"/>
  <c r="BF29" i="2"/>
  <c r="BF30" i="2"/>
  <c r="BF31" i="2"/>
  <c r="BF32" i="2"/>
  <c r="BF33" i="2"/>
  <c r="BF34" i="2"/>
  <c r="BF35" i="2"/>
  <c r="BF36" i="2"/>
  <c r="BF37" i="2"/>
  <c r="BF38" i="2"/>
  <c r="BF39" i="2"/>
  <c r="BF40" i="2"/>
  <c r="BF41" i="2"/>
  <c r="BF42" i="2"/>
  <c r="BF43" i="2"/>
  <c r="BF44" i="2"/>
  <c r="BF45" i="2"/>
  <c r="BF46" i="2"/>
  <c r="BF47" i="2"/>
  <c r="BF48"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BF91" i="2"/>
  <c r="BF92" i="2"/>
  <c r="BF93" i="2"/>
  <c r="BF94" i="2"/>
  <c r="BF95" i="2"/>
  <c r="BF96" i="2"/>
  <c r="BF97" i="2"/>
  <c r="BF98" i="2"/>
  <c r="BF99" i="2"/>
  <c r="BF100" i="2"/>
  <c r="BF101" i="2"/>
  <c r="BF102" i="2"/>
  <c r="BF103" i="2"/>
  <c r="BF104" i="2"/>
  <c r="BF105" i="2"/>
  <c r="BF106" i="2"/>
  <c r="BF107" i="2"/>
  <c r="BF108" i="2"/>
  <c r="BF109" i="2"/>
  <c r="BF110" i="2"/>
  <c r="BF111" i="2"/>
  <c r="BF112" i="2"/>
  <c r="BF113" i="2"/>
  <c r="BF114" i="2"/>
  <c r="BF115" i="2"/>
  <c r="BF116" i="2"/>
  <c r="BF117" i="2"/>
  <c r="BF118" i="2"/>
  <c r="BF119" i="2"/>
  <c r="BF120" i="2"/>
  <c r="BF121" i="2"/>
  <c r="BF122" i="2"/>
  <c r="BF123" i="2"/>
  <c r="BF124" i="2"/>
  <c r="BF125" i="2"/>
  <c r="BF126" i="2"/>
  <c r="BF127" i="2"/>
  <c r="BF128" i="2"/>
  <c r="BF129" i="2"/>
  <c r="BF130" i="2"/>
  <c r="BF131" i="2"/>
  <c r="BF132" i="2"/>
  <c r="BF133" i="2"/>
  <c r="BF134" i="2"/>
  <c r="BF135" i="2"/>
  <c r="BF136" i="2"/>
  <c r="BF137" i="2"/>
  <c r="BF2" i="2"/>
  <c r="AC3" i="2"/>
  <c r="AC4" i="2"/>
  <c r="AC5" i="2"/>
  <c r="AC6" i="2"/>
  <c r="AC7" i="2"/>
  <c r="AC8" i="2"/>
  <c r="AC9" i="2"/>
  <c r="AC10" i="2"/>
  <c r="AC11" i="2"/>
  <c r="AC12" i="2"/>
  <c r="AC13" i="2"/>
  <c r="AC14" i="2"/>
  <c r="AC15" i="2"/>
  <c r="AC16" i="2"/>
  <c r="AC17" i="2"/>
  <c r="AC18" i="2"/>
  <c r="AC19" i="2"/>
  <c r="AC20" i="2"/>
  <c r="AC21" i="2"/>
  <c r="AC22" i="2"/>
  <c r="AC23" i="2"/>
  <c r="AC24" i="2"/>
  <c r="AC25" i="2"/>
  <c r="AC27" i="2"/>
  <c r="AC28" i="2"/>
  <c r="AC29" i="2"/>
  <c r="AC30" i="2"/>
  <c r="AC31" i="2"/>
  <c r="AC32" i="2"/>
  <c r="AC33" i="2"/>
  <c r="AC34" i="2"/>
  <c r="AC35" i="2"/>
  <c r="AC36" i="2"/>
  <c r="AC37" i="2"/>
  <c r="AC38" i="2"/>
  <c r="AC39" i="2"/>
  <c r="AC40" i="2"/>
  <c r="AC41" i="2"/>
  <c r="AC42" i="2"/>
  <c r="AC43" i="2"/>
  <c r="AC44" i="2"/>
  <c r="AC45" i="2"/>
  <c r="AC46" i="2"/>
  <c r="AC47" i="2"/>
  <c r="AC48"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Z2" i="2"/>
  <c r="BA3" i="2"/>
  <c r="BA4" i="2"/>
  <c r="BA5" i="2"/>
  <c r="BA6" i="2"/>
  <c r="BA7" i="2"/>
  <c r="BA8" i="2"/>
  <c r="BA9" i="2"/>
  <c r="BA10" i="2"/>
  <c r="BA11" i="2"/>
  <c r="BA12" i="2"/>
  <c r="BA13" i="2"/>
  <c r="BA14" i="2"/>
  <c r="BA15" i="2"/>
  <c r="BA16" i="2"/>
  <c r="BA17" i="2"/>
  <c r="BA18" i="2"/>
  <c r="BA19" i="2"/>
  <c r="BA20" i="2"/>
  <c r="BA21" i="2"/>
  <c r="BA22" i="2"/>
  <c r="BA23" i="2"/>
  <c r="BA24" i="2"/>
  <c r="BA25" i="2"/>
  <c r="BA27" i="2"/>
  <c r="BA28" i="2"/>
  <c r="BA29" i="2"/>
  <c r="BA30" i="2"/>
  <c r="BA31" i="2"/>
  <c r="BA32" i="2"/>
  <c r="BA33" i="2"/>
  <c r="BA34" i="2"/>
  <c r="BA35" i="2"/>
  <c r="BA36" i="2"/>
  <c r="BA37" i="2"/>
  <c r="BA38" i="2"/>
  <c r="BA39" i="2"/>
  <c r="BA40" i="2"/>
  <c r="BA41" i="2"/>
  <c r="BA42" i="2"/>
  <c r="BA43" i="2"/>
  <c r="BA44" i="2"/>
  <c r="BA45" i="2"/>
  <c r="BA46" i="2"/>
  <c r="BA47" i="2"/>
  <c r="BA48" i="2"/>
  <c r="BA50" i="2"/>
  <c r="BA51" i="2"/>
  <c r="BA52" i="2"/>
  <c r="BA53" i="2"/>
  <c r="BA54" i="2"/>
  <c r="BA55" i="2"/>
  <c r="BA56" i="2"/>
  <c r="BA57" i="2"/>
  <c r="BA58" i="2"/>
  <c r="BA59" i="2"/>
  <c r="BA60"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BA91" i="2"/>
  <c r="BA92" i="2"/>
  <c r="BA93" i="2"/>
  <c r="BA94" i="2"/>
  <c r="BA95" i="2"/>
  <c r="BA96" i="2"/>
  <c r="BA97" i="2"/>
  <c r="BA98" i="2"/>
  <c r="BA99" i="2"/>
  <c r="BA100" i="2"/>
  <c r="BA101" i="2"/>
  <c r="BA102" i="2"/>
  <c r="BA103" i="2"/>
  <c r="BA104" i="2"/>
  <c r="BA105" i="2"/>
  <c r="BA106" i="2"/>
  <c r="BA107" i="2"/>
  <c r="BA108" i="2"/>
  <c r="BA109" i="2"/>
  <c r="BA110" i="2"/>
  <c r="BA111" i="2"/>
  <c r="BA112" i="2"/>
  <c r="BA113" i="2"/>
  <c r="BA114" i="2"/>
  <c r="BA115" i="2"/>
  <c r="BA116" i="2"/>
  <c r="BA117" i="2"/>
  <c r="BA118" i="2"/>
  <c r="BA119" i="2"/>
  <c r="BA120" i="2"/>
  <c r="BA121" i="2"/>
  <c r="BA122" i="2"/>
  <c r="BA123" i="2"/>
  <c r="BA124" i="2"/>
  <c r="BA125" i="2"/>
  <c r="BA126" i="2"/>
  <c r="BA127" i="2"/>
  <c r="BA128" i="2"/>
  <c r="BA129" i="2"/>
  <c r="BA130" i="2"/>
  <c r="BA131" i="2"/>
  <c r="BA132" i="2"/>
  <c r="BA133" i="2"/>
  <c r="BA134" i="2"/>
  <c r="BA135" i="2"/>
  <c r="BA136" i="2"/>
  <c r="BA137" i="2"/>
  <c r="BA2" i="2"/>
  <c r="Z6" i="2"/>
  <c r="Z7" i="2"/>
  <c r="Z8" i="2"/>
  <c r="Z9" i="2"/>
  <c r="Z10" i="2"/>
  <c r="Z11" i="2"/>
  <c r="Z12" i="2"/>
  <c r="Z13" i="2"/>
  <c r="Z14" i="2"/>
  <c r="Z15" i="2"/>
  <c r="Z16" i="2"/>
  <c r="Z17" i="2"/>
  <c r="Z18" i="2"/>
  <c r="Z19" i="2"/>
  <c r="Z20" i="2"/>
  <c r="Z21" i="2"/>
  <c r="Z22" i="2"/>
  <c r="Z23" i="2"/>
  <c r="Z24" i="2"/>
  <c r="Z25" i="2"/>
  <c r="Z27" i="2"/>
  <c r="Z28" i="2"/>
  <c r="Z29" i="2"/>
  <c r="Z30" i="2"/>
  <c r="Z31" i="2"/>
  <c r="Z32" i="2"/>
  <c r="Z33" i="2"/>
  <c r="Z34" i="2"/>
  <c r="Z35" i="2"/>
  <c r="Z36" i="2"/>
  <c r="Z37" i="2"/>
  <c r="Z38" i="2"/>
  <c r="Z39" i="2"/>
  <c r="Z40" i="2"/>
  <c r="Z41" i="2"/>
  <c r="Z42" i="2"/>
  <c r="Z43" i="2"/>
  <c r="Z44" i="2"/>
  <c r="Z45" i="2"/>
  <c r="Z46" i="2"/>
  <c r="Z47" i="2"/>
  <c r="Z48"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3" i="2"/>
  <c r="Z4" i="2"/>
  <c r="Z5" i="2"/>
  <c r="D37" i="7"/>
  <c r="D34" i="7"/>
  <c r="E10" i="7"/>
  <c r="E6" i="7"/>
  <c r="E76" i="5"/>
  <c r="E72" i="5"/>
  <c r="CG3" i="2"/>
  <c r="CH3" i="2" s="1"/>
  <c r="CG4" i="2"/>
  <c r="CH4" i="2" s="1"/>
  <c r="CG5" i="2"/>
  <c r="CH5" i="2" s="1"/>
  <c r="CG6" i="2"/>
  <c r="CH6" i="2" s="1"/>
  <c r="CG7" i="2"/>
  <c r="CH7" i="2" s="1"/>
  <c r="CG8" i="2"/>
  <c r="CH8" i="2" s="1"/>
  <c r="CG9" i="2"/>
  <c r="CH9" i="2" s="1"/>
  <c r="CG10" i="2"/>
  <c r="CH10" i="2" s="1"/>
  <c r="CG11" i="2"/>
  <c r="CH11" i="2" s="1"/>
  <c r="CG12" i="2"/>
  <c r="CH12" i="2" s="1"/>
  <c r="CG13" i="2"/>
  <c r="CH13" i="2" s="1"/>
  <c r="CG14" i="2"/>
  <c r="CH14" i="2" s="1"/>
  <c r="CG15" i="2"/>
  <c r="CH15" i="2" s="1"/>
  <c r="CG16" i="2"/>
  <c r="CH16" i="2" s="1"/>
  <c r="CG17" i="2"/>
  <c r="CH17" i="2" s="1"/>
  <c r="CG18" i="2"/>
  <c r="CH18" i="2" s="1"/>
  <c r="CG19" i="2"/>
  <c r="CH19" i="2" s="1"/>
  <c r="CG20" i="2"/>
  <c r="CH20" i="2" s="1"/>
  <c r="CG21" i="2"/>
  <c r="CH21" i="2" s="1"/>
  <c r="CG22" i="2"/>
  <c r="CH22" i="2" s="1"/>
  <c r="CG23" i="2"/>
  <c r="CH23" i="2" s="1"/>
  <c r="CG24" i="2"/>
  <c r="CH24" i="2" s="1"/>
  <c r="CG25" i="2"/>
  <c r="CH25" i="2" s="1"/>
  <c r="CG27" i="2"/>
  <c r="CH27" i="2" s="1"/>
  <c r="CG28" i="2"/>
  <c r="CH28" i="2" s="1"/>
  <c r="CG29" i="2"/>
  <c r="CH29" i="2" s="1"/>
  <c r="CG30" i="2"/>
  <c r="CH30" i="2" s="1"/>
  <c r="CG31" i="2"/>
  <c r="CH31" i="2" s="1"/>
  <c r="CG32" i="2"/>
  <c r="CH32" i="2" s="1"/>
  <c r="CG33" i="2"/>
  <c r="CH33" i="2" s="1"/>
  <c r="CG34" i="2"/>
  <c r="CH34" i="2" s="1"/>
  <c r="CG35" i="2"/>
  <c r="CH35" i="2" s="1"/>
  <c r="CG36" i="2"/>
  <c r="CH36" i="2" s="1"/>
  <c r="CG37" i="2"/>
  <c r="CH37" i="2" s="1"/>
  <c r="CG38" i="2"/>
  <c r="CH38" i="2" s="1"/>
  <c r="CG39" i="2"/>
  <c r="CH39" i="2" s="1"/>
  <c r="CG40" i="2"/>
  <c r="CH40" i="2" s="1"/>
  <c r="CG41" i="2"/>
  <c r="CH41" i="2" s="1"/>
  <c r="CG42" i="2"/>
  <c r="CH42" i="2" s="1"/>
  <c r="CG43" i="2"/>
  <c r="CH43" i="2" s="1"/>
  <c r="CG44" i="2"/>
  <c r="CH44" i="2" s="1"/>
  <c r="CG45" i="2"/>
  <c r="CH45" i="2" s="1"/>
  <c r="CG46" i="2"/>
  <c r="CH46" i="2" s="1"/>
  <c r="CG47" i="2"/>
  <c r="CH47" i="2" s="1"/>
  <c r="CG48" i="2"/>
  <c r="CH48" i="2" s="1"/>
  <c r="CG50" i="2"/>
  <c r="CH50" i="2" s="1"/>
  <c r="CG51" i="2"/>
  <c r="CH51" i="2" s="1"/>
  <c r="CG52" i="2"/>
  <c r="CH52" i="2" s="1"/>
  <c r="CG53" i="2"/>
  <c r="CH53" i="2" s="1"/>
  <c r="CG54" i="2"/>
  <c r="CH54" i="2" s="1"/>
  <c r="CG55" i="2"/>
  <c r="CH55" i="2" s="1"/>
  <c r="CG56" i="2"/>
  <c r="CH56" i="2" s="1"/>
  <c r="CG57" i="2"/>
  <c r="CH57" i="2" s="1"/>
  <c r="CG58" i="2"/>
  <c r="CH58" i="2" s="1"/>
  <c r="CG59" i="2"/>
  <c r="CH59" i="2" s="1"/>
  <c r="CG60" i="2"/>
  <c r="CH60" i="2" s="1"/>
  <c r="CG61" i="2"/>
  <c r="CH61" i="2" s="1"/>
  <c r="CG62" i="2"/>
  <c r="CH62" i="2" s="1"/>
  <c r="CG63" i="2"/>
  <c r="CH63" i="2" s="1"/>
  <c r="CG64" i="2"/>
  <c r="CH64" i="2" s="1"/>
  <c r="CG65" i="2"/>
  <c r="CH65" i="2" s="1"/>
  <c r="CG66" i="2"/>
  <c r="CH66" i="2" s="1"/>
  <c r="CG67" i="2"/>
  <c r="CH67" i="2" s="1"/>
  <c r="CG68" i="2"/>
  <c r="CH68" i="2" s="1"/>
  <c r="CG69" i="2"/>
  <c r="CH69" i="2" s="1"/>
  <c r="CG70" i="2"/>
  <c r="CH70" i="2" s="1"/>
  <c r="CG71" i="2"/>
  <c r="CH71" i="2" s="1"/>
  <c r="CG72" i="2"/>
  <c r="CH72" i="2" s="1"/>
  <c r="CG73" i="2"/>
  <c r="CH73" i="2" s="1"/>
  <c r="CG74" i="2"/>
  <c r="CH74" i="2" s="1"/>
  <c r="CG75" i="2"/>
  <c r="CH75" i="2" s="1"/>
  <c r="CG76" i="2"/>
  <c r="CH76" i="2" s="1"/>
  <c r="CG77" i="2"/>
  <c r="CH77" i="2" s="1"/>
  <c r="CG78" i="2"/>
  <c r="CH78" i="2" s="1"/>
  <c r="CG79" i="2"/>
  <c r="CH79" i="2" s="1"/>
  <c r="CG80" i="2"/>
  <c r="CH80" i="2" s="1"/>
  <c r="CG81" i="2"/>
  <c r="CH81" i="2" s="1"/>
  <c r="CG82" i="2"/>
  <c r="CH82" i="2" s="1"/>
  <c r="CG83" i="2"/>
  <c r="CH83" i="2" s="1"/>
  <c r="CG84" i="2"/>
  <c r="CH84" i="2" s="1"/>
  <c r="CG85" i="2"/>
  <c r="CH85" i="2" s="1"/>
  <c r="CG86" i="2"/>
  <c r="CH86" i="2" s="1"/>
  <c r="CG87" i="2"/>
  <c r="CH87" i="2" s="1"/>
  <c r="CG88" i="2"/>
  <c r="CH88" i="2" s="1"/>
  <c r="CG89" i="2"/>
  <c r="CH89" i="2" s="1"/>
  <c r="CG90" i="2"/>
  <c r="CH90" i="2" s="1"/>
  <c r="CG91" i="2"/>
  <c r="CH91" i="2" s="1"/>
  <c r="CG92" i="2"/>
  <c r="CH92" i="2" s="1"/>
  <c r="CG93" i="2"/>
  <c r="CH93" i="2" s="1"/>
  <c r="CG94" i="2"/>
  <c r="CH94" i="2" s="1"/>
  <c r="CG95" i="2"/>
  <c r="CH95" i="2" s="1"/>
  <c r="CG96" i="2"/>
  <c r="CH96" i="2" s="1"/>
  <c r="CG97" i="2"/>
  <c r="CH97" i="2" s="1"/>
  <c r="CG98" i="2"/>
  <c r="CH98" i="2" s="1"/>
  <c r="CG99" i="2"/>
  <c r="CH99" i="2" s="1"/>
  <c r="CG100" i="2"/>
  <c r="CH100" i="2" s="1"/>
  <c r="CG101" i="2"/>
  <c r="CH101" i="2" s="1"/>
  <c r="CG102" i="2"/>
  <c r="CH102" i="2" s="1"/>
  <c r="CG103" i="2"/>
  <c r="CH103" i="2" s="1"/>
  <c r="CG104" i="2"/>
  <c r="CH104" i="2" s="1"/>
  <c r="CG105" i="2"/>
  <c r="CH105" i="2" s="1"/>
  <c r="CG106" i="2"/>
  <c r="CH106" i="2" s="1"/>
  <c r="CG107" i="2"/>
  <c r="CH107" i="2" s="1"/>
  <c r="CG108" i="2"/>
  <c r="CH108" i="2" s="1"/>
  <c r="CG109" i="2"/>
  <c r="CH109" i="2" s="1"/>
  <c r="CG110" i="2"/>
  <c r="CH110" i="2" s="1"/>
  <c r="CG111" i="2"/>
  <c r="CH111" i="2" s="1"/>
  <c r="CG112" i="2"/>
  <c r="CH112" i="2" s="1"/>
  <c r="CG113" i="2"/>
  <c r="CH113" i="2" s="1"/>
  <c r="CG114" i="2"/>
  <c r="CH114" i="2" s="1"/>
  <c r="CG115" i="2"/>
  <c r="CH115" i="2" s="1"/>
  <c r="CG116" i="2"/>
  <c r="CH116" i="2" s="1"/>
  <c r="CG117" i="2"/>
  <c r="CH117" i="2" s="1"/>
  <c r="CG118" i="2"/>
  <c r="CH118" i="2" s="1"/>
  <c r="CG119" i="2"/>
  <c r="CH119" i="2" s="1"/>
  <c r="CG120" i="2"/>
  <c r="CH120" i="2" s="1"/>
  <c r="CG121" i="2"/>
  <c r="CH121" i="2" s="1"/>
  <c r="CG122" i="2"/>
  <c r="CH122" i="2" s="1"/>
  <c r="CG123" i="2"/>
  <c r="CH123" i="2" s="1"/>
  <c r="CG124" i="2"/>
  <c r="CH124" i="2" s="1"/>
  <c r="CG125" i="2"/>
  <c r="CH125" i="2" s="1"/>
  <c r="CG126" i="2"/>
  <c r="CH126" i="2" s="1"/>
  <c r="CG127" i="2"/>
  <c r="CH127" i="2" s="1"/>
  <c r="CG128" i="2"/>
  <c r="CH128" i="2" s="1"/>
  <c r="CG129" i="2"/>
  <c r="CH129" i="2" s="1"/>
  <c r="CG130" i="2"/>
  <c r="CH130" i="2" s="1"/>
  <c r="CG131" i="2"/>
  <c r="CH131" i="2" s="1"/>
  <c r="CG132" i="2"/>
  <c r="CH132" i="2" s="1"/>
  <c r="CG133" i="2"/>
  <c r="CH133" i="2" s="1"/>
  <c r="CG134" i="2"/>
  <c r="CH134" i="2" s="1"/>
  <c r="CG135" i="2"/>
  <c r="CH135" i="2" s="1"/>
  <c r="CG136" i="2"/>
  <c r="CH136" i="2" s="1"/>
  <c r="CG137" i="2"/>
  <c r="CH137" i="2" s="1"/>
  <c r="CG2" i="2"/>
  <c r="CH2" i="2" s="1"/>
  <c r="CB3" i="2"/>
  <c r="CC3" i="2" s="1"/>
  <c r="CB4" i="2"/>
  <c r="CC4" i="2" s="1"/>
  <c r="CB5" i="2"/>
  <c r="CC5" i="2" s="1"/>
  <c r="CB6" i="2"/>
  <c r="CC6" i="2" s="1"/>
  <c r="CB7" i="2"/>
  <c r="CC7" i="2" s="1"/>
  <c r="CB8" i="2"/>
  <c r="CC8" i="2" s="1"/>
  <c r="CB9" i="2"/>
  <c r="CC9" i="2" s="1"/>
  <c r="CB10" i="2"/>
  <c r="CC10" i="2" s="1"/>
  <c r="CB11" i="2"/>
  <c r="CC11" i="2" s="1"/>
  <c r="CB12" i="2"/>
  <c r="CC12" i="2" s="1"/>
  <c r="CB13" i="2"/>
  <c r="CC13" i="2" s="1"/>
  <c r="CB14" i="2"/>
  <c r="CC14" i="2" s="1"/>
  <c r="CB15" i="2"/>
  <c r="CC15" i="2" s="1"/>
  <c r="CB16" i="2"/>
  <c r="CC16" i="2" s="1"/>
  <c r="CB17" i="2"/>
  <c r="CC17" i="2" s="1"/>
  <c r="CB18" i="2"/>
  <c r="CC18" i="2" s="1"/>
  <c r="CB19" i="2"/>
  <c r="CC19" i="2" s="1"/>
  <c r="CB20" i="2"/>
  <c r="CC20" i="2" s="1"/>
  <c r="CB21" i="2"/>
  <c r="CC21" i="2" s="1"/>
  <c r="CB22" i="2"/>
  <c r="CC22" i="2" s="1"/>
  <c r="CB23" i="2"/>
  <c r="CC23" i="2" s="1"/>
  <c r="CB24" i="2"/>
  <c r="CC24" i="2" s="1"/>
  <c r="CB25" i="2"/>
  <c r="CC25" i="2" s="1"/>
  <c r="CB27" i="2"/>
  <c r="CC27" i="2" s="1"/>
  <c r="CB28" i="2"/>
  <c r="CC28" i="2" s="1"/>
  <c r="CB29" i="2"/>
  <c r="CC29" i="2" s="1"/>
  <c r="CB30" i="2"/>
  <c r="CC30" i="2" s="1"/>
  <c r="CB31" i="2"/>
  <c r="CC31" i="2" s="1"/>
  <c r="CB32" i="2"/>
  <c r="CC32" i="2" s="1"/>
  <c r="CB33" i="2"/>
  <c r="CC33" i="2" s="1"/>
  <c r="CB34" i="2"/>
  <c r="CC34" i="2" s="1"/>
  <c r="CB35" i="2"/>
  <c r="CC35" i="2" s="1"/>
  <c r="CB36" i="2"/>
  <c r="CC36" i="2" s="1"/>
  <c r="CB37" i="2"/>
  <c r="CC37" i="2" s="1"/>
  <c r="CB38" i="2"/>
  <c r="CC38" i="2" s="1"/>
  <c r="CB39" i="2"/>
  <c r="CC39" i="2" s="1"/>
  <c r="CB40" i="2"/>
  <c r="CC40" i="2" s="1"/>
  <c r="CB41" i="2"/>
  <c r="CC41" i="2" s="1"/>
  <c r="CB42" i="2"/>
  <c r="CC42" i="2" s="1"/>
  <c r="CB43" i="2"/>
  <c r="CC43" i="2" s="1"/>
  <c r="CB44" i="2"/>
  <c r="CC44" i="2" s="1"/>
  <c r="CB45" i="2"/>
  <c r="CC45" i="2" s="1"/>
  <c r="CB46" i="2"/>
  <c r="CC46" i="2" s="1"/>
  <c r="CB47" i="2"/>
  <c r="CC47" i="2" s="1"/>
  <c r="CB48" i="2"/>
  <c r="CC48" i="2" s="1"/>
  <c r="CB50" i="2"/>
  <c r="CC50" i="2" s="1"/>
  <c r="CB51" i="2"/>
  <c r="CC51" i="2" s="1"/>
  <c r="CB52" i="2"/>
  <c r="CC52" i="2" s="1"/>
  <c r="CB53" i="2"/>
  <c r="CC53" i="2" s="1"/>
  <c r="CB54" i="2"/>
  <c r="CC54" i="2" s="1"/>
  <c r="CB55" i="2"/>
  <c r="CC55" i="2" s="1"/>
  <c r="CB56" i="2"/>
  <c r="CC56" i="2" s="1"/>
  <c r="CB57" i="2"/>
  <c r="CC57" i="2" s="1"/>
  <c r="CB58" i="2"/>
  <c r="CC58" i="2" s="1"/>
  <c r="CB59" i="2"/>
  <c r="CC59" i="2" s="1"/>
  <c r="CB60" i="2"/>
  <c r="CC60" i="2" s="1"/>
  <c r="CB61" i="2"/>
  <c r="CC61" i="2" s="1"/>
  <c r="CB62" i="2"/>
  <c r="CC62" i="2" s="1"/>
  <c r="CB63" i="2"/>
  <c r="CC63" i="2" s="1"/>
  <c r="CB64" i="2"/>
  <c r="CC64" i="2" s="1"/>
  <c r="CB65" i="2"/>
  <c r="CC65" i="2" s="1"/>
  <c r="CB66" i="2"/>
  <c r="CC66" i="2" s="1"/>
  <c r="CB67" i="2"/>
  <c r="CC67" i="2" s="1"/>
  <c r="CB68" i="2"/>
  <c r="CC68" i="2" s="1"/>
  <c r="CB69" i="2"/>
  <c r="CC69" i="2" s="1"/>
  <c r="CB70" i="2"/>
  <c r="CC70" i="2" s="1"/>
  <c r="CB71" i="2"/>
  <c r="CC71" i="2" s="1"/>
  <c r="CB72" i="2"/>
  <c r="CC72" i="2" s="1"/>
  <c r="CB73" i="2"/>
  <c r="CC73" i="2" s="1"/>
  <c r="CB74" i="2"/>
  <c r="CC74" i="2" s="1"/>
  <c r="CB75" i="2"/>
  <c r="CC75" i="2" s="1"/>
  <c r="CB76" i="2"/>
  <c r="CC76" i="2" s="1"/>
  <c r="CB77" i="2"/>
  <c r="CC77" i="2" s="1"/>
  <c r="CB78" i="2"/>
  <c r="CC78" i="2" s="1"/>
  <c r="CB79" i="2"/>
  <c r="CC79" i="2" s="1"/>
  <c r="CB80" i="2"/>
  <c r="CC80" i="2" s="1"/>
  <c r="CB81" i="2"/>
  <c r="CC81" i="2" s="1"/>
  <c r="CB82" i="2"/>
  <c r="CC82" i="2" s="1"/>
  <c r="CB83" i="2"/>
  <c r="CC83" i="2" s="1"/>
  <c r="CB84" i="2"/>
  <c r="CC84" i="2" s="1"/>
  <c r="CB85" i="2"/>
  <c r="CC85" i="2" s="1"/>
  <c r="CB86" i="2"/>
  <c r="CC86" i="2" s="1"/>
  <c r="CB87" i="2"/>
  <c r="CC87" i="2" s="1"/>
  <c r="CB88" i="2"/>
  <c r="CC88" i="2" s="1"/>
  <c r="CB89" i="2"/>
  <c r="CC89" i="2" s="1"/>
  <c r="CB90" i="2"/>
  <c r="CC90" i="2" s="1"/>
  <c r="CB91" i="2"/>
  <c r="CC91" i="2" s="1"/>
  <c r="CB92" i="2"/>
  <c r="CC92" i="2" s="1"/>
  <c r="CB93" i="2"/>
  <c r="CC93" i="2" s="1"/>
  <c r="CB94" i="2"/>
  <c r="CC94" i="2" s="1"/>
  <c r="CB95" i="2"/>
  <c r="CC95" i="2" s="1"/>
  <c r="CB96" i="2"/>
  <c r="CC96" i="2" s="1"/>
  <c r="CB97" i="2"/>
  <c r="CC97" i="2" s="1"/>
  <c r="CB98" i="2"/>
  <c r="CC98" i="2" s="1"/>
  <c r="CB99" i="2"/>
  <c r="CC99" i="2" s="1"/>
  <c r="CB100" i="2"/>
  <c r="CC100" i="2" s="1"/>
  <c r="CB101" i="2"/>
  <c r="CC101" i="2" s="1"/>
  <c r="CB102" i="2"/>
  <c r="CC102" i="2" s="1"/>
  <c r="CB103" i="2"/>
  <c r="CC103" i="2" s="1"/>
  <c r="CB104" i="2"/>
  <c r="CC104" i="2" s="1"/>
  <c r="CB105" i="2"/>
  <c r="CC105" i="2" s="1"/>
  <c r="CB106" i="2"/>
  <c r="CC106" i="2" s="1"/>
  <c r="CB107" i="2"/>
  <c r="CC107" i="2" s="1"/>
  <c r="CB108" i="2"/>
  <c r="CC108" i="2" s="1"/>
  <c r="CB109" i="2"/>
  <c r="CC109" i="2" s="1"/>
  <c r="CB110" i="2"/>
  <c r="CC110" i="2" s="1"/>
  <c r="CB111" i="2"/>
  <c r="CC111" i="2" s="1"/>
  <c r="CB112" i="2"/>
  <c r="CC112" i="2" s="1"/>
  <c r="CB113" i="2"/>
  <c r="CC113" i="2" s="1"/>
  <c r="CB114" i="2"/>
  <c r="CC114" i="2" s="1"/>
  <c r="CB115" i="2"/>
  <c r="CC115" i="2" s="1"/>
  <c r="CB116" i="2"/>
  <c r="CC116" i="2" s="1"/>
  <c r="CB117" i="2"/>
  <c r="CC117" i="2" s="1"/>
  <c r="CB118" i="2"/>
  <c r="CC118" i="2" s="1"/>
  <c r="CB119" i="2"/>
  <c r="CC119" i="2" s="1"/>
  <c r="CB120" i="2"/>
  <c r="CC120" i="2" s="1"/>
  <c r="CB121" i="2"/>
  <c r="CC121" i="2" s="1"/>
  <c r="CB122" i="2"/>
  <c r="CC122" i="2" s="1"/>
  <c r="CB123" i="2"/>
  <c r="CC123" i="2" s="1"/>
  <c r="CB124" i="2"/>
  <c r="CC124" i="2" s="1"/>
  <c r="CB125" i="2"/>
  <c r="CC125" i="2" s="1"/>
  <c r="CB126" i="2"/>
  <c r="CC126" i="2" s="1"/>
  <c r="CB127" i="2"/>
  <c r="CC127" i="2" s="1"/>
  <c r="CB128" i="2"/>
  <c r="CC128" i="2" s="1"/>
  <c r="CB129" i="2"/>
  <c r="CC129" i="2" s="1"/>
  <c r="CB130" i="2"/>
  <c r="CC130" i="2" s="1"/>
  <c r="CB131" i="2"/>
  <c r="CC131" i="2" s="1"/>
  <c r="CB132" i="2"/>
  <c r="CC132" i="2" s="1"/>
  <c r="CB133" i="2"/>
  <c r="CC133" i="2" s="1"/>
  <c r="CB134" i="2"/>
  <c r="CC134" i="2" s="1"/>
  <c r="CB135" i="2"/>
  <c r="CC135" i="2" s="1"/>
  <c r="CB136" i="2"/>
  <c r="CC136" i="2" s="1"/>
  <c r="CB137" i="2"/>
  <c r="CC137" i="2" s="1"/>
  <c r="CB2" i="2"/>
  <c r="CC2" i="2" s="1"/>
  <c r="BW3" i="2"/>
  <c r="BX3" i="2" s="1"/>
  <c r="BW4" i="2"/>
  <c r="BX4" i="2" s="1"/>
  <c r="BW5" i="2"/>
  <c r="BX5" i="2" s="1"/>
  <c r="BW6" i="2"/>
  <c r="BX6" i="2" s="1"/>
  <c r="BW7" i="2"/>
  <c r="BX7" i="2" s="1"/>
  <c r="BW8" i="2"/>
  <c r="BX8" i="2" s="1"/>
  <c r="BW9" i="2"/>
  <c r="BX9" i="2" s="1"/>
  <c r="BW10" i="2"/>
  <c r="BX10" i="2" s="1"/>
  <c r="BW11" i="2"/>
  <c r="BX11" i="2" s="1"/>
  <c r="BW12" i="2"/>
  <c r="BX12" i="2" s="1"/>
  <c r="BW13" i="2"/>
  <c r="BX13" i="2" s="1"/>
  <c r="BW14" i="2"/>
  <c r="BX14" i="2" s="1"/>
  <c r="BW15" i="2"/>
  <c r="BX15" i="2" s="1"/>
  <c r="BW16" i="2"/>
  <c r="BX16" i="2" s="1"/>
  <c r="BW17" i="2"/>
  <c r="BX17" i="2" s="1"/>
  <c r="BW18" i="2"/>
  <c r="BX18" i="2" s="1"/>
  <c r="BW19" i="2"/>
  <c r="BX19" i="2" s="1"/>
  <c r="BW20" i="2"/>
  <c r="BX20" i="2" s="1"/>
  <c r="BW21" i="2"/>
  <c r="BX21" i="2" s="1"/>
  <c r="BW22" i="2"/>
  <c r="BX22" i="2" s="1"/>
  <c r="BW23" i="2"/>
  <c r="BX23" i="2" s="1"/>
  <c r="BW24" i="2"/>
  <c r="BX24" i="2" s="1"/>
  <c r="BW25" i="2"/>
  <c r="BX25" i="2" s="1"/>
  <c r="BW27" i="2"/>
  <c r="BX27" i="2" s="1"/>
  <c r="BW28" i="2"/>
  <c r="BX28" i="2" s="1"/>
  <c r="BW29" i="2"/>
  <c r="BX29" i="2" s="1"/>
  <c r="BW30" i="2"/>
  <c r="BX30" i="2" s="1"/>
  <c r="BW31" i="2"/>
  <c r="BX31" i="2" s="1"/>
  <c r="BW32" i="2"/>
  <c r="BX32" i="2" s="1"/>
  <c r="BW33" i="2"/>
  <c r="BX33" i="2" s="1"/>
  <c r="BW34" i="2"/>
  <c r="BX34" i="2" s="1"/>
  <c r="BW35" i="2"/>
  <c r="BX35" i="2" s="1"/>
  <c r="BW36" i="2"/>
  <c r="BX36" i="2" s="1"/>
  <c r="BW37" i="2"/>
  <c r="BX37" i="2" s="1"/>
  <c r="BW38" i="2"/>
  <c r="BX38" i="2" s="1"/>
  <c r="BW39" i="2"/>
  <c r="BX39" i="2" s="1"/>
  <c r="BW40" i="2"/>
  <c r="BX40" i="2" s="1"/>
  <c r="BW41" i="2"/>
  <c r="BX41" i="2" s="1"/>
  <c r="BW42" i="2"/>
  <c r="BX42" i="2" s="1"/>
  <c r="BW43" i="2"/>
  <c r="BX43" i="2" s="1"/>
  <c r="BW44" i="2"/>
  <c r="BX44" i="2" s="1"/>
  <c r="BW45" i="2"/>
  <c r="BX45" i="2" s="1"/>
  <c r="BW46" i="2"/>
  <c r="BX46" i="2" s="1"/>
  <c r="BW47" i="2"/>
  <c r="BX47" i="2" s="1"/>
  <c r="BW48" i="2"/>
  <c r="BX48" i="2" s="1"/>
  <c r="BW50" i="2"/>
  <c r="BX50" i="2" s="1"/>
  <c r="BW51" i="2"/>
  <c r="BX51" i="2" s="1"/>
  <c r="BW52" i="2"/>
  <c r="BX52" i="2" s="1"/>
  <c r="BW53" i="2"/>
  <c r="BX53" i="2" s="1"/>
  <c r="BW54" i="2"/>
  <c r="BX54" i="2" s="1"/>
  <c r="BW55" i="2"/>
  <c r="BX55" i="2" s="1"/>
  <c r="BW56" i="2"/>
  <c r="BX56" i="2" s="1"/>
  <c r="BW57" i="2"/>
  <c r="BX57" i="2" s="1"/>
  <c r="BW58" i="2"/>
  <c r="BX58" i="2" s="1"/>
  <c r="BW59" i="2"/>
  <c r="BX59" i="2" s="1"/>
  <c r="BW60" i="2"/>
  <c r="BX60" i="2" s="1"/>
  <c r="BW61" i="2"/>
  <c r="BX61" i="2" s="1"/>
  <c r="BW62" i="2"/>
  <c r="BX62" i="2" s="1"/>
  <c r="BW63" i="2"/>
  <c r="BX63" i="2" s="1"/>
  <c r="BW64" i="2"/>
  <c r="BX64" i="2" s="1"/>
  <c r="BW65" i="2"/>
  <c r="BX65" i="2" s="1"/>
  <c r="BW66" i="2"/>
  <c r="BX66" i="2" s="1"/>
  <c r="BW67" i="2"/>
  <c r="BX67" i="2" s="1"/>
  <c r="BW68" i="2"/>
  <c r="BX68" i="2" s="1"/>
  <c r="BW69" i="2"/>
  <c r="BX69" i="2" s="1"/>
  <c r="BW70" i="2"/>
  <c r="BX70" i="2" s="1"/>
  <c r="BW71" i="2"/>
  <c r="BX71" i="2" s="1"/>
  <c r="BW72" i="2"/>
  <c r="BX72" i="2" s="1"/>
  <c r="BW73" i="2"/>
  <c r="BX73" i="2" s="1"/>
  <c r="BW74" i="2"/>
  <c r="BX74" i="2" s="1"/>
  <c r="BW75" i="2"/>
  <c r="BX75" i="2" s="1"/>
  <c r="BW76" i="2"/>
  <c r="BX76" i="2" s="1"/>
  <c r="BW77" i="2"/>
  <c r="BX77" i="2" s="1"/>
  <c r="BW78" i="2"/>
  <c r="BX78" i="2" s="1"/>
  <c r="BW79" i="2"/>
  <c r="BX79" i="2" s="1"/>
  <c r="BW80" i="2"/>
  <c r="BX80" i="2" s="1"/>
  <c r="BW81" i="2"/>
  <c r="BX81" i="2" s="1"/>
  <c r="BW82" i="2"/>
  <c r="BX82" i="2" s="1"/>
  <c r="BW83" i="2"/>
  <c r="BX83" i="2" s="1"/>
  <c r="BW84" i="2"/>
  <c r="BX84" i="2" s="1"/>
  <c r="BW85" i="2"/>
  <c r="BX85" i="2" s="1"/>
  <c r="BW86" i="2"/>
  <c r="BX86" i="2" s="1"/>
  <c r="BW87" i="2"/>
  <c r="BX87" i="2" s="1"/>
  <c r="BW88" i="2"/>
  <c r="BX88" i="2" s="1"/>
  <c r="BW89" i="2"/>
  <c r="BX89" i="2" s="1"/>
  <c r="BW90" i="2"/>
  <c r="BX90" i="2" s="1"/>
  <c r="BW91" i="2"/>
  <c r="BX91" i="2" s="1"/>
  <c r="BW92" i="2"/>
  <c r="BX92" i="2" s="1"/>
  <c r="BW93" i="2"/>
  <c r="BX93" i="2" s="1"/>
  <c r="BW94" i="2"/>
  <c r="BX94" i="2" s="1"/>
  <c r="BW95" i="2"/>
  <c r="BX95" i="2" s="1"/>
  <c r="BW96" i="2"/>
  <c r="BX96" i="2" s="1"/>
  <c r="BW97" i="2"/>
  <c r="BX97" i="2" s="1"/>
  <c r="BW98" i="2"/>
  <c r="BX98" i="2" s="1"/>
  <c r="BW99" i="2"/>
  <c r="BX99" i="2" s="1"/>
  <c r="BW100" i="2"/>
  <c r="BX100" i="2" s="1"/>
  <c r="BW101" i="2"/>
  <c r="BX101" i="2" s="1"/>
  <c r="BW102" i="2"/>
  <c r="BX102" i="2" s="1"/>
  <c r="BW103" i="2"/>
  <c r="BX103" i="2" s="1"/>
  <c r="BW104" i="2"/>
  <c r="BX104" i="2" s="1"/>
  <c r="BW105" i="2"/>
  <c r="BX105" i="2" s="1"/>
  <c r="BW106" i="2"/>
  <c r="BX106" i="2" s="1"/>
  <c r="BW107" i="2"/>
  <c r="BX107" i="2" s="1"/>
  <c r="BW108" i="2"/>
  <c r="BX108" i="2" s="1"/>
  <c r="BW109" i="2"/>
  <c r="BX109" i="2" s="1"/>
  <c r="BW110" i="2"/>
  <c r="BX110" i="2" s="1"/>
  <c r="BW111" i="2"/>
  <c r="BX111" i="2" s="1"/>
  <c r="BW112" i="2"/>
  <c r="BX112" i="2" s="1"/>
  <c r="BW113" i="2"/>
  <c r="BX113" i="2" s="1"/>
  <c r="BW114" i="2"/>
  <c r="BX114" i="2" s="1"/>
  <c r="BW115" i="2"/>
  <c r="BX115" i="2" s="1"/>
  <c r="BW116" i="2"/>
  <c r="BX116" i="2" s="1"/>
  <c r="BW117" i="2"/>
  <c r="BX117" i="2" s="1"/>
  <c r="BW118" i="2"/>
  <c r="BX118" i="2" s="1"/>
  <c r="BW119" i="2"/>
  <c r="BX119" i="2" s="1"/>
  <c r="BW120" i="2"/>
  <c r="BX120" i="2" s="1"/>
  <c r="BW121" i="2"/>
  <c r="BX121" i="2" s="1"/>
  <c r="BW122" i="2"/>
  <c r="BX122" i="2" s="1"/>
  <c r="BW123" i="2"/>
  <c r="BX123" i="2" s="1"/>
  <c r="BW124" i="2"/>
  <c r="BX124" i="2" s="1"/>
  <c r="BW125" i="2"/>
  <c r="BX125" i="2" s="1"/>
  <c r="BW126" i="2"/>
  <c r="BX126" i="2" s="1"/>
  <c r="BW127" i="2"/>
  <c r="BX127" i="2" s="1"/>
  <c r="BW128" i="2"/>
  <c r="BX128" i="2" s="1"/>
  <c r="BW129" i="2"/>
  <c r="BX129" i="2" s="1"/>
  <c r="BW130" i="2"/>
  <c r="BX130" i="2" s="1"/>
  <c r="BW131" i="2"/>
  <c r="BX131" i="2" s="1"/>
  <c r="BW132" i="2"/>
  <c r="BX132" i="2" s="1"/>
  <c r="BW133" i="2"/>
  <c r="BX133" i="2" s="1"/>
  <c r="BW134" i="2"/>
  <c r="BX134" i="2" s="1"/>
  <c r="BW135" i="2"/>
  <c r="BX135" i="2" s="1"/>
  <c r="BW136" i="2"/>
  <c r="BX136" i="2" s="1"/>
  <c r="BW137" i="2"/>
  <c r="BX137" i="2" s="1"/>
  <c r="BW2" i="2"/>
  <c r="BX2" i="2" s="1"/>
  <c r="CU3" i="2"/>
  <c r="CU4" i="2"/>
  <c r="CU5" i="2"/>
  <c r="CU6" i="2"/>
  <c r="CU7" i="2"/>
  <c r="CU8" i="2"/>
  <c r="CU9" i="2"/>
  <c r="CU10" i="2"/>
  <c r="CU11" i="2"/>
  <c r="CU12" i="2"/>
  <c r="CU13" i="2"/>
  <c r="CU14" i="2"/>
  <c r="CU15" i="2"/>
  <c r="CU16" i="2"/>
  <c r="CU17" i="2"/>
  <c r="CU18" i="2"/>
  <c r="CU19" i="2"/>
  <c r="CU20" i="2"/>
  <c r="CU21" i="2"/>
  <c r="CU22" i="2"/>
  <c r="CU23" i="2"/>
  <c r="CU24" i="2"/>
  <c r="CU25" i="2"/>
  <c r="CU27" i="2"/>
  <c r="CU28" i="2"/>
  <c r="CU29" i="2"/>
  <c r="CU30" i="2"/>
  <c r="CU31" i="2"/>
  <c r="CU32" i="2"/>
  <c r="CU33" i="2"/>
  <c r="CU34" i="2"/>
  <c r="CU35" i="2"/>
  <c r="CU36" i="2"/>
  <c r="CU37" i="2"/>
  <c r="CU38" i="2"/>
  <c r="CU39" i="2"/>
  <c r="CU40" i="2"/>
  <c r="CU41" i="2"/>
  <c r="CU42" i="2"/>
  <c r="CU43" i="2"/>
  <c r="CU44" i="2"/>
  <c r="CU45" i="2"/>
  <c r="CU46" i="2"/>
  <c r="CU47" i="2"/>
  <c r="CU48" i="2"/>
  <c r="CU50" i="2"/>
  <c r="CU51" i="2"/>
  <c r="CU52" i="2"/>
  <c r="CU53" i="2"/>
  <c r="CU54" i="2"/>
  <c r="CU55" i="2"/>
  <c r="CU56" i="2"/>
  <c r="CU57" i="2"/>
  <c r="CU58" i="2"/>
  <c r="CU59" i="2"/>
  <c r="CU60" i="2"/>
  <c r="CU61" i="2"/>
  <c r="CU62" i="2"/>
  <c r="CU63" i="2"/>
  <c r="CU64" i="2"/>
  <c r="CU65" i="2"/>
  <c r="CU66" i="2"/>
  <c r="CU67" i="2"/>
  <c r="CU68" i="2"/>
  <c r="CU69" i="2"/>
  <c r="CU70" i="2"/>
  <c r="CU71" i="2"/>
  <c r="CU72" i="2"/>
  <c r="CU73" i="2"/>
  <c r="CU74" i="2"/>
  <c r="CU75" i="2"/>
  <c r="CU76" i="2"/>
  <c r="CU77" i="2"/>
  <c r="CU78" i="2"/>
  <c r="CU79" i="2"/>
  <c r="CU80" i="2"/>
  <c r="CU81" i="2"/>
  <c r="CU82" i="2"/>
  <c r="CU83" i="2"/>
  <c r="CU84" i="2"/>
  <c r="CU85" i="2"/>
  <c r="CU86" i="2"/>
  <c r="CU87" i="2"/>
  <c r="CU88" i="2"/>
  <c r="CU89" i="2"/>
  <c r="CU90" i="2"/>
  <c r="CU91" i="2"/>
  <c r="CU92" i="2"/>
  <c r="CU93" i="2"/>
  <c r="CU94" i="2"/>
  <c r="CU95" i="2"/>
  <c r="CU96" i="2"/>
  <c r="CU97" i="2"/>
  <c r="CU98" i="2"/>
  <c r="CU99" i="2"/>
  <c r="CU100" i="2"/>
  <c r="CU101" i="2"/>
  <c r="CU102" i="2"/>
  <c r="CU103" i="2"/>
  <c r="CU104" i="2"/>
  <c r="CU105" i="2"/>
  <c r="CU106" i="2"/>
  <c r="CU107" i="2"/>
  <c r="CU108" i="2"/>
  <c r="CU109" i="2"/>
  <c r="CU110" i="2"/>
  <c r="CU111" i="2"/>
  <c r="CU112" i="2"/>
  <c r="CU113" i="2"/>
  <c r="CU114" i="2"/>
  <c r="CU115" i="2"/>
  <c r="CU116" i="2"/>
  <c r="CU117" i="2"/>
  <c r="CU118" i="2"/>
  <c r="CU119" i="2"/>
  <c r="CU120" i="2"/>
  <c r="CU121" i="2"/>
  <c r="CU122" i="2"/>
  <c r="CU123" i="2"/>
  <c r="CU124" i="2"/>
  <c r="CU125" i="2"/>
  <c r="CU126" i="2"/>
  <c r="CU127" i="2"/>
  <c r="CU128" i="2"/>
  <c r="CU129" i="2"/>
  <c r="CU130" i="2"/>
  <c r="CU131" i="2"/>
  <c r="CU132" i="2"/>
  <c r="CU133" i="2"/>
  <c r="CU134" i="2"/>
  <c r="CU135" i="2"/>
  <c r="CU136" i="2"/>
  <c r="CU137" i="2"/>
  <c r="CS3" i="2"/>
  <c r="CS4" i="2"/>
  <c r="CS5" i="2"/>
  <c r="CS6" i="2"/>
  <c r="CS7" i="2"/>
  <c r="CS8" i="2"/>
  <c r="CS9" i="2"/>
  <c r="CS10" i="2"/>
  <c r="CS11" i="2"/>
  <c r="CS12" i="2"/>
  <c r="CS13" i="2"/>
  <c r="CS14" i="2"/>
  <c r="CS15" i="2"/>
  <c r="CS16" i="2"/>
  <c r="CS17" i="2"/>
  <c r="CS18" i="2"/>
  <c r="CS19" i="2"/>
  <c r="CS20" i="2"/>
  <c r="CS21" i="2"/>
  <c r="CS22" i="2"/>
  <c r="CS23" i="2"/>
  <c r="CS24" i="2"/>
  <c r="CS25" i="2"/>
  <c r="CS27" i="2"/>
  <c r="CS28" i="2"/>
  <c r="CS29" i="2"/>
  <c r="CS30" i="2"/>
  <c r="CS31" i="2"/>
  <c r="CS32" i="2"/>
  <c r="CS33" i="2"/>
  <c r="CS34" i="2"/>
  <c r="CS35" i="2"/>
  <c r="CS36" i="2"/>
  <c r="CS37" i="2"/>
  <c r="CS38" i="2"/>
  <c r="CS39" i="2"/>
  <c r="CS40" i="2"/>
  <c r="CS41" i="2"/>
  <c r="CS42" i="2"/>
  <c r="CS43" i="2"/>
  <c r="CS44" i="2"/>
  <c r="CS45" i="2"/>
  <c r="CS46" i="2"/>
  <c r="CS47" i="2"/>
  <c r="CS48" i="2"/>
  <c r="CS50" i="2"/>
  <c r="CS51" i="2"/>
  <c r="CS52" i="2"/>
  <c r="CS53" i="2"/>
  <c r="CS54" i="2"/>
  <c r="CS55" i="2"/>
  <c r="CS56" i="2"/>
  <c r="CS57" i="2"/>
  <c r="CS58" i="2"/>
  <c r="CS59" i="2"/>
  <c r="CS60" i="2"/>
  <c r="CS61" i="2"/>
  <c r="CS62" i="2"/>
  <c r="CS63" i="2"/>
  <c r="CS64" i="2"/>
  <c r="CS65" i="2"/>
  <c r="CS66" i="2"/>
  <c r="CS67" i="2"/>
  <c r="CS68" i="2"/>
  <c r="CS69" i="2"/>
  <c r="CS70" i="2"/>
  <c r="CS71" i="2"/>
  <c r="CS72" i="2"/>
  <c r="CS73" i="2"/>
  <c r="CS74" i="2"/>
  <c r="CS75" i="2"/>
  <c r="CS76" i="2"/>
  <c r="CS77" i="2"/>
  <c r="CS78" i="2"/>
  <c r="CS79" i="2"/>
  <c r="CS80" i="2"/>
  <c r="CS81" i="2"/>
  <c r="CS82" i="2"/>
  <c r="CS83" i="2"/>
  <c r="CS84" i="2"/>
  <c r="CS85" i="2"/>
  <c r="CS86" i="2"/>
  <c r="CS87" i="2"/>
  <c r="CS88" i="2"/>
  <c r="CS89" i="2"/>
  <c r="CS90" i="2"/>
  <c r="CS91" i="2"/>
  <c r="CS92" i="2"/>
  <c r="CS93" i="2"/>
  <c r="CS94" i="2"/>
  <c r="CS95" i="2"/>
  <c r="CS96" i="2"/>
  <c r="CS97" i="2"/>
  <c r="CS98" i="2"/>
  <c r="CS99" i="2"/>
  <c r="CS100" i="2"/>
  <c r="CS101" i="2"/>
  <c r="CS102" i="2"/>
  <c r="CS103" i="2"/>
  <c r="CS104" i="2"/>
  <c r="CS105" i="2"/>
  <c r="CS106" i="2"/>
  <c r="CS107" i="2"/>
  <c r="CS108" i="2"/>
  <c r="CS109" i="2"/>
  <c r="CS110" i="2"/>
  <c r="CS111" i="2"/>
  <c r="CS112" i="2"/>
  <c r="CS113" i="2"/>
  <c r="CS114" i="2"/>
  <c r="CS115" i="2"/>
  <c r="CS116" i="2"/>
  <c r="CS117" i="2"/>
  <c r="CS118" i="2"/>
  <c r="CS119" i="2"/>
  <c r="CS120" i="2"/>
  <c r="CS121" i="2"/>
  <c r="CS122" i="2"/>
  <c r="CS123" i="2"/>
  <c r="CS124" i="2"/>
  <c r="CS125" i="2"/>
  <c r="CS126" i="2"/>
  <c r="CS127" i="2"/>
  <c r="CS128" i="2"/>
  <c r="CS129" i="2"/>
  <c r="CS130" i="2"/>
  <c r="CS131" i="2"/>
  <c r="CS132" i="2"/>
  <c r="CS133" i="2"/>
  <c r="CS134" i="2"/>
  <c r="CS135" i="2"/>
  <c r="CS136" i="2"/>
  <c r="CS137" i="2"/>
  <c r="CQ3" i="2"/>
  <c r="CQ4" i="2"/>
  <c r="CQ5" i="2"/>
  <c r="CQ6" i="2"/>
  <c r="CQ7" i="2"/>
  <c r="CQ8" i="2"/>
  <c r="CQ9" i="2"/>
  <c r="CQ10" i="2"/>
  <c r="CQ11" i="2"/>
  <c r="CQ12" i="2"/>
  <c r="CQ13" i="2"/>
  <c r="CQ14" i="2"/>
  <c r="CQ15" i="2"/>
  <c r="CQ16" i="2"/>
  <c r="CQ17" i="2"/>
  <c r="CQ18" i="2"/>
  <c r="CQ19" i="2"/>
  <c r="CQ20" i="2"/>
  <c r="CQ21" i="2"/>
  <c r="CQ22" i="2"/>
  <c r="CQ23" i="2"/>
  <c r="CQ24" i="2"/>
  <c r="CQ25" i="2"/>
  <c r="CQ27" i="2"/>
  <c r="CQ28" i="2"/>
  <c r="CQ29" i="2"/>
  <c r="CQ30" i="2"/>
  <c r="CQ31" i="2"/>
  <c r="CQ32" i="2"/>
  <c r="CQ33" i="2"/>
  <c r="CQ34" i="2"/>
  <c r="CQ35" i="2"/>
  <c r="CQ36" i="2"/>
  <c r="CQ37" i="2"/>
  <c r="CQ38" i="2"/>
  <c r="CQ39" i="2"/>
  <c r="CQ40" i="2"/>
  <c r="CQ41" i="2"/>
  <c r="CQ42" i="2"/>
  <c r="CQ43" i="2"/>
  <c r="CQ44" i="2"/>
  <c r="CQ45" i="2"/>
  <c r="CQ46" i="2"/>
  <c r="CQ47" i="2"/>
  <c r="CQ48" i="2"/>
  <c r="CQ50" i="2"/>
  <c r="CQ51" i="2"/>
  <c r="CQ52" i="2"/>
  <c r="CQ53" i="2"/>
  <c r="CQ54" i="2"/>
  <c r="CQ55" i="2"/>
  <c r="CQ56" i="2"/>
  <c r="CQ57" i="2"/>
  <c r="CQ58" i="2"/>
  <c r="CQ59" i="2"/>
  <c r="CQ60" i="2"/>
  <c r="CQ61" i="2"/>
  <c r="CQ62" i="2"/>
  <c r="CQ63" i="2"/>
  <c r="CQ64" i="2"/>
  <c r="CQ65" i="2"/>
  <c r="CQ66" i="2"/>
  <c r="CQ67" i="2"/>
  <c r="CQ68" i="2"/>
  <c r="CQ69" i="2"/>
  <c r="CQ70" i="2"/>
  <c r="CQ71" i="2"/>
  <c r="CQ72" i="2"/>
  <c r="CQ73" i="2"/>
  <c r="CQ74" i="2"/>
  <c r="CQ75" i="2"/>
  <c r="CQ76" i="2"/>
  <c r="CQ77" i="2"/>
  <c r="CQ78" i="2"/>
  <c r="CQ79" i="2"/>
  <c r="CQ80" i="2"/>
  <c r="CQ81" i="2"/>
  <c r="CQ82" i="2"/>
  <c r="CQ83" i="2"/>
  <c r="CQ84" i="2"/>
  <c r="CQ85" i="2"/>
  <c r="CQ86" i="2"/>
  <c r="CQ87" i="2"/>
  <c r="CQ88" i="2"/>
  <c r="CQ89" i="2"/>
  <c r="CQ90" i="2"/>
  <c r="CQ91" i="2"/>
  <c r="CQ92" i="2"/>
  <c r="CQ93" i="2"/>
  <c r="CQ94" i="2"/>
  <c r="CQ95" i="2"/>
  <c r="CQ96" i="2"/>
  <c r="CQ97" i="2"/>
  <c r="CQ98" i="2"/>
  <c r="CQ99" i="2"/>
  <c r="CQ100" i="2"/>
  <c r="CQ101" i="2"/>
  <c r="CQ102" i="2"/>
  <c r="CQ103" i="2"/>
  <c r="CQ104" i="2"/>
  <c r="CQ105" i="2"/>
  <c r="CQ106" i="2"/>
  <c r="CQ107" i="2"/>
  <c r="CQ108" i="2"/>
  <c r="CQ109" i="2"/>
  <c r="CQ110" i="2"/>
  <c r="CQ111" i="2"/>
  <c r="CQ112" i="2"/>
  <c r="CQ113" i="2"/>
  <c r="CQ114" i="2"/>
  <c r="CQ115" i="2"/>
  <c r="CQ116" i="2"/>
  <c r="CQ117" i="2"/>
  <c r="CQ118" i="2"/>
  <c r="CQ119" i="2"/>
  <c r="CQ120" i="2"/>
  <c r="CQ121" i="2"/>
  <c r="CQ122" i="2"/>
  <c r="CQ123" i="2"/>
  <c r="CQ124" i="2"/>
  <c r="CQ125" i="2"/>
  <c r="CQ126" i="2"/>
  <c r="CQ127" i="2"/>
  <c r="CQ128" i="2"/>
  <c r="CQ129" i="2"/>
  <c r="CQ130" i="2"/>
  <c r="CQ131" i="2"/>
  <c r="CQ132" i="2"/>
  <c r="CQ133" i="2"/>
  <c r="CQ134" i="2"/>
  <c r="CQ135" i="2"/>
  <c r="CQ136" i="2"/>
  <c r="CQ137" i="2"/>
  <c r="CU2" i="2"/>
  <c r="CS2" i="2"/>
  <c r="CQ2" i="2"/>
  <c r="CO3" i="2"/>
  <c r="CO4" i="2"/>
  <c r="CO5" i="2"/>
  <c r="CO6" i="2"/>
  <c r="CO7" i="2"/>
  <c r="CO8" i="2"/>
  <c r="CO9" i="2"/>
  <c r="CO10" i="2"/>
  <c r="CO11" i="2"/>
  <c r="CO12" i="2"/>
  <c r="CO13" i="2"/>
  <c r="CO14" i="2"/>
  <c r="CO15" i="2"/>
  <c r="CO16" i="2"/>
  <c r="CO17" i="2"/>
  <c r="CO18" i="2"/>
  <c r="CO19" i="2"/>
  <c r="CO20" i="2"/>
  <c r="CO21" i="2"/>
  <c r="CO22" i="2"/>
  <c r="CO23" i="2"/>
  <c r="CO24" i="2"/>
  <c r="CO25" i="2"/>
  <c r="CO27" i="2"/>
  <c r="CO28" i="2"/>
  <c r="CO29" i="2"/>
  <c r="CO30" i="2"/>
  <c r="CO31" i="2"/>
  <c r="CO32" i="2"/>
  <c r="CO33" i="2"/>
  <c r="CO34" i="2"/>
  <c r="CO35" i="2"/>
  <c r="CO36" i="2"/>
  <c r="CO37" i="2"/>
  <c r="CO38" i="2"/>
  <c r="CO39" i="2"/>
  <c r="CO40" i="2"/>
  <c r="CO41" i="2"/>
  <c r="CO42" i="2"/>
  <c r="CO43" i="2"/>
  <c r="CO44" i="2"/>
  <c r="CO45" i="2"/>
  <c r="CO46" i="2"/>
  <c r="CO47" i="2"/>
  <c r="CO48" i="2"/>
  <c r="CO50" i="2"/>
  <c r="CO51" i="2"/>
  <c r="CO52" i="2"/>
  <c r="CO53" i="2"/>
  <c r="CO54" i="2"/>
  <c r="CO55" i="2"/>
  <c r="CO56" i="2"/>
  <c r="CO57" i="2"/>
  <c r="CO58" i="2"/>
  <c r="CO59" i="2"/>
  <c r="CO60" i="2"/>
  <c r="CO61" i="2"/>
  <c r="CO62" i="2"/>
  <c r="CO63" i="2"/>
  <c r="CO64" i="2"/>
  <c r="CO65" i="2"/>
  <c r="CO66" i="2"/>
  <c r="CO67" i="2"/>
  <c r="CO68" i="2"/>
  <c r="CO69" i="2"/>
  <c r="CO70" i="2"/>
  <c r="CO71" i="2"/>
  <c r="CO72" i="2"/>
  <c r="CO73" i="2"/>
  <c r="CO74" i="2"/>
  <c r="CO75" i="2"/>
  <c r="CO76" i="2"/>
  <c r="CO77" i="2"/>
  <c r="CO78" i="2"/>
  <c r="CO79" i="2"/>
  <c r="CO80" i="2"/>
  <c r="CO81" i="2"/>
  <c r="CO82" i="2"/>
  <c r="CO83" i="2"/>
  <c r="CO84" i="2"/>
  <c r="CO85" i="2"/>
  <c r="CO86" i="2"/>
  <c r="CO87" i="2"/>
  <c r="CO88" i="2"/>
  <c r="CO89" i="2"/>
  <c r="CO90" i="2"/>
  <c r="CO91" i="2"/>
  <c r="CO92" i="2"/>
  <c r="CO93" i="2"/>
  <c r="CO94" i="2"/>
  <c r="CO95" i="2"/>
  <c r="CO96" i="2"/>
  <c r="CO97" i="2"/>
  <c r="CO98" i="2"/>
  <c r="CO99" i="2"/>
  <c r="CO100" i="2"/>
  <c r="CO101" i="2"/>
  <c r="CO102" i="2"/>
  <c r="CO103" i="2"/>
  <c r="CO104" i="2"/>
  <c r="CO105" i="2"/>
  <c r="CO106" i="2"/>
  <c r="CO107" i="2"/>
  <c r="CO108" i="2"/>
  <c r="CO109" i="2"/>
  <c r="CO110" i="2"/>
  <c r="CO111" i="2"/>
  <c r="CO112" i="2"/>
  <c r="CO113" i="2"/>
  <c r="CO114" i="2"/>
  <c r="CO115" i="2"/>
  <c r="CO116" i="2"/>
  <c r="CO117" i="2"/>
  <c r="CO118" i="2"/>
  <c r="CO119" i="2"/>
  <c r="CO120" i="2"/>
  <c r="CO121" i="2"/>
  <c r="CO122" i="2"/>
  <c r="CO123" i="2"/>
  <c r="CO124" i="2"/>
  <c r="CO125" i="2"/>
  <c r="CO126" i="2"/>
  <c r="CO127" i="2"/>
  <c r="CO128" i="2"/>
  <c r="CO129" i="2"/>
  <c r="CO130" i="2"/>
  <c r="CO131" i="2"/>
  <c r="CO132" i="2"/>
  <c r="CO133" i="2"/>
  <c r="CO134" i="2"/>
  <c r="CO135" i="2"/>
  <c r="CO136" i="2"/>
  <c r="CO137" i="2"/>
  <c r="CO2" i="2"/>
  <c r="CF110" i="2"/>
  <c r="CF39" i="2"/>
  <c r="CF24" i="2"/>
  <c r="CF3" i="2"/>
  <c r="CF4" i="2"/>
  <c r="CF5" i="2"/>
  <c r="CF6" i="2"/>
  <c r="CF7" i="2"/>
  <c r="CF8" i="2"/>
  <c r="CF9" i="2"/>
  <c r="CF10" i="2"/>
  <c r="CF11" i="2"/>
  <c r="CF12" i="2"/>
  <c r="CF13" i="2"/>
  <c r="CF14" i="2"/>
  <c r="CF15" i="2"/>
  <c r="CF16" i="2"/>
  <c r="CF17" i="2"/>
  <c r="CF18" i="2"/>
  <c r="CF19" i="2"/>
  <c r="CF20" i="2"/>
  <c r="CF21" i="2"/>
  <c r="CF22" i="2"/>
  <c r="CF23" i="2"/>
  <c r="CF25" i="2"/>
  <c r="CF27" i="2"/>
  <c r="CF28" i="2"/>
  <c r="CF29" i="2"/>
  <c r="CF30" i="2"/>
  <c r="CF31" i="2"/>
  <c r="CF32" i="2"/>
  <c r="CF33" i="2"/>
  <c r="CF34" i="2"/>
  <c r="CF35" i="2"/>
  <c r="CF36" i="2"/>
  <c r="CF37" i="2"/>
  <c r="CF38" i="2"/>
  <c r="CF40" i="2"/>
  <c r="CF41" i="2"/>
  <c r="CF42" i="2"/>
  <c r="CF43" i="2"/>
  <c r="CF44" i="2"/>
  <c r="CF45" i="2"/>
  <c r="CF46" i="2"/>
  <c r="CF47" i="2"/>
  <c r="CF48" i="2"/>
  <c r="CF50" i="2"/>
  <c r="CF51" i="2"/>
  <c r="CF52" i="2"/>
  <c r="CF53" i="2"/>
  <c r="CF54" i="2"/>
  <c r="CF55" i="2"/>
  <c r="CF56" i="2"/>
  <c r="CF57" i="2"/>
  <c r="CF58" i="2"/>
  <c r="CF59" i="2"/>
  <c r="CF60" i="2"/>
  <c r="CF61" i="2"/>
  <c r="CF62" i="2"/>
  <c r="CF63" i="2"/>
  <c r="CF64" i="2"/>
  <c r="CF65" i="2"/>
  <c r="CF66" i="2"/>
  <c r="CF67" i="2"/>
  <c r="CF68" i="2"/>
  <c r="CF69" i="2"/>
  <c r="CF70" i="2"/>
  <c r="CF71" i="2"/>
  <c r="CF72" i="2"/>
  <c r="CF73" i="2"/>
  <c r="CF74" i="2"/>
  <c r="CF75" i="2"/>
  <c r="CF76" i="2"/>
  <c r="CF77" i="2"/>
  <c r="CF78" i="2"/>
  <c r="CF79" i="2"/>
  <c r="CF80" i="2"/>
  <c r="CF81" i="2"/>
  <c r="CF82" i="2"/>
  <c r="CF83" i="2"/>
  <c r="CF84" i="2"/>
  <c r="CF85" i="2"/>
  <c r="CF86" i="2"/>
  <c r="CF87" i="2"/>
  <c r="CF88" i="2"/>
  <c r="CF89" i="2"/>
  <c r="CF90" i="2"/>
  <c r="CF91" i="2"/>
  <c r="CF92" i="2"/>
  <c r="CF93" i="2"/>
  <c r="CF94" i="2"/>
  <c r="CF95" i="2"/>
  <c r="CF96" i="2"/>
  <c r="CF97" i="2"/>
  <c r="CF98" i="2"/>
  <c r="CF99" i="2"/>
  <c r="CF100" i="2"/>
  <c r="CF101" i="2"/>
  <c r="CF102" i="2"/>
  <c r="CF103" i="2"/>
  <c r="CF104" i="2"/>
  <c r="CF105" i="2"/>
  <c r="CF106" i="2"/>
  <c r="CF107" i="2"/>
  <c r="CF108" i="2"/>
  <c r="CF109" i="2"/>
  <c r="CF111" i="2"/>
  <c r="CF112" i="2"/>
  <c r="CF113" i="2"/>
  <c r="CF114" i="2"/>
  <c r="CF115" i="2"/>
  <c r="CF116" i="2"/>
  <c r="CF117" i="2"/>
  <c r="CF118" i="2"/>
  <c r="CF119" i="2"/>
  <c r="CF120" i="2"/>
  <c r="CF121" i="2"/>
  <c r="CF122" i="2"/>
  <c r="CF123" i="2"/>
  <c r="CF124" i="2"/>
  <c r="CF125" i="2"/>
  <c r="CF126" i="2"/>
  <c r="CF127" i="2"/>
  <c r="CF128" i="2"/>
  <c r="CF129" i="2"/>
  <c r="CF130" i="2"/>
  <c r="CF131" i="2"/>
  <c r="CF132" i="2"/>
  <c r="CF133" i="2"/>
  <c r="CF134" i="2"/>
  <c r="CF135" i="2"/>
  <c r="CF136" i="2"/>
  <c r="CF137" i="2"/>
  <c r="CF2" i="2"/>
  <c r="CA3" i="2"/>
  <c r="CA4" i="2"/>
  <c r="CA5" i="2"/>
  <c r="CA6" i="2"/>
  <c r="CA7" i="2"/>
  <c r="CA8" i="2"/>
  <c r="CA9" i="2"/>
  <c r="CA10" i="2"/>
  <c r="CA11" i="2"/>
  <c r="CA12" i="2"/>
  <c r="CA13" i="2"/>
  <c r="CA14" i="2"/>
  <c r="CA15" i="2"/>
  <c r="CA16" i="2"/>
  <c r="CA17" i="2"/>
  <c r="CA18" i="2"/>
  <c r="CA19" i="2"/>
  <c r="CA20" i="2"/>
  <c r="CA21" i="2"/>
  <c r="CA22" i="2"/>
  <c r="CA23" i="2"/>
  <c r="CA24" i="2"/>
  <c r="CA25" i="2"/>
  <c r="CA27" i="2"/>
  <c r="CA28" i="2"/>
  <c r="CA29" i="2"/>
  <c r="CA30" i="2"/>
  <c r="CA31" i="2"/>
  <c r="CA32" i="2"/>
  <c r="CA33" i="2"/>
  <c r="CA34" i="2"/>
  <c r="CA35" i="2"/>
  <c r="CA36" i="2"/>
  <c r="CA37" i="2"/>
  <c r="CA38" i="2"/>
  <c r="CA39" i="2"/>
  <c r="CA40" i="2"/>
  <c r="CA41" i="2"/>
  <c r="CA42" i="2"/>
  <c r="CA43" i="2"/>
  <c r="CA44" i="2"/>
  <c r="CA45" i="2"/>
  <c r="CA46" i="2"/>
  <c r="CA47" i="2"/>
  <c r="CA48" i="2"/>
  <c r="CA50" i="2"/>
  <c r="CA51" i="2"/>
  <c r="CA52" i="2"/>
  <c r="CA53" i="2"/>
  <c r="CA54" i="2"/>
  <c r="CA55" i="2"/>
  <c r="CA56" i="2"/>
  <c r="CA57" i="2"/>
  <c r="CA58" i="2"/>
  <c r="CA59" i="2"/>
  <c r="CA60" i="2"/>
  <c r="CA61" i="2"/>
  <c r="CA62" i="2"/>
  <c r="CA63" i="2"/>
  <c r="CA64" i="2"/>
  <c r="CA65" i="2"/>
  <c r="CA66" i="2"/>
  <c r="CA67" i="2"/>
  <c r="CA68" i="2"/>
  <c r="CA69" i="2"/>
  <c r="CA70" i="2"/>
  <c r="CA71" i="2"/>
  <c r="CA72" i="2"/>
  <c r="CA73" i="2"/>
  <c r="CA74" i="2"/>
  <c r="CA75" i="2"/>
  <c r="CA76" i="2"/>
  <c r="CA77" i="2"/>
  <c r="CA78" i="2"/>
  <c r="CA79" i="2"/>
  <c r="CA80" i="2"/>
  <c r="CA81" i="2"/>
  <c r="CA82" i="2"/>
  <c r="CA83" i="2"/>
  <c r="CA84" i="2"/>
  <c r="CA85" i="2"/>
  <c r="CA86" i="2"/>
  <c r="CA87" i="2"/>
  <c r="CA88" i="2"/>
  <c r="CA89" i="2"/>
  <c r="CA90" i="2"/>
  <c r="CA91" i="2"/>
  <c r="CA92" i="2"/>
  <c r="CA93" i="2"/>
  <c r="CA94" i="2"/>
  <c r="CA95" i="2"/>
  <c r="CA96" i="2"/>
  <c r="CA97" i="2"/>
  <c r="CA98" i="2"/>
  <c r="CA99" i="2"/>
  <c r="CA100" i="2"/>
  <c r="CA101" i="2"/>
  <c r="CA102" i="2"/>
  <c r="CA103" i="2"/>
  <c r="CA104" i="2"/>
  <c r="CA105" i="2"/>
  <c r="CA106" i="2"/>
  <c r="CA107" i="2"/>
  <c r="CA108" i="2"/>
  <c r="CA109" i="2"/>
  <c r="CA110" i="2"/>
  <c r="CA111" i="2"/>
  <c r="CA112" i="2"/>
  <c r="CA113" i="2"/>
  <c r="CA114" i="2"/>
  <c r="CA115" i="2"/>
  <c r="CA116" i="2"/>
  <c r="CA117" i="2"/>
  <c r="CA118" i="2"/>
  <c r="CA119" i="2"/>
  <c r="CA120" i="2"/>
  <c r="CA121" i="2"/>
  <c r="CA122" i="2"/>
  <c r="CA123" i="2"/>
  <c r="CA124" i="2"/>
  <c r="CA125" i="2"/>
  <c r="CA126" i="2"/>
  <c r="CA127" i="2"/>
  <c r="CA128" i="2"/>
  <c r="CA129" i="2"/>
  <c r="CA130" i="2"/>
  <c r="CA131" i="2"/>
  <c r="CA132" i="2"/>
  <c r="CA133" i="2"/>
  <c r="CA134" i="2"/>
  <c r="CA135" i="2"/>
  <c r="CA136" i="2"/>
  <c r="CA137" i="2"/>
  <c r="BV3" i="2"/>
  <c r="BV4" i="2"/>
  <c r="BV5" i="2"/>
  <c r="BV6" i="2"/>
  <c r="BV7" i="2"/>
  <c r="BV8" i="2"/>
  <c r="BV9" i="2"/>
  <c r="BV10" i="2"/>
  <c r="BV11" i="2"/>
  <c r="BV12" i="2"/>
  <c r="BV13" i="2"/>
  <c r="BV14" i="2"/>
  <c r="BV15" i="2"/>
  <c r="BV16" i="2"/>
  <c r="BV17" i="2"/>
  <c r="BV18" i="2"/>
  <c r="BV19" i="2"/>
  <c r="BV20" i="2"/>
  <c r="BV21" i="2"/>
  <c r="BV22" i="2"/>
  <c r="BV23" i="2"/>
  <c r="BV24" i="2"/>
  <c r="BV25" i="2"/>
  <c r="BV27" i="2"/>
  <c r="BV28" i="2"/>
  <c r="BV29" i="2"/>
  <c r="BV30" i="2"/>
  <c r="BV31" i="2"/>
  <c r="BV32" i="2"/>
  <c r="BV33" i="2"/>
  <c r="BV34" i="2"/>
  <c r="BV35" i="2"/>
  <c r="BV36" i="2"/>
  <c r="BV37" i="2"/>
  <c r="BV38" i="2"/>
  <c r="BV39" i="2"/>
  <c r="BV40" i="2"/>
  <c r="BV41" i="2"/>
  <c r="BV42" i="2"/>
  <c r="BV43" i="2"/>
  <c r="BV44" i="2"/>
  <c r="BV45" i="2"/>
  <c r="BV46" i="2"/>
  <c r="BV47" i="2"/>
  <c r="BV48" i="2"/>
  <c r="BV50" i="2"/>
  <c r="BV51" i="2"/>
  <c r="BV52" i="2"/>
  <c r="BV53" i="2"/>
  <c r="BV54" i="2"/>
  <c r="BV55" i="2"/>
  <c r="BV56" i="2"/>
  <c r="BV57" i="2"/>
  <c r="BV58" i="2"/>
  <c r="BV59" i="2"/>
  <c r="BV60" i="2"/>
  <c r="BV61" i="2"/>
  <c r="BV62" i="2"/>
  <c r="BV63" i="2"/>
  <c r="BV64" i="2"/>
  <c r="BV65" i="2"/>
  <c r="BV66" i="2"/>
  <c r="BV67" i="2"/>
  <c r="BV68" i="2"/>
  <c r="BV69" i="2"/>
  <c r="BV70" i="2"/>
  <c r="BV71" i="2"/>
  <c r="BV72" i="2"/>
  <c r="BV73" i="2"/>
  <c r="BV74" i="2"/>
  <c r="BV75" i="2"/>
  <c r="BV76" i="2"/>
  <c r="BV77" i="2"/>
  <c r="BV78" i="2"/>
  <c r="BV79" i="2"/>
  <c r="BV80" i="2"/>
  <c r="BV81" i="2"/>
  <c r="BV82" i="2"/>
  <c r="BV83" i="2"/>
  <c r="BV84" i="2"/>
  <c r="BV85" i="2"/>
  <c r="BV86" i="2"/>
  <c r="BV87" i="2"/>
  <c r="BV88" i="2"/>
  <c r="BV89" i="2"/>
  <c r="BV90" i="2"/>
  <c r="BV91" i="2"/>
  <c r="BV92" i="2"/>
  <c r="BV93" i="2"/>
  <c r="BV94" i="2"/>
  <c r="BV95" i="2"/>
  <c r="BV96" i="2"/>
  <c r="BV97" i="2"/>
  <c r="BV98" i="2"/>
  <c r="BV99" i="2"/>
  <c r="BV100" i="2"/>
  <c r="BV101" i="2"/>
  <c r="BV102" i="2"/>
  <c r="BV103" i="2"/>
  <c r="BV104" i="2"/>
  <c r="BV105" i="2"/>
  <c r="BV106" i="2"/>
  <c r="BV107" i="2"/>
  <c r="BV108" i="2"/>
  <c r="BV109" i="2"/>
  <c r="BV110" i="2"/>
  <c r="BV111" i="2"/>
  <c r="BV112" i="2"/>
  <c r="BV113" i="2"/>
  <c r="BV114" i="2"/>
  <c r="BV115" i="2"/>
  <c r="BV116" i="2"/>
  <c r="BV117" i="2"/>
  <c r="BV118" i="2"/>
  <c r="BV119" i="2"/>
  <c r="BV120" i="2"/>
  <c r="BV121" i="2"/>
  <c r="BV122" i="2"/>
  <c r="BV123" i="2"/>
  <c r="BV124" i="2"/>
  <c r="BV125" i="2"/>
  <c r="BV126" i="2"/>
  <c r="BV127" i="2"/>
  <c r="BV128" i="2"/>
  <c r="BV129" i="2"/>
  <c r="BV130" i="2"/>
  <c r="BV131" i="2"/>
  <c r="BV132" i="2"/>
  <c r="BV133" i="2"/>
  <c r="BV134" i="2"/>
  <c r="BV135" i="2"/>
  <c r="BV136" i="2"/>
  <c r="BV137" i="2"/>
  <c r="BG3" i="2"/>
  <c r="BG4" i="2"/>
  <c r="BG5" i="2"/>
  <c r="BG6" i="2"/>
  <c r="BG7" i="2"/>
  <c r="BG8" i="2"/>
  <c r="BG9" i="2"/>
  <c r="BG10" i="2"/>
  <c r="BG11" i="2"/>
  <c r="BG12" i="2"/>
  <c r="BG13" i="2"/>
  <c r="BG14" i="2"/>
  <c r="BG15" i="2"/>
  <c r="BG16" i="2"/>
  <c r="BG17" i="2"/>
  <c r="BG18" i="2"/>
  <c r="BG19" i="2"/>
  <c r="BG20" i="2"/>
  <c r="BG21" i="2"/>
  <c r="BG22" i="2"/>
  <c r="BG23" i="2"/>
  <c r="BG24" i="2"/>
  <c r="BG25" i="2"/>
  <c r="BG27" i="2"/>
  <c r="BG28" i="2"/>
  <c r="BG29" i="2"/>
  <c r="BG30" i="2"/>
  <c r="BG31" i="2"/>
  <c r="BG32" i="2"/>
  <c r="BG33" i="2"/>
  <c r="BG34" i="2"/>
  <c r="BG35" i="2"/>
  <c r="BG36" i="2"/>
  <c r="BG37" i="2"/>
  <c r="BG38" i="2"/>
  <c r="BG39" i="2"/>
  <c r="BG40" i="2"/>
  <c r="BG41" i="2"/>
  <c r="BG42" i="2"/>
  <c r="BG43" i="2"/>
  <c r="BG44" i="2"/>
  <c r="BG45" i="2"/>
  <c r="BG46" i="2"/>
  <c r="BG47" i="2"/>
  <c r="BG48"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BG113" i="2"/>
  <c r="BG114" i="2"/>
  <c r="BG115" i="2"/>
  <c r="BG116" i="2"/>
  <c r="BG117" i="2"/>
  <c r="BG118" i="2"/>
  <c r="BG119" i="2"/>
  <c r="BG120" i="2"/>
  <c r="BG121" i="2"/>
  <c r="BG122" i="2"/>
  <c r="BG123" i="2"/>
  <c r="BG124" i="2"/>
  <c r="BG125" i="2"/>
  <c r="BG126" i="2"/>
  <c r="BG127" i="2"/>
  <c r="BG128" i="2"/>
  <c r="BG129" i="2"/>
  <c r="BG130" i="2"/>
  <c r="BG131" i="2"/>
  <c r="BG132" i="2"/>
  <c r="BG133" i="2"/>
  <c r="BG134" i="2"/>
  <c r="BG135" i="2"/>
  <c r="BG136" i="2"/>
  <c r="BG137" i="2"/>
  <c r="BB3" i="2"/>
  <c r="BB4" i="2"/>
  <c r="BB5" i="2"/>
  <c r="BB6" i="2"/>
  <c r="BB7" i="2"/>
  <c r="BB8" i="2"/>
  <c r="BB9" i="2"/>
  <c r="BB10" i="2"/>
  <c r="BB11" i="2"/>
  <c r="BB12" i="2"/>
  <c r="BB13" i="2"/>
  <c r="BB14" i="2"/>
  <c r="BB15" i="2"/>
  <c r="BB16" i="2"/>
  <c r="BB17" i="2"/>
  <c r="BB18" i="2"/>
  <c r="BB19" i="2"/>
  <c r="BB20" i="2"/>
  <c r="BB21" i="2"/>
  <c r="BB22" i="2"/>
  <c r="BB23" i="2"/>
  <c r="BB24" i="2"/>
  <c r="BB25" i="2"/>
  <c r="BB27" i="2"/>
  <c r="BB28" i="2"/>
  <c r="BB29" i="2"/>
  <c r="BB30" i="2"/>
  <c r="BB31" i="2"/>
  <c r="BB32" i="2"/>
  <c r="BB33" i="2"/>
  <c r="BB34" i="2"/>
  <c r="BB35" i="2"/>
  <c r="BB36" i="2"/>
  <c r="BB37" i="2"/>
  <c r="BB38" i="2"/>
  <c r="BB39" i="2"/>
  <c r="BB40" i="2"/>
  <c r="BB41" i="2"/>
  <c r="BB42" i="2"/>
  <c r="BB43" i="2"/>
  <c r="BB44" i="2"/>
  <c r="BB45" i="2"/>
  <c r="BB46" i="2"/>
  <c r="BB47" i="2"/>
  <c r="BB48" i="2"/>
  <c r="BB50" i="2"/>
  <c r="BB51" i="2"/>
  <c r="BB52" i="2"/>
  <c r="BB53" i="2"/>
  <c r="BB54" i="2"/>
  <c r="BB55" i="2"/>
  <c r="BB56" i="2"/>
  <c r="BB57" i="2"/>
  <c r="BB58" i="2"/>
  <c r="BB59" i="2"/>
  <c r="BB60" i="2"/>
  <c r="BB61" i="2"/>
  <c r="BB62" i="2"/>
  <c r="BB63" i="2"/>
  <c r="BB64" i="2"/>
  <c r="BB65" i="2"/>
  <c r="BB66" i="2"/>
  <c r="BB67" i="2"/>
  <c r="BB68" i="2"/>
  <c r="BB69" i="2"/>
  <c r="BB70" i="2"/>
  <c r="BB71" i="2"/>
  <c r="BB72" i="2"/>
  <c r="BB73" i="2"/>
  <c r="BB74" i="2"/>
  <c r="BB75" i="2"/>
  <c r="BB76" i="2"/>
  <c r="BB77" i="2"/>
  <c r="BB78" i="2"/>
  <c r="BB79" i="2"/>
  <c r="BB80" i="2"/>
  <c r="BB81" i="2"/>
  <c r="BB82" i="2"/>
  <c r="BB83" i="2"/>
  <c r="BB84" i="2"/>
  <c r="BB85" i="2"/>
  <c r="BB86" i="2"/>
  <c r="BB87" i="2"/>
  <c r="BB88" i="2"/>
  <c r="BB89" i="2"/>
  <c r="BB90" i="2"/>
  <c r="BB91" i="2"/>
  <c r="BB92" i="2"/>
  <c r="BB93" i="2"/>
  <c r="BB94" i="2"/>
  <c r="BB95" i="2"/>
  <c r="BB96" i="2"/>
  <c r="BB97" i="2"/>
  <c r="BB98" i="2"/>
  <c r="BB99" i="2"/>
  <c r="BB100" i="2"/>
  <c r="BB101" i="2"/>
  <c r="BB102" i="2"/>
  <c r="BB103" i="2"/>
  <c r="BB104" i="2"/>
  <c r="BB105" i="2"/>
  <c r="BB106" i="2"/>
  <c r="BB107" i="2"/>
  <c r="BB108" i="2"/>
  <c r="BB109" i="2"/>
  <c r="BB110" i="2"/>
  <c r="BB111" i="2"/>
  <c r="BB112" i="2"/>
  <c r="BB113" i="2"/>
  <c r="BB114" i="2"/>
  <c r="BB115" i="2"/>
  <c r="BB116" i="2"/>
  <c r="BB117" i="2"/>
  <c r="BB118" i="2"/>
  <c r="BB119" i="2"/>
  <c r="BB120" i="2"/>
  <c r="BB121" i="2"/>
  <c r="BB122" i="2"/>
  <c r="BB123" i="2"/>
  <c r="BB124" i="2"/>
  <c r="BB125" i="2"/>
  <c r="BB126" i="2"/>
  <c r="BB127" i="2"/>
  <c r="BB128" i="2"/>
  <c r="BB129" i="2"/>
  <c r="BB130" i="2"/>
  <c r="BB131" i="2"/>
  <c r="BB132" i="2"/>
  <c r="BB133" i="2"/>
  <c r="BB134" i="2"/>
  <c r="BB135" i="2"/>
  <c r="BB136" i="2"/>
  <c r="BB137" i="2"/>
  <c r="AD21" i="2"/>
  <c r="AW130" i="2"/>
  <c r="AW114" i="2"/>
  <c r="AW78" i="2"/>
  <c r="AW71" i="2"/>
  <c r="AW39" i="2"/>
  <c r="AW24" i="2"/>
  <c r="AW10" i="2"/>
  <c r="AW3" i="2"/>
  <c r="AW4" i="2"/>
  <c r="AW5" i="2"/>
  <c r="AW6" i="2"/>
  <c r="AW7" i="2"/>
  <c r="AW8" i="2"/>
  <c r="AW9" i="2"/>
  <c r="AW11" i="2"/>
  <c r="AW12" i="2"/>
  <c r="AW13" i="2"/>
  <c r="AW14" i="2"/>
  <c r="AW15" i="2"/>
  <c r="AW16" i="2"/>
  <c r="AW17" i="2"/>
  <c r="AW18" i="2"/>
  <c r="AW19" i="2"/>
  <c r="AW20" i="2"/>
  <c r="AW21" i="2"/>
  <c r="AW22" i="2"/>
  <c r="AW23" i="2"/>
  <c r="AW25" i="2"/>
  <c r="AW27" i="2"/>
  <c r="AW28" i="2"/>
  <c r="AW29" i="2"/>
  <c r="AW30" i="2"/>
  <c r="AW31" i="2"/>
  <c r="AW32" i="2"/>
  <c r="AW33" i="2"/>
  <c r="AW34" i="2"/>
  <c r="AW35" i="2"/>
  <c r="AW36" i="2"/>
  <c r="AW37" i="2"/>
  <c r="AW38" i="2"/>
  <c r="AW40" i="2"/>
  <c r="AW41" i="2"/>
  <c r="AW42" i="2"/>
  <c r="AW43" i="2"/>
  <c r="AW44" i="2"/>
  <c r="AW45" i="2"/>
  <c r="AW46" i="2"/>
  <c r="AW47" i="2"/>
  <c r="AW48" i="2"/>
  <c r="AW50" i="2"/>
  <c r="AW51" i="2"/>
  <c r="AW52" i="2"/>
  <c r="AW53" i="2"/>
  <c r="AW54" i="2"/>
  <c r="AW55" i="2"/>
  <c r="AW56" i="2"/>
  <c r="AW57" i="2"/>
  <c r="AW58" i="2"/>
  <c r="AW59" i="2"/>
  <c r="AW60" i="2"/>
  <c r="AW61" i="2"/>
  <c r="AW62" i="2"/>
  <c r="AW63" i="2"/>
  <c r="AW64" i="2"/>
  <c r="AW65" i="2"/>
  <c r="AW66" i="2"/>
  <c r="AW67" i="2"/>
  <c r="AW68" i="2"/>
  <c r="AW69" i="2"/>
  <c r="AW70" i="2"/>
  <c r="AW72" i="2"/>
  <c r="AW73" i="2"/>
  <c r="AW74" i="2"/>
  <c r="AW75" i="2"/>
  <c r="AW76" i="2"/>
  <c r="AW77"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W106" i="2"/>
  <c r="AW107" i="2"/>
  <c r="AW108" i="2"/>
  <c r="AW109" i="2"/>
  <c r="AW110" i="2"/>
  <c r="AW111" i="2"/>
  <c r="AW112" i="2"/>
  <c r="AW113" i="2"/>
  <c r="AW115" i="2"/>
  <c r="AW116" i="2"/>
  <c r="AW117" i="2"/>
  <c r="AW118" i="2"/>
  <c r="AW119" i="2"/>
  <c r="AW120" i="2"/>
  <c r="AW121" i="2"/>
  <c r="AW122" i="2"/>
  <c r="AW123" i="2"/>
  <c r="AW124" i="2"/>
  <c r="AW125" i="2"/>
  <c r="AW126" i="2"/>
  <c r="AW127" i="2"/>
  <c r="AW128" i="2"/>
  <c r="AW129" i="2"/>
  <c r="AW131" i="2"/>
  <c r="AW132" i="2"/>
  <c r="AW133" i="2"/>
  <c r="AW134" i="2"/>
  <c r="AW135" i="2"/>
  <c r="AW136" i="2"/>
  <c r="AW137" i="2"/>
  <c r="AT3" i="2"/>
  <c r="AT4" i="2"/>
  <c r="AT5" i="2"/>
  <c r="AT6" i="2"/>
  <c r="AT7" i="2"/>
  <c r="AT8" i="2"/>
  <c r="AT9" i="2"/>
  <c r="AT10" i="2"/>
  <c r="AT11" i="2"/>
  <c r="AT12" i="2"/>
  <c r="AT13" i="2"/>
  <c r="AT14" i="2"/>
  <c r="AT15" i="2"/>
  <c r="AT16" i="2"/>
  <c r="AT17" i="2"/>
  <c r="AT18" i="2"/>
  <c r="AT19" i="2"/>
  <c r="AT20" i="2"/>
  <c r="AT21" i="2"/>
  <c r="AT22" i="2"/>
  <c r="AT23" i="2"/>
  <c r="AT24" i="2"/>
  <c r="AT25" i="2"/>
  <c r="AT27" i="2"/>
  <c r="AT28" i="2"/>
  <c r="AT29" i="2"/>
  <c r="AT30" i="2"/>
  <c r="AT31" i="2"/>
  <c r="AT32" i="2"/>
  <c r="AT33" i="2"/>
  <c r="AT34" i="2"/>
  <c r="AT35" i="2"/>
  <c r="AT36" i="2"/>
  <c r="AT37" i="2"/>
  <c r="AT38" i="2"/>
  <c r="AT39" i="2"/>
  <c r="AT40" i="2"/>
  <c r="AT41" i="2"/>
  <c r="AT42" i="2"/>
  <c r="AT43" i="2"/>
  <c r="AT44" i="2"/>
  <c r="AT45" i="2"/>
  <c r="AT46" i="2"/>
  <c r="AT47" i="2"/>
  <c r="AT48"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T113" i="2"/>
  <c r="AT114" i="2"/>
  <c r="AT115" i="2"/>
  <c r="AT116" i="2"/>
  <c r="AT117" i="2"/>
  <c r="AT118" i="2"/>
  <c r="AT119" i="2"/>
  <c r="AT120" i="2"/>
  <c r="AT121" i="2"/>
  <c r="AT122" i="2"/>
  <c r="AT123" i="2"/>
  <c r="AT124" i="2"/>
  <c r="AT125" i="2"/>
  <c r="AT126" i="2"/>
  <c r="AT127" i="2"/>
  <c r="AT128" i="2"/>
  <c r="AT129" i="2"/>
  <c r="AT130" i="2"/>
  <c r="AT131" i="2"/>
  <c r="AT132" i="2"/>
  <c r="AT133" i="2"/>
  <c r="AT134" i="2"/>
  <c r="AT135" i="2"/>
  <c r="AT136" i="2"/>
  <c r="AT137" i="2"/>
  <c r="AQ3" i="2"/>
  <c r="AQ4" i="2"/>
  <c r="AQ5" i="2"/>
  <c r="AQ6" i="2"/>
  <c r="AQ7" i="2"/>
  <c r="AQ8" i="2"/>
  <c r="AQ9" i="2"/>
  <c r="AQ10" i="2"/>
  <c r="AQ11" i="2"/>
  <c r="AQ12" i="2"/>
  <c r="AQ13" i="2"/>
  <c r="AQ14" i="2"/>
  <c r="AQ15" i="2"/>
  <c r="AQ16" i="2"/>
  <c r="AQ17" i="2"/>
  <c r="AQ18" i="2"/>
  <c r="AQ19" i="2"/>
  <c r="AQ20" i="2"/>
  <c r="AQ21" i="2"/>
  <c r="AQ22" i="2"/>
  <c r="AQ23" i="2"/>
  <c r="AQ24" i="2"/>
  <c r="AQ25" i="2"/>
  <c r="AQ27" i="2"/>
  <c r="AQ28" i="2"/>
  <c r="AQ29" i="2"/>
  <c r="AQ30" i="2"/>
  <c r="AQ31" i="2"/>
  <c r="AQ32" i="2"/>
  <c r="AQ33" i="2"/>
  <c r="AQ34" i="2"/>
  <c r="AQ35" i="2"/>
  <c r="AQ36" i="2"/>
  <c r="AQ37" i="2"/>
  <c r="AQ38" i="2"/>
  <c r="AQ39" i="2"/>
  <c r="AQ40" i="2"/>
  <c r="AQ41" i="2"/>
  <c r="AQ42" i="2"/>
  <c r="AQ43" i="2"/>
  <c r="AQ44" i="2"/>
  <c r="AQ45" i="2"/>
  <c r="AQ46" i="2"/>
  <c r="AQ47" i="2"/>
  <c r="AQ48"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Q118" i="2"/>
  <c r="AQ119" i="2"/>
  <c r="AQ120" i="2"/>
  <c r="AQ121" i="2"/>
  <c r="AQ122" i="2"/>
  <c r="AQ123" i="2"/>
  <c r="AQ124" i="2"/>
  <c r="AQ125" i="2"/>
  <c r="AQ126" i="2"/>
  <c r="AQ127" i="2"/>
  <c r="AQ128" i="2"/>
  <c r="AQ129" i="2"/>
  <c r="AQ130" i="2"/>
  <c r="AQ131" i="2"/>
  <c r="AQ132" i="2"/>
  <c r="AQ133" i="2"/>
  <c r="AQ134" i="2"/>
  <c r="AQ135" i="2"/>
  <c r="AQ136" i="2"/>
  <c r="AQ137" i="2"/>
  <c r="CA2" i="2"/>
  <c r="BV2" i="2"/>
  <c r="BG2" i="2"/>
  <c r="BB2" i="2"/>
  <c r="AW2" i="2"/>
  <c r="AT2" i="2"/>
  <c r="AQ2" i="2"/>
  <c r="AD3" i="2"/>
  <c r="AD4" i="2"/>
  <c r="AD5" i="2"/>
  <c r="AD6" i="2"/>
  <c r="AD7" i="2"/>
  <c r="AD8" i="2"/>
  <c r="AD9" i="2"/>
  <c r="AD10" i="2"/>
  <c r="AD11" i="2"/>
  <c r="AD12" i="2"/>
  <c r="AD13" i="2"/>
  <c r="AD14" i="2"/>
  <c r="AD15" i="2"/>
  <c r="AD16" i="2"/>
  <c r="AD17" i="2"/>
  <c r="AD18" i="2"/>
  <c r="AD19" i="2"/>
  <c r="AD20" i="2"/>
  <c r="AD22" i="2"/>
  <c r="AD23" i="2"/>
  <c r="AD24" i="2"/>
  <c r="AD25" i="2"/>
  <c r="AD27" i="2"/>
  <c r="AD28" i="2"/>
  <c r="AD29" i="2"/>
  <c r="AD30" i="2"/>
  <c r="AD31" i="2"/>
  <c r="AD32" i="2"/>
  <c r="AD33" i="2"/>
  <c r="AD34" i="2"/>
  <c r="AD35" i="2"/>
  <c r="AD36" i="2"/>
  <c r="AD37" i="2"/>
  <c r="AD38" i="2"/>
  <c r="AD39" i="2"/>
  <c r="AD40" i="2"/>
  <c r="AD41" i="2"/>
  <c r="AD42" i="2"/>
  <c r="AD43" i="2"/>
  <c r="AD44" i="2"/>
  <c r="AD45" i="2"/>
  <c r="AD46" i="2"/>
  <c r="AD47" i="2"/>
  <c r="AD48"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2" i="2"/>
  <c r="AA2" i="2"/>
  <c r="AA3" i="2"/>
  <c r="AA4" i="2"/>
  <c r="AA5" i="2"/>
  <c r="AA6" i="2"/>
  <c r="AA7" i="2"/>
  <c r="AA8" i="2"/>
  <c r="AA9" i="2"/>
  <c r="AA10" i="2"/>
  <c r="AA11" i="2"/>
  <c r="AA12" i="2"/>
  <c r="AA13" i="2"/>
  <c r="AA14" i="2"/>
  <c r="AA15" i="2"/>
  <c r="AA16" i="2"/>
  <c r="AA17" i="2"/>
  <c r="AA18" i="2"/>
  <c r="AA19" i="2"/>
  <c r="AA20" i="2"/>
  <c r="AA21" i="2"/>
  <c r="AA22" i="2"/>
  <c r="AA23" i="2"/>
  <c r="AA24" i="2"/>
  <c r="AA25" i="2"/>
  <c r="AA27" i="2"/>
  <c r="AA28" i="2"/>
  <c r="AA29" i="2"/>
  <c r="AA30" i="2"/>
  <c r="AA31" i="2"/>
  <c r="AA32" i="2"/>
  <c r="AA33" i="2"/>
  <c r="AA34" i="2"/>
  <c r="AA35" i="2"/>
  <c r="AA36" i="2"/>
  <c r="AA37" i="2"/>
  <c r="AA38" i="2"/>
  <c r="AA39" i="2"/>
  <c r="AA40" i="2"/>
  <c r="AA41" i="2"/>
  <c r="AA42" i="2"/>
  <c r="AA43" i="2"/>
  <c r="AA44" i="2"/>
  <c r="AA45" i="2"/>
  <c r="AA46" i="2"/>
  <c r="AA47" i="2"/>
  <c r="AA48"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BS127" i="2"/>
  <c r="BS5" i="2"/>
  <c r="BS8" i="2"/>
  <c r="BS9" i="2"/>
  <c r="BS10" i="2"/>
  <c r="BS11" i="2"/>
  <c r="BS13" i="2"/>
  <c r="BS15" i="2"/>
  <c r="BS16" i="2"/>
  <c r="BS17" i="2"/>
  <c r="BS21" i="2"/>
  <c r="BS22" i="2"/>
  <c r="BS23" i="2"/>
  <c r="BS28" i="2"/>
  <c r="BS30" i="2"/>
  <c r="BS32" i="2"/>
  <c r="BS35" i="2"/>
  <c r="BS39" i="2"/>
  <c r="BS41" i="2"/>
  <c r="BS43" i="2"/>
  <c r="BS44" i="2"/>
  <c r="BS45" i="2"/>
  <c r="BS46" i="2"/>
  <c r="BS57" i="2"/>
  <c r="BS63" i="2"/>
  <c r="BS66" i="2"/>
  <c r="BS67" i="2"/>
  <c r="BS69" i="2"/>
  <c r="BS71" i="2"/>
  <c r="BS73" i="2"/>
  <c r="BS75" i="2"/>
  <c r="BS76" i="2"/>
  <c r="BS77" i="2"/>
  <c r="BS78" i="2"/>
  <c r="BS80" i="2"/>
  <c r="BS81" i="2"/>
  <c r="BS83" i="2"/>
  <c r="BS85" i="2"/>
  <c r="BS86" i="2"/>
  <c r="BS87" i="2"/>
  <c r="BS89" i="2"/>
  <c r="BS91" i="2"/>
  <c r="BS93" i="2"/>
  <c r="BS94" i="2"/>
  <c r="BS97" i="2"/>
  <c r="BS98" i="2"/>
  <c r="BS102" i="2"/>
  <c r="BS106" i="2"/>
  <c r="BS108" i="2"/>
  <c r="BS110" i="2"/>
  <c r="BS112" i="2"/>
  <c r="BS113" i="2"/>
  <c r="BS115" i="2"/>
  <c r="BS116" i="2"/>
  <c r="BS118" i="2"/>
  <c r="BS119" i="2"/>
  <c r="BS123" i="2"/>
  <c r="BS131" i="2"/>
  <c r="BS135" i="2"/>
  <c r="BS136" i="2"/>
  <c r="BS3" i="2"/>
  <c r="AN5" i="2"/>
  <c r="AN8" i="2"/>
  <c r="AN9" i="2"/>
  <c r="AN11" i="2"/>
  <c r="AN13" i="2"/>
  <c r="AN14" i="2"/>
  <c r="AN15" i="2"/>
  <c r="AN16" i="2"/>
  <c r="AN17" i="2"/>
  <c r="AN21" i="2"/>
  <c r="AN22" i="2"/>
  <c r="AN28" i="2"/>
  <c r="AN30" i="2"/>
  <c r="AN32" i="2"/>
  <c r="AN34" i="2"/>
  <c r="AN35" i="2"/>
  <c r="AN37" i="2"/>
  <c r="AN39" i="2"/>
  <c r="AN41" i="2"/>
  <c r="AN43" i="2"/>
  <c r="AN44" i="2"/>
  <c r="AN45" i="2"/>
  <c r="AN46" i="2"/>
  <c r="AN53" i="2"/>
  <c r="AN55" i="2"/>
  <c r="AN57" i="2"/>
  <c r="AN60" i="2"/>
  <c r="AN61" i="2"/>
  <c r="AN62" i="2"/>
  <c r="AN63" i="2"/>
  <c r="AN65" i="2"/>
  <c r="AN66" i="2"/>
  <c r="AN68" i="2"/>
  <c r="AN69" i="2"/>
  <c r="AN71" i="2"/>
  <c r="AN72" i="2"/>
  <c r="AN73" i="2"/>
  <c r="AN75" i="2"/>
  <c r="AN76" i="2"/>
  <c r="AN77" i="2"/>
  <c r="AN78" i="2"/>
  <c r="AN80" i="2"/>
  <c r="AN81" i="2"/>
  <c r="AN83" i="2"/>
  <c r="AN84" i="2"/>
  <c r="AN85" i="2"/>
  <c r="AN86" i="2"/>
  <c r="AN87" i="2"/>
  <c r="AN91" i="2"/>
  <c r="AN92" i="2"/>
  <c r="AN93" i="2"/>
  <c r="AN94" i="2"/>
  <c r="AN95" i="2"/>
  <c r="AN97" i="2"/>
  <c r="AN98" i="2"/>
  <c r="AN102" i="2"/>
  <c r="AN103" i="2"/>
  <c r="AN105" i="2"/>
  <c r="AN106" i="2"/>
  <c r="AN108" i="2"/>
  <c r="AN110" i="2"/>
  <c r="AN112" i="2"/>
  <c r="AN113" i="2"/>
  <c r="AN114" i="2"/>
  <c r="AN116" i="2"/>
  <c r="AN118" i="2"/>
  <c r="AN119" i="2"/>
  <c r="AN120" i="2"/>
  <c r="AN122" i="2"/>
  <c r="AN124" i="2"/>
  <c r="AN127" i="2"/>
  <c r="AN131" i="2"/>
  <c r="AN135" i="2"/>
  <c r="AN136" i="2"/>
  <c r="AN3" i="2"/>
  <c r="BH3" i="2"/>
  <c r="BI3" i="2" s="1"/>
  <c r="BH4" i="2"/>
  <c r="BI4" i="2" s="1"/>
  <c r="BH5" i="2"/>
  <c r="BI5" i="2" s="1"/>
  <c r="BH6" i="2"/>
  <c r="BI6" i="2" s="1"/>
  <c r="BH7" i="2"/>
  <c r="BI7" i="2" s="1"/>
  <c r="BH8" i="2"/>
  <c r="BI8" i="2" s="1"/>
  <c r="BH9" i="2"/>
  <c r="BI9" i="2" s="1"/>
  <c r="BH10" i="2"/>
  <c r="BI10" i="2" s="1"/>
  <c r="BH11" i="2"/>
  <c r="BI11" i="2" s="1"/>
  <c r="BH12" i="2"/>
  <c r="BI12" i="2" s="1"/>
  <c r="BH13" i="2"/>
  <c r="BI13" i="2" s="1"/>
  <c r="BH14" i="2"/>
  <c r="BI14" i="2" s="1"/>
  <c r="BH15" i="2"/>
  <c r="BI15" i="2" s="1"/>
  <c r="BH16" i="2"/>
  <c r="BI16" i="2" s="1"/>
  <c r="BH17" i="2"/>
  <c r="BI17" i="2" s="1"/>
  <c r="BH18" i="2"/>
  <c r="BI18" i="2" s="1"/>
  <c r="BH19" i="2"/>
  <c r="BI19" i="2" s="1"/>
  <c r="BH20" i="2"/>
  <c r="BI20" i="2" s="1"/>
  <c r="BH21" i="2"/>
  <c r="BI21" i="2" s="1"/>
  <c r="BH22" i="2"/>
  <c r="BI22" i="2" s="1"/>
  <c r="BH23" i="2"/>
  <c r="BI23" i="2" s="1"/>
  <c r="BH24" i="2"/>
  <c r="BI24" i="2" s="1"/>
  <c r="BH25" i="2"/>
  <c r="BI25" i="2" s="1"/>
  <c r="BH27" i="2"/>
  <c r="BI27" i="2" s="1"/>
  <c r="BH28" i="2"/>
  <c r="BI28" i="2" s="1"/>
  <c r="BH29" i="2"/>
  <c r="BI29" i="2" s="1"/>
  <c r="BH30" i="2"/>
  <c r="BI30" i="2" s="1"/>
  <c r="BH31" i="2"/>
  <c r="BI31" i="2" s="1"/>
  <c r="BH32" i="2"/>
  <c r="BI32" i="2" s="1"/>
  <c r="BH33" i="2"/>
  <c r="BI33" i="2" s="1"/>
  <c r="BH34" i="2"/>
  <c r="BI34" i="2" s="1"/>
  <c r="BH35" i="2"/>
  <c r="BI35" i="2" s="1"/>
  <c r="BH36" i="2"/>
  <c r="BI36" i="2" s="1"/>
  <c r="BH37" i="2"/>
  <c r="BI37" i="2" s="1"/>
  <c r="BH38" i="2"/>
  <c r="BI38" i="2" s="1"/>
  <c r="BH39" i="2"/>
  <c r="BI39" i="2" s="1"/>
  <c r="BH40" i="2"/>
  <c r="BI40" i="2" s="1"/>
  <c r="BH41" i="2"/>
  <c r="BI41" i="2" s="1"/>
  <c r="BH42" i="2"/>
  <c r="BI42" i="2" s="1"/>
  <c r="BH43" i="2"/>
  <c r="BI43" i="2" s="1"/>
  <c r="BH44" i="2"/>
  <c r="BI44" i="2" s="1"/>
  <c r="BH45" i="2"/>
  <c r="BI45" i="2" s="1"/>
  <c r="BH46" i="2"/>
  <c r="BI46" i="2" s="1"/>
  <c r="BH47" i="2"/>
  <c r="BI47" i="2" s="1"/>
  <c r="BH48" i="2"/>
  <c r="BI48" i="2" s="1"/>
  <c r="BH50" i="2"/>
  <c r="BI50" i="2" s="1"/>
  <c r="BH51" i="2"/>
  <c r="BI51" i="2" s="1"/>
  <c r="BH52" i="2"/>
  <c r="BI52" i="2" s="1"/>
  <c r="BH53" i="2"/>
  <c r="BI53" i="2" s="1"/>
  <c r="BH54" i="2"/>
  <c r="BI54" i="2" s="1"/>
  <c r="BH55" i="2"/>
  <c r="BI55" i="2" s="1"/>
  <c r="BH56" i="2"/>
  <c r="BI56" i="2" s="1"/>
  <c r="BH57" i="2"/>
  <c r="BI57" i="2" s="1"/>
  <c r="BH58" i="2"/>
  <c r="BI58" i="2" s="1"/>
  <c r="BH59" i="2"/>
  <c r="BI59" i="2" s="1"/>
  <c r="BH60" i="2"/>
  <c r="BI60" i="2" s="1"/>
  <c r="BH61" i="2"/>
  <c r="BI61" i="2" s="1"/>
  <c r="BH62" i="2"/>
  <c r="BI62" i="2" s="1"/>
  <c r="BH63" i="2"/>
  <c r="BI63" i="2" s="1"/>
  <c r="BH64" i="2"/>
  <c r="BI64" i="2" s="1"/>
  <c r="BH65" i="2"/>
  <c r="BI65" i="2" s="1"/>
  <c r="BH66" i="2"/>
  <c r="BI66" i="2" s="1"/>
  <c r="BH67" i="2"/>
  <c r="BI67" i="2" s="1"/>
  <c r="BH68" i="2"/>
  <c r="BI68" i="2" s="1"/>
  <c r="BH69" i="2"/>
  <c r="BI69" i="2" s="1"/>
  <c r="BH70" i="2"/>
  <c r="BI70" i="2" s="1"/>
  <c r="BH71" i="2"/>
  <c r="BI71" i="2" s="1"/>
  <c r="BH72" i="2"/>
  <c r="BI72" i="2" s="1"/>
  <c r="BH73" i="2"/>
  <c r="BI73" i="2" s="1"/>
  <c r="BH74" i="2"/>
  <c r="BI74" i="2" s="1"/>
  <c r="BH75" i="2"/>
  <c r="BI75" i="2" s="1"/>
  <c r="BH76" i="2"/>
  <c r="BI76" i="2" s="1"/>
  <c r="BH77" i="2"/>
  <c r="BI77" i="2" s="1"/>
  <c r="BH78" i="2"/>
  <c r="BI78" i="2" s="1"/>
  <c r="BH79" i="2"/>
  <c r="BI79" i="2" s="1"/>
  <c r="BH80" i="2"/>
  <c r="BI80" i="2" s="1"/>
  <c r="BH81" i="2"/>
  <c r="BI81" i="2" s="1"/>
  <c r="BH82" i="2"/>
  <c r="BI82" i="2" s="1"/>
  <c r="BH83" i="2"/>
  <c r="BI83" i="2" s="1"/>
  <c r="BH84" i="2"/>
  <c r="BI84" i="2" s="1"/>
  <c r="BH85" i="2"/>
  <c r="BI85" i="2" s="1"/>
  <c r="BH86" i="2"/>
  <c r="BI86" i="2" s="1"/>
  <c r="BH87" i="2"/>
  <c r="BI87" i="2" s="1"/>
  <c r="BH88" i="2"/>
  <c r="BI88" i="2" s="1"/>
  <c r="BH89" i="2"/>
  <c r="BI89" i="2" s="1"/>
  <c r="BH90" i="2"/>
  <c r="BI90" i="2" s="1"/>
  <c r="BH91" i="2"/>
  <c r="BI91" i="2" s="1"/>
  <c r="BH92" i="2"/>
  <c r="BI92" i="2" s="1"/>
  <c r="BH93" i="2"/>
  <c r="BI93" i="2" s="1"/>
  <c r="BH94" i="2"/>
  <c r="BI94" i="2" s="1"/>
  <c r="BH95" i="2"/>
  <c r="BI95" i="2" s="1"/>
  <c r="BH96" i="2"/>
  <c r="BI96" i="2" s="1"/>
  <c r="BH97" i="2"/>
  <c r="BI97" i="2" s="1"/>
  <c r="BH98" i="2"/>
  <c r="BI98" i="2" s="1"/>
  <c r="BH99" i="2"/>
  <c r="BI99" i="2" s="1"/>
  <c r="BH100" i="2"/>
  <c r="BI100" i="2" s="1"/>
  <c r="BH101" i="2"/>
  <c r="BI101" i="2" s="1"/>
  <c r="BH102" i="2"/>
  <c r="BI102" i="2" s="1"/>
  <c r="BH103" i="2"/>
  <c r="BI103" i="2" s="1"/>
  <c r="BH104" i="2"/>
  <c r="BI104" i="2" s="1"/>
  <c r="BH105" i="2"/>
  <c r="BI105" i="2" s="1"/>
  <c r="BH106" i="2"/>
  <c r="BI106" i="2" s="1"/>
  <c r="BH107" i="2"/>
  <c r="BI107" i="2" s="1"/>
  <c r="BH108" i="2"/>
  <c r="BI108" i="2" s="1"/>
  <c r="BH109" i="2"/>
  <c r="BI109" i="2" s="1"/>
  <c r="BH110" i="2"/>
  <c r="BI110" i="2" s="1"/>
  <c r="BH111" i="2"/>
  <c r="BI111" i="2" s="1"/>
  <c r="BH112" i="2"/>
  <c r="BI112" i="2" s="1"/>
  <c r="BH113" i="2"/>
  <c r="BI113" i="2" s="1"/>
  <c r="BH114" i="2"/>
  <c r="BI114" i="2" s="1"/>
  <c r="BH115" i="2"/>
  <c r="BI115" i="2" s="1"/>
  <c r="BH116" i="2"/>
  <c r="BI116" i="2" s="1"/>
  <c r="BH117" i="2"/>
  <c r="BI117" i="2" s="1"/>
  <c r="BH118" i="2"/>
  <c r="BI118" i="2" s="1"/>
  <c r="BH119" i="2"/>
  <c r="BI119" i="2" s="1"/>
  <c r="BH120" i="2"/>
  <c r="BI120" i="2" s="1"/>
  <c r="BH121" i="2"/>
  <c r="BI121" i="2" s="1"/>
  <c r="BH122" i="2"/>
  <c r="BI122" i="2" s="1"/>
  <c r="BH123" i="2"/>
  <c r="BI123" i="2" s="1"/>
  <c r="BH124" i="2"/>
  <c r="BI124" i="2" s="1"/>
  <c r="BH125" i="2"/>
  <c r="BI125" i="2" s="1"/>
  <c r="BH126" i="2"/>
  <c r="BI126" i="2" s="1"/>
  <c r="BH127" i="2"/>
  <c r="BI127" i="2" s="1"/>
  <c r="BH128" i="2"/>
  <c r="BI128" i="2" s="1"/>
  <c r="BH129" i="2"/>
  <c r="BI129" i="2" s="1"/>
  <c r="BH130" i="2"/>
  <c r="BI130" i="2" s="1"/>
  <c r="BH131" i="2"/>
  <c r="BI131" i="2" s="1"/>
  <c r="BH132" i="2"/>
  <c r="BI132" i="2" s="1"/>
  <c r="BH133" i="2"/>
  <c r="BI133" i="2" s="1"/>
  <c r="BH134" i="2"/>
  <c r="BI134" i="2" s="1"/>
  <c r="BH135" i="2"/>
  <c r="BI135" i="2" s="1"/>
  <c r="BH136" i="2"/>
  <c r="BI136" i="2" s="1"/>
  <c r="BH137" i="2"/>
  <c r="BI137" i="2" s="1"/>
  <c r="BH2" i="2"/>
  <c r="BI2" i="2" s="1"/>
  <c r="BC2" i="2"/>
  <c r="BD2" i="2" s="1"/>
  <c r="BC3" i="2"/>
  <c r="BD3" i="2" s="1"/>
  <c r="BC4" i="2"/>
  <c r="BD4" i="2" s="1"/>
  <c r="BC5" i="2"/>
  <c r="BD5" i="2" s="1"/>
  <c r="BC6" i="2"/>
  <c r="BD6" i="2" s="1"/>
  <c r="BC7" i="2"/>
  <c r="BD7" i="2" s="1"/>
  <c r="BC8" i="2"/>
  <c r="BD8" i="2" s="1"/>
  <c r="BC9" i="2"/>
  <c r="BD9" i="2" s="1"/>
  <c r="BC10" i="2"/>
  <c r="BD10" i="2" s="1"/>
  <c r="BC11" i="2"/>
  <c r="BD11" i="2" s="1"/>
  <c r="BC12" i="2"/>
  <c r="BD12" i="2" s="1"/>
  <c r="BC13" i="2"/>
  <c r="BD13" i="2" s="1"/>
  <c r="BC14" i="2"/>
  <c r="BD14" i="2" s="1"/>
  <c r="BC15" i="2"/>
  <c r="BD15" i="2" s="1"/>
  <c r="BC16" i="2"/>
  <c r="BD16" i="2" s="1"/>
  <c r="BC17" i="2"/>
  <c r="BD17" i="2" s="1"/>
  <c r="BC18" i="2"/>
  <c r="BD18" i="2" s="1"/>
  <c r="BC19" i="2"/>
  <c r="BD19" i="2" s="1"/>
  <c r="BC20" i="2"/>
  <c r="BD20" i="2" s="1"/>
  <c r="BC21" i="2"/>
  <c r="BD21" i="2" s="1"/>
  <c r="BC22" i="2"/>
  <c r="BD22" i="2" s="1"/>
  <c r="BC23" i="2"/>
  <c r="BD23" i="2" s="1"/>
  <c r="BC24" i="2"/>
  <c r="BD24" i="2" s="1"/>
  <c r="BC25" i="2"/>
  <c r="BD25" i="2" s="1"/>
  <c r="BC27" i="2"/>
  <c r="BD27" i="2" s="1"/>
  <c r="BC28" i="2"/>
  <c r="BD28" i="2" s="1"/>
  <c r="BC29" i="2"/>
  <c r="BD29" i="2" s="1"/>
  <c r="BC30" i="2"/>
  <c r="BD30" i="2" s="1"/>
  <c r="BC31" i="2"/>
  <c r="BD31" i="2" s="1"/>
  <c r="BC32" i="2"/>
  <c r="BD32" i="2" s="1"/>
  <c r="BC33" i="2"/>
  <c r="BD33" i="2" s="1"/>
  <c r="BC34" i="2"/>
  <c r="BD34" i="2" s="1"/>
  <c r="BC35" i="2"/>
  <c r="BD35" i="2" s="1"/>
  <c r="BC36" i="2"/>
  <c r="BD36" i="2" s="1"/>
  <c r="BC37" i="2"/>
  <c r="BD37" i="2" s="1"/>
  <c r="BC38" i="2"/>
  <c r="BD38" i="2" s="1"/>
  <c r="BC39" i="2"/>
  <c r="BD39" i="2" s="1"/>
  <c r="BC40" i="2"/>
  <c r="BD40" i="2" s="1"/>
  <c r="BC41" i="2"/>
  <c r="BD41" i="2" s="1"/>
  <c r="BC42" i="2"/>
  <c r="BD42" i="2" s="1"/>
  <c r="BC43" i="2"/>
  <c r="BD43" i="2" s="1"/>
  <c r="BC44" i="2"/>
  <c r="BD44" i="2" s="1"/>
  <c r="BC45" i="2"/>
  <c r="BD45" i="2" s="1"/>
  <c r="BC46" i="2"/>
  <c r="BD46" i="2" s="1"/>
  <c r="BC47" i="2"/>
  <c r="BD47" i="2" s="1"/>
  <c r="BC48" i="2"/>
  <c r="BD48" i="2" s="1"/>
  <c r="BC50" i="2"/>
  <c r="BD50" i="2" s="1"/>
  <c r="BC51" i="2"/>
  <c r="BD51" i="2" s="1"/>
  <c r="BC52" i="2"/>
  <c r="BD52" i="2" s="1"/>
  <c r="BC53" i="2"/>
  <c r="BD53" i="2" s="1"/>
  <c r="BC54" i="2"/>
  <c r="BD54" i="2" s="1"/>
  <c r="BC55" i="2"/>
  <c r="BD55" i="2" s="1"/>
  <c r="BC56" i="2"/>
  <c r="BD56" i="2" s="1"/>
  <c r="BC57" i="2"/>
  <c r="BD57" i="2" s="1"/>
  <c r="BC58" i="2"/>
  <c r="BD58" i="2" s="1"/>
  <c r="BC59" i="2"/>
  <c r="BD59" i="2" s="1"/>
  <c r="BC60" i="2"/>
  <c r="BD60" i="2" s="1"/>
  <c r="BC61" i="2"/>
  <c r="BD61" i="2" s="1"/>
  <c r="BC62" i="2"/>
  <c r="BD62" i="2" s="1"/>
  <c r="BC63" i="2"/>
  <c r="BD63" i="2" s="1"/>
  <c r="BC64" i="2"/>
  <c r="BD64" i="2" s="1"/>
  <c r="BC65" i="2"/>
  <c r="BD65" i="2" s="1"/>
  <c r="BC66" i="2"/>
  <c r="BD66" i="2" s="1"/>
  <c r="BC67" i="2"/>
  <c r="BD67" i="2" s="1"/>
  <c r="BC68" i="2"/>
  <c r="BD68" i="2" s="1"/>
  <c r="BC69" i="2"/>
  <c r="BD69" i="2" s="1"/>
  <c r="BC70" i="2"/>
  <c r="BD70" i="2" s="1"/>
  <c r="BC71" i="2"/>
  <c r="BD71" i="2" s="1"/>
  <c r="BC72" i="2"/>
  <c r="BD72" i="2" s="1"/>
  <c r="BC73" i="2"/>
  <c r="BD73" i="2" s="1"/>
  <c r="BC74" i="2"/>
  <c r="BD74" i="2" s="1"/>
  <c r="BC75" i="2"/>
  <c r="BD75" i="2" s="1"/>
  <c r="BC76" i="2"/>
  <c r="BD76" i="2" s="1"/>
  <c r="BC77" i="2"/>
  <c r="BD77" i="2" s="1"/>
  <c r="BC78" i="2"/>
  <c r="BD78" i="2" s="1"/>
  <c r="BC79" i="2"/>
  <c r="BD79" i="2" s="1"/>
  <c r="BC80" i="2"/>
  <c r="BD80" i="2" s="1"/>
  <c r="BC81" i="2"/>
  <c r="BD81" i="2" s="1"/>
  <c r="BC82" i="2"/>
  <c r="BD82" i="2" s="1"/>
  <c r="BC83" i="2"/>
  <c r="BD83" i="2" s="1"/>
  <c r="BC84" i="2"/>
  <c r="BD84" i="2" s="1"/>
  <c r="BC85" i="2"/>
  <c r="BD85" i="2" s="1"/>
  <c r="BC86" i="2"/>
  <c r="BD86" i="2" s="1"/>
  <c r="BC87" i="2"/>
  <c r="BD87" i="2" s="1"/>
  <c r="BC88" i="2"/>
  <c r="BD88" i="2" s="1"/>
  <c r="BC89" i="2"/>
  <c r="BD89" i="2" s="1"/>
  <c r="BC90" i="2"/>
  <c r="BD90" i="2" s="1"/>
  <c r="BC91" i="2"/>
  <c r="BD91" i="2" s="1"/>
  <c r="BC92" i="2"/>
  <c r="BD92" i="2" s="1"/>
  <c r="BC93" i="2"/>
  <c r="BD93" i="2" s="1"/>
  <c r="BC94" i="2"/>
  <c r="BD94" i="2" s="1"/>
  <c r="BC95" i="2"/>
  <c r="BD95" i="2" s="1"/>
  <c r="BC96" i="2"/>
  <c r="BD96" i="2" s="1"/>
  <c r="BC97" i="2"/>
  <c r="BD97" i="2" s="1"/>
  <c r="BC98" i="2"/>
  <c r="BD98" i="2" s="1"/>
  <c r="BC99" i="2"/>
  <c r="BD99" i="2" s="1"/>
  <c r="BC100" i="2"/>
  <c r="BD100" i="2" s="1"/>
  <c r="BC101" i="2"/>
  <c r="BD101" i="2" s="1"/>
  <c r="BC102" i="2"/>
  <c r="BD102" i="2" s="1"/>
  <c r="BC103" i="2"/>
  <c r="BD103" i="2" s="1"/>
  <c r="BC104" i="2"/>
  <c r="BD104" i="2" s="1"/>
  <c r="BC105" i="2"/>
  <c r="BD105" i="2" s="1"/>
  <c r="BC106" i="2"/>
  <c r="BD106" i="2" s="1"/>
  <c r="BC107" i="2"/>
  <c r="BD107" i="2" s="1"/>
  <c r="BC108" i="2"/>
  <c r="BD108" i="2" s="1"/>
  <c r="BC109" i="2"/>
  <c r="BD109" i="2" s="1"/>
  <c r="BC110" i="2"/>
  <c r="BD110" i="2" s="1"/>
  <c r="BC111" i="2"/>
  <c r="BD111" i="2" s="1"/>
  <c r="BC112" i="2"/>
  <c r="BD112" i="2" s="1"/>
  <c r="BC113" i="2"/>
  <c r="BD113" i="2" s="1"/>
  <c r="BC114" i="2"/>
  <c r="BD114" i="2" s="1"/>
  <c r="BC115" i="2"/>
  <c r="BD115" i="2" s="1"/>
  <c r="BC116" i="2"/>
  <c r="BD116" i="2" s="1"/>
  <c r="BC117" i="2"/>
  <c r="BD117" i="2" s="1"/>
  <c r="BC118" i="2"/>
  <c r="BD118" i="2" s="1"/>
  <c r="BC119" i="2"/>
  <c r="BD119" i="2" s="1"/>
  <c r="BC120" i="2"/>
  <c r="BD120" i="2" s="1"/>
  <c r="BC121" i="2"/>
  <c r="BD121" i="2" s="1"/>
  <c r="BC122" i="2"/>
  <c r="BD122" i="2" s="1"/>
  <c r="BC123" i="2"/>
  <c r="BD123" i="2" s="1"/>
  <c r="BC124" i="2"/>
  <c r="BD124" i="2" s="1"/>
  <c r="BC125" i="2"/>
  <c r="BD125" i="2" s="1"/>
  <c r="BC126" i="2"/>
  <c r="BD126" i="2" s="1"/>
  <c r="BC127" i="2"/>
  <c r="BD127" i="2" s="1"/>
  <c r="BC128" i="2"/>
  <c r="BD128" i="2" s="1"/>
  <c r="BC129" i="2"/>
  <c r="BD129" i="2" s="1"/>
  <c r="BC130" i="2"/>
  <c r="BD130" i="2" s="1"/>
  <c r="BC131" i="2"/>
  <c r="BD131" i="2" s="1"/>
  <c r="BC132" i="2"/>
  <c r="BD132" i="2" s="1"/>
  <c r="BC133" i="2"/>
  <c r="BD133" i="2" s="1"/>
  <c r="BC134" i="2"/>
  <c r="BD134" i="2" s="1"/>
  <c r="BC135" i="2"/>
  <c r="BD135" i="2" s="1"/>
  <c r="BC136" i="2"/>
  <c r="BD136" i="2" s="1"/>
  <c r="BC137" i="2"/>
  <c r="BD13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 authorId="0" shapeId="0" xr:uid="{00000000-0006-0000-0100-000001000000}">
      <text>
        <r>
          <rPr>
            <sz val="11"/>
            <color rgb="FF000000"/>
            <rFont val="Segoe UI"/>
            <charset val="1"/>
          </rPr>
          <t xml:space="preserve">Author:
</t>
        </r>
        <r>
          <rPr>
            <sz val="11"/>
            <color rgb="FF000000"/>
            <rFont val="Segoe UI"/>
            <charset val="1"/>
          </rPr>
          <t xml:space="preserve">Beginn und Abschluss?
</t>
        </r>
        <r>
          <rPr>
            <sz val="11"/>
            <color rgb="FF000000"/>
            <rFont val="Segoe UI"/>
            <charset val="1"/>
          </rPr>
          <t xml:space="preserve">
</t>
        </r>
      </text>
    </comment>
    <comment ref="AI1" authorId="0" shapeId="0" xr:uid="{C4B3CF0B-158C-402B-8D06-936BAA9D93AF}">
      <text>
        <r>
          <rPr>
            <b/>
            <sz val="9"/>
            <color rgb="FF000000"/>
            <rFont val="Segoe UI"/>
            <charset val="1"/>
          </rPr>
          <t>und damit verbunden unnötige weiterführende Diagnostik, Therapie und psychische Belastung</t>
        </r>
      </text>
    </comment>
    <comment ref="AK1" authorId="0" shapeId="0" xr:uid="{74986E72-BCFB-4AED-8A4B-4B8E973B64D7}">
      <text>
        <r>
          <rPr>
            <b/>
            <sz val="9"/>
            <color indexed="81"/>
            <rFont val="Segoe UI"/>
            <family val="2"/>
          </rPr>
          <t xml:space="preserve">Strahlenschäden
u. Malignome durch Strahlung
Komplikationen durch Intervention </t>
        </r>
      </text>
    </comment>
    <comment ref="BN1" authorId="0" shapeId="0" xr:uid="{E19ACD66-995E-4C80-B2A3-F443DB42B9A3}">
      <text>
        <r>
          <rPr>
            <b/>
            <sz val="9"/>
            <color rgb="FF000000"/>
            <rFont val="Segoe UI"/>
            <charset val="1"/>
          </rPr>
          <t>Author:</t>
        </r>
        <r>
          <rPr>
            <sz val="9"/>
            <color rgb="FF000000"/>
            <rFont val="Segoe UI"/>
            <charset val="1"/>
          </rPr>
          <t xml:space="preserve">
</t>
        </r>
        <r>
          <rPr>
            <sz val="9"/>
            <color rgb="FF000000"/>
            <rFont val="Segoe UI"/>
            <charset val="1"/>
          </rPr>
          <t>und damit verbunden unnötige Diagnostik, Interventionen, Therapie und psychische Belastung</t>
        </r>
      </text>
    </comment>
    <comment ref="BP1" authorId="0" shapeId="0" xr:uid="{82B15653-3450-4F46-8EDD-4BB883B22D79}">
      <text>
        <r>
          <rPr>
            <b/>
            <sz val="9"/>
            <color indexed="81"/>
            <rFont val="Segoe UI"/>
            <charset val="1"/>
          </rPr>
          <t>Author:</t>
        </r>
        <r>
          <rPr>
            <sz val="9"/>
            <color indexed="81"/>
            <rFont val="Segoe UI"/>
            <charset val="1"/>
          </rPr>
          <t xml:space="preserve">
Strahlenschäden
u. Malignome durch Strahlung
Komplikationen durch Intervention </t>
        </r>
      </text>
    </comment>
    <comment ref="BR1" authorId="0" shapeId="0" xr:uid="{E17DBBA0-8515-491C-95AC-1A8207189CD5}">
      <text>
        <r>
          <rPr>
            <b/>
            <sz val="9"/>
            <color indexed="81"/>
            <rFont val="Segoe UI"/>
            <charset val="1"/>
          </rPr>
          <t>Author:</t>
        </r>
        <r>
          <rPr>
            <sz val="9"/>
            <color indexed="81"/>
            <rFont val="Segoe UI"/>
            <charset val="1"/>
          </rPr>
          <t xml:space="preserve">
damit verbundene falsche Sicherheit, weiterrauchen etc.</t>
        </r>
      </text>
    </comment>
  </commentList>
</comments>
</file>

<file path=xl/sharedStrings.xml><?xml version="1.0" encoding="utf-8"?>
<sst xmlns="http://schemas.openxmlformats.org/spreadsheetml/2006/main" count="3696" uniqueCount="652">
  <si>
    <t>Empfehlen Sie routinemäßig eine Thorax-Computertomographie als Lungenkrebs Screening bei Rauchern und Ex-Rauchern?</t>
  </si>
  <si>
    <t>Welche der folgenden Gründe beeinflussen Ihre Entscheidung zur Empfehlung oder Nicht-Empfehlung einer Thorax-Computertomographie als Screening Methode für Lungenkrebs?</t>
  </si>
  <si>
    <t>Wie hoch schätzen Sie den Anteil jener Österreichischen Ärztinnen und Ärzte ein, welche die Thorax-Computertomographie zum Lungenkrebsscreening bei Rauchern oder Ex-Rauchern empfehlen?</t>
  </si>
  <si>
    <t>Welche der folgenden Gründe beeinflussen die Entscheidung Ihrer Kolleginnen und Kollegen zur Empfehlung/ Nicht-Empfehlung einer Thorax-Computertomographie als Screening Methode für Lungenkrebs Ihrer Meinung nach?</t>
  </si>
  <si>
    <t>Stellen Sie sich Männer im Alter von 50 bis 74 Jahren vor, die aktuell rauchen oder geraucht haben und die über einen Zeitraum von ca. 10 Jahren entweder an der Früherkennung mittels Computertomographie (CT) oder nicht an dieser Früherkennung teilnehmen.Wie viele von 1000 Männern, die KEINE regelmäßige Früherkennung mittels Computertomographie durchführen, werden Ihrer Meinung nach an Lungenkrebs in diesen 10 Jahren versterben?</t>
  </si>
  <si>
    <t>Wie viele von 1000 Männern, die regelmäßige Früherkennung mittels Computertomographie durchführen, werden Ihrer Meinung nach an Lungenkrebs in diesen 10 Jahren versterben?</t>
  </si>
  <si>
    <t>Denken Sie, dass Lungenkrebs Screening mittels Thorax Computertomographie für Patienten auch Schaden verursachen kann?</t>
  </si>
  <si>
    <t>Welcher Schaden könnte auftreten?</t>
  </si>
  <si>
    <t>Wie viele von 1000 Männern, die regelmäßige Früherkennung mittels Computertomographie durchführen, werden Ihrer Meinung nach ein positives Screening Ergebnis (also eine Auffälligkeit im CT) erhalten?</t>
  </si>
  <si>
    <t>Bei wie vielen von 1000 Männern ohne Lungenkrebs fand sich ein verdächtiger Herd, der ein weiteres CT, eine Gewebeentnahme (Biopsie) oder eine andere Diagnostik notwendig machte?</t>
  </si>
  <si>
    <t>Bei wie vielen von 1000 Männern wurde ein nicht fortschreitender Tumor als fortschreitend diagnostiziert und unnötig behandelt?</t>
  </si>
  <si>
    <t>Denken Sie, dass der Nutzen des Lungenkrebs Screening mittels Thorax Computertomographie (Reduktion der Mortalität durch Lungenkrebs) gegenüber dem Schaden (z.B.: falsch-positive Ergebnisse, Überdiagnosen, Strahlenbelastung, Angst wegen unklarem Befund) überwiegt?</t>
  </si>
  <si>
    <t>Hat sich Ihre Einstellung zu Nutzen und Schaden von Lungenkrebs Screening nach Lesen der Daten in der Fact Box geändert?</t>
  </si>
  <si>
    <t>Welche der folgenden Aussagen beweist, dass Krebs Screening "Leben rettet"?</t>
  </si>
  <si>
    <t>Response</t>
  </si>
  <si>
    <t>Reduktion der Mortalität in Folge von Lungenkrebs durch das Screening.</t>
  </si>
  <si>
    <t>Reduktion der Inzidenz an Lungenkrebs durch das Screening.</t>
  </si>
  <si>
    <t>Sorge vor negativen Folgen durch das Screening (z.B.: falsch-positive Befunde oder Überdiagnosen).</t>
  </si>
  <si>
    <t>Angst vor rechtlichen Folgen, wenn das Screening nicht durchgeführt wird, der Patient/die Patientin jedoch im Verlauf Lungenkrebs entwickelt.</t>
  </si>
  <si>
    <t>Es ist finanziell lukrativ.</t>
  </si>
  <si>
    <t>Aktuelle Empfehlungen in Leitlinien von akkreditierten medizinischen Gesellschaften.</t>
  </si>
  <si>
    <t>Die Erwartungshaltung des Patienten / der Patientin gegenüber Screening als effektive Methode im Kampf gegen Lungenkrebs.</t>
  </si>
  <si>
    <t>Open-Ended Response</t>
  </si>
  <si>
    <t>Durch Screening diagnostizierter Krebs hat eine höhere 5-Jahres Heilungsrate als durch Symptome diagnostizierter Krebs.</t>
  </si>
  <si>
    <t>Die Diagnoseraten von Krebs sind bei gescreenten Personen höher als bei nicht gescreenten Personen.</t>
  </si>
  <si>
    <t>Durch Screening wird Krebs häufiger in frühen Stadien diagnostiziert als ohne Screening.</t>
  </si>
  <si>
    <t>Bei gescreenten Personen ist die Sterblichkeitsrate niedriger als bei nicht gescreenten Personen.</t>
  </si>
  <si>
    <t>respondent_id</t>
  </si>
  <si>
    <t>Fachgesellschaft</t>
  </si>
  <si>
    <t>Randomisierung</t>
  </si>
  <si>
    <t>collector_id</t>
  </si>
  <si>
    <t>date_created</t>
  </si>
  <si>
    <t>date_modified</t>
  </si>
  <si>
    <t>ip_address</t>
  </si>
  <si>
    <t>CT_Empf_ja_nein</t>
  </si>
  <si>
    <t>CT_Empf_Gründe_Mort_redukt</t>
  </si>
  <si>
    <t>CT_Empf_Gründe_Reduk_inzid_Lungenkr</t>
  </si>
  <si>
    <t>CT_Empf_Gründe_Sorge_Neg_Folgen_Scree</t>
  </si>
  <si>
    <t>CT_Empf_Gründe_Angst_rechtlich</t>
  </si>
  <si>
    <t>CT_Empf_Gründe_finanziell</t>
  </si>
  <si>
    <t>CT_Empf_Gründe_aktuelle_empfehlungen</t>
  </si>
  <si>
    <t>CT_Empf_Gründe_Erwartung Patient</t>
  </si>
  <si>
    <t>Geschätzter_Anteil_empfehlender_Ärzte</t>
  </si>
  <si>
    <t>CT_Empf_Gründe_Koll_Mort_redukt</t>
  </si>
  <si>
    <t>CT_Empf_Gründe_Koll_Reduk_inzid_Lungenkr</t>
  </si>
  <si>
    <t>CT_Empf_Gründe_Koll_Sorge_Neg_Folgen_Scree</t>
  </si>
  <si>
    <t>CT_Empf_Gründe_Koll_Angst_rechtlich</t>
  </si>
  <si>
    <t>CT_Empf_Gründe_Koll_finanziell</t>
  </si>
  <si>
    <t>CT_Empf_Gründe_Koll_aktuelle_empfehlungen</t>
  </si>
  <si>
    <t>CT_Empf_Gründe_Koll_Erwartung Patient</t>
  </si>
  <si>
    <t>Vor_keinScreen_10Jahre_Tod_Lungenkrebs</t>
  </si>
  <si>
    <t>Vor_Screen_10Jahre_Tod_Lungenkrebs</t>
  </si>
  <si>
    <t>Vor_schaden_ja_nein</t>
  </si>
  <si>
    <t>Vor_Schaden_Freitext1</t>
  </si>
  <si>
    <t>Vor_Schaden_Freitext2</t>
  </si>
  <si>
    <t>Vor_Schaden_Freitext3</t>
  </si>
  <si>
    <t>Vor_1000pos_Screeningergebnis</t>
  </si>
  <si>
    <t>Vor_1000keinLungenkrebs_verdächtigerHerd</t>
  </si>
  <si>
    <t>Vor_1000Übertherapie</t>
  </si>
  <si>
    <t>Vor_Nutzen_größer_Schaden</t>
  </si>
  <si>
    <t>Einstellung_Factbox_geändert</t>
  </si>
  <si>
    <t>Nach_keinScreen_10Jahre_Tod_Lungenkrebs</t>
  </si>
  <si>
    <t>Nach_Screen_10Jahre_Tod_Lungenkrebs</t>
  </si>
  <si>
    <t>Nach_schaden_ja_nein</t>
  </si>
  <si>
    <t>Nach_Schaden_Freitext1</t>
  </si>
  <si>
    <t>Nach_Schaden_Freitext2</t>
  </si>
  <si>
    <t>Nach_Schaden_Freitext3</t>
  </si>
  <si>
    <t>Nach_1000pos_Screeningergebnis</t>
  </si>
  <si>
    <t>Nach_1000keinLungenkrebs_verdächtigerHerd</t>
  </si>
  <si>
    <t>Nach_1000Übertherapie</t>
  </si>
  <si>
    <t>Nach_Nutzen_größer_Schaden</t>
  </si>
  <si>
    <t>Aussage_Screening_Leben_retten_5JahreHeilungsrate</t>
  </si>
  <si>
    <t>Aussage_Screening_Leben_retten_Diagnoserate</t>
  </si>
  <si>
    <t>Aussage_Screening_Leben_retten_frühere_Stadien</t>
  </si>
  <si>
    <t>Aussage_Screening_Leben_retten_Sterblichkeitsrate</t>
  </si>
  <si>
    <t>ÖGP</t>
  </si>
  <si>
    <t>mit Cates Plot</t>
  </si>
  <si>
    <t>194.166.165.87</t>
  </si>
  <si>
    <t>Nein</t>
  </si>
  <si>
    <t>#</t>
  </si>
  <si>
    <t>217.149.173.232</t>
  </si>
  <si>
    <t>Fehldiagnose</t>
  </si>
  <si>
    <t>Falsche Sicherheit</t>
  </si>
  <si>
    <t>Ängstigung</t>
  </si>
  <si>
    <t>Ja</t>
  </si>
  <si>
    <t>Überdiagnose</t>
  </si>
  <si>
    <t>Verunsicherung</t>
  </si>
  <si>
    <t>178.165.203.22</t>
  </si>
  <si>
    <t>31.12.6.62</t>
  </si>
  <si>
    <t>KM para</t>
  </si>
  <si>
    <t>NI</t>
  </si>
  <si>
    <t>193.171.69.65</t>
  </si>
  <si>
    <t>keine schäden</t>
  </si>
  <si>
    <t>keinen</t>
  </si>
  <si>
    <t>62.216.214.137</t>
  </si>
  <si>
    <t>keiner</t>
  </si>
  <si>
    <t>84.115.209.211</t>
  </si>
  <si>
    <t>falsch positive, dadurch nicht notwendige Operationen</t>
  </si>
  <si>
    <t>nicht notwendige OP durch falsch positive CT</t>
  </si>
  <si>
    <t>84.115.233.121</t>
  </si>
  <si>
    <t>inkonklusive oder falsch positive Befunde</t>
  </si>
  <si>
    <t>Strahlenbelastung</t>
  </si>
  <si>
    <t>falsch positive und inkonklusive Ergebnisse</t>
  </si>
  <si>
    <t>Schaden durch unnötige Abklärungsschritte</t>
  </si>
  <si>
    <t>Strahlenschaden</t>
  </si>
  <si>
    <t>93.82.51.34</t>
  </si>
  <si>
    <t>Keine</t>
  </si>
  <si>
    <t>Unnötig operiert</t>
  </si>
  <si>
    <t>80.108.83.17</t>
  </si>
  <si>
    <t>Weiterrauchen</t>
  </si>
  <si>
    <t>Weiterrauchen!!! samt Folgen (weil Screening mit Verhütung verwechselt)</t>
  </si>
  <si>
    <t>Fehldiagnosen samt Folgen</t>
  </si>
  <si>
    <t>217.149.164.164</t>
  </si>
  <si>
    <t>185.155.124.187</t>
  </si>
  <si>
    <t>Überdiagnose mit Verunsicherung</t>
  </si>
  <si>
    <t>iatrogene Schäden bei Broncho oder Punktion</t>
  </si>
  <si>
    <t>Kosten</t>
  </si>
  <si>
    <t>Überdiagnose und Therapie</t>
  </si>
  <si>
    <t>iatrogene Schäden</t>
  </si>
  <si>
    <t>KOSTEN</t>
  </si>
  <si>
    <t>80.108.191.42</t>
  </si>
  <si>
    <t>Die anzahl ist von zahlreichen Faktoren abhängig</t>
  </si>
  <si>
    <t>Schaden durch Strahlenbelastung</t>
  </si>
  <si>
    <t>Schaden durch Folgeuntersuchungen bei falsch positivem Ergebnis</t>
  </si>
  <si>
    <t>Vermeintliche Sicherheit bei negativem Ergebnis</t>
  </si>
  <si>
    <t>siehe Fragen 5 und 6</t>
  </si>
  <si>
    <t>siehe vorige Antworten</t>
  </si>
  <si>
    <t>46.124.113.84</t>
  </si>
  <si>
    <t>Falsch positive Befunde - Eingriffe</t>
  </si>
  <si>
    <t>unnötige Interventionen/Therapien</t>
  </si>
  <si>
    <t>188.20.125.94</t>
  </si>
  <si>
    <t>Unnötige Bronchoskopien</t>
  </si>
  <si>
    <t>Psychische Belastungssituation</t>
  </si>
  <si>
    <t>Unnötige Bronchoskopien und Biopsien</t>
  </si>
  <si>
    <t>Finanzielle Belastung des Gesundheitssystems</t>
  </si>
  <si>
    <t>178.188.6.178</t>
  </si>
  <si>
    <t>Falsch positive Befunde</t>
  </si>
  <si>
    <t>Strahlenschäden</t>
  </si>
  <si>
    <t>145.244.245.2</t>
  </si>
  <si>
    <t>84.113.40.5</t>
  </si>
  <si>
    <t>62.93.121.206</t>
  </si>
  <si>
    <t>213.225.4.118</t>
  </si>
  <si>
    <t>Morbidität und Mortalität der Abklärung von Rundherden</t>
  </si>
  <si>
    <t>strahlenschäden</t>
  </si>
  <si>
    <t>mortalität durch abklärung</t>
  </si>
  <si>
    <t>217.116.64.52</t>
  </si>
  <si>
    <t>Übertherapie (z OP)</t>
  </si>
  <si>
    <t>Strahlungsrisiko</t>
  </si>
  <si>
    <t>Übertherapie</t>
  </si>
  <si>
    <t>Strahlenschädigung</t>
  </si>
  <si>
    <t>194.106.230.69</t>
  </si>
  <si>
    <t>Komplikationen bei Biopsie</t>
  </si>
  <si>
    <t xml:space="preserve">Verunsicherung der Patienten </t>
  </si>
  <si>
    <t>Überdiagnostik</t>
  </si>
  <si>
    <t>91.141.53.225</t>
  </si>
  <si>
    <t>46.125.250.114</t>
  </si>
  <si>
    <t>217.116.64.60</t>
  </si>
  <si>
    <t>falsche Sicherheit</t>
  </si>
  <si>
    <t>kosten</t>
  </si>
  <si>
    <t>213.142.96.199</t>
  </si>
  <si>
    <t>213.225.7.29</t>
  </si>
  <si>
    <t>Eingriffsrisiko</t>
  </si>
  <si>
    <t>213.162.81.107</t>
  </si>
  <si>
    <t>92.60.4.69</t>
  </si>
  <si>
    <t>3,3 tote/1000 participants (Nelson)</t>
  </si>
  <si>
    <t>Unsicherheit durch falsch positive Resultate</t>
  </si>
  <si>
    <t>Angst durch falsch positive Resultate</t>
  </si>
  <si>
    <t>unnötige Untersuchungen durch falsch positive Resultate</t>
  </si>
  <si>
    <t>3,3</t>
  </si>
  <si>
    <t>2,5</t>
  </si>
  <si>
    <t>Verunsicherung durch falsch positive Befunde</t>
  </si>
  <si>
    <t>unnötige (zum Teil invasive) Untersuchungen durch falsch positive Befunde</t>
  </si>
  <si>
    <t>178.190.145.253</t>
  </si>
  <si>
    <t>91.141.77.241</t>
  </si>
  <si>
    <t xml:space="preserve">Falsch pos Befunde </t>
  </si>
  <si>
    <t>Angst</t>
  </si>
  <si>
    <t>213.142.97.38</t>
  </si>
  <si>
    <t>Keiner</t>
  </si>
  <si>
    <t>46.125.250.20</t>
  </si>
  <si>
    <t>Bei Kontrastmittel niereninsuff</t>
  </si>
  <si>
    <t>Bei Kontrastmittel hyperthyreose</t>
  </si>
  <si>
    <t xml:space="preserve">Steahlenschaden Karzinom </t>
  </si>
  <si>
    <t>Bereits beantwortet</t>
  </si>
  <si>
    <t>185.143.182.135</t>
  </si>
  <si>
    <t>Lymphom</t>
  </si>
  <si>
    <t>unnötige Untersuchungen</t>
  </si>
  <si>
    <t>213.162.73.62</t>
  </si>
  <si>
    <t>193.186.45.103</t>
  </si>
  <si>
    <t>Komplikationen durch invasive Diagnostik</t>
  </si>
  <si>
    <t>psychische Belastung</t>
  </si>
  <si>
    <t>nicht ausreichende Ressourcen</t>
  </si>
  <si>
    <t>212.95.5.141</t>
  </si>
  <si>
    <t>217.149.165.101</t>
  </si>
  <si>
    <t>Psychische Belastung durch falsch positive Befunde.</t>
  </si>
  <si>
    <t>Hochgradige Beunruhigung bei falsch positivem Befund</t>
  </si>
  <si>
    <t>Unnötige invasive Techniken bei falsch positivem Befund</t>
  </si>
  <si>
    <t>194.166.246.33</t>
  </si>
  <si>
    <t>80.122.48.218</t>
  </si>
  <si>
    <t>Schäden durch invasive Abklärung (Pneu etc.)</t>
  </si>
  <si>
    <t>Depressionen</t>
  </si>
  <si>
    <t>allg. Krebsrisiko wird ev. erhöht</t>
  </si>
  <si>
    <t>falsch positive Diagnose</t>
  </si>
  <si>
    <t>invasive Abklärung bei gesunden</t>
  </si>
  <si>
    <t>Sorgen</t>
  </si>
  <si>
    <t>213.33.64.220</t>
  </si>
  <si>
    <t>145.244.245.90</t>
  </si>
  <si>
    <t>Komplikationen Diagnostik (Pneu)</t>
  </si>
  <si>
    <t>0-1</t>
  </si>
  <si>
    <t xml:space="preserve">Komplikationen </t>
  </si>
  <si>
    <t>Komplikationen bei invasiver Abklärung falsch positiver Befunde</t>
  </si>
  <si>
    <t>Komplikation bei Abklärung falsch positiver Befunde</t>
  </si>
  <si>
    <t>195.202.149.174</t>
  </si>
  <si>
    <t>Invasive Abklärung</t>
  </si>
  <si>
    <t>Psychischer Schaden (Stress)</t>
  </si>
  <si>
    <t>Schaden durch unnötige invasive Abklärung</t>
  </si>
  <si>
    <t>Therapie ohne Notwendigkeit</t>
  </si>
  <si>
    <t>Stress</t>
  </si>
  <si>
    <t>probe von dr funk</t>
  </si>
  <si>
    <t>cxc</t>
  </si>
  <si>
    <t>92.60.4.70</t>
  </si>
  <si>
    <t>Überdiagnosen</t>
  </si>
  <si>
    <t>Strahlen</t>
  </si>
  <si>
    <t>ohne Cates Plot</t>
  </si>
  <si>
    <t>149.148.186.18</t>
  </si>
  <si>
    <t>77.118.117.218</t>
  </si>
  <si>
    <t>212.108.44.242</t>
  </si>
  <si>
    <t>178.115.34.87</t>
  </si>
  <si>
    <t>217.149.165.62</t>
  </si>
  <si>
    <t>Niere</t>
  </si>
  <si>
    <t>Schilddrüse</t>
  </si>
  <si>
    <t>Fibrose</t>
  </si>
  <si>
    <t>94.199.175.189</t>
  </si>
  <si>
    <t>89.144.203.50</t>
  </si>
  <si>
    <t>Strahlenschadeb</t>
  </si>
  <si>
    <t>Schaden durch unnötige Diagnostik (z,b OP / Punktion Benigner Herde)</t>
  </si>
  <si>
    <t>62.46.49.157</t>
  </si>
  <si>
    <t>83.64.100.137</t>
  </si>
  <si>
    <t>Psychische Belastung</t>
  </si>
  <si>
    <t>212.197.160.68</t>
  </si>
  <si>
    <t>81.5.226.11</t>
  </si>
  <si>
    <t>213.225.2.109</t>
  </si>
  <si>
    <t xml:space="preserve">Strahlung </t>
  </si>
  <si>
    <t>-</t>
  </si>
  <si>
    <t>62.46.15.32</t>
  </si>
  <si>
    <t>falsch pos. Befunde</t>
  </si>
  <si>
    <t>Komplikationsraten der Abklärung</t>
  </si>
  <si>
    <t>Angst und Sorge</t>
  </si>
  <si>
    <t>s.o.</t>
  </si>
  <si>
    <t>217.116.177.202</t>
  </si>
  <si>
    <t xml:space="preserve">Überdiagnose - Angst </t>
  </si>
  <si>
    <t>Unnötige diagnost Intervention</t>
  </si>
  <si>
    <t>Iatrogene Schäden</t>
  </si>
  <si>
    <t xml:space="preserve">Unnötige Eingriffe </t>
  </si>
  <si>
    <t>Iatrogene Fehler</t>
  </si>
  <si>
    <t>188.22.23.172</t>
  </si>
  <si>
    <t>85.127.62.120</t>
  </si>
  <si>
    <t>Stochastische Strahlenschäden</t>
  </si>
  <si>
    <t>Schäden durch Management von "Zufallsbefunden"</t>
  </si>
  <si>
    <t>Psychische Belastungen duch CT-Kontrollen</t>
  </si>
  <si>
    <t>wie früher angeführt</t>
  </si>
  <si>
    <t>80.89.106.67</t>
  </si>
  <si>
    <t>falsch-positive</t>
  </si>
  <si>
    <t>falsch positive</t>
  </si>
  <si>
    <t>keine Änderung der Gesamtmortalität</t>
  </si>
  <si>
    <t>194.153.217.230</t>
  </si>
  <si>
    <t>keine</t>
  </si>
  <si>
    <t>81.217.10.91</t>
  </si>
  <si>
    <t>Schilddrüsenerkrankung</t>
  </si>
  <si>
    <t>80.108.53.55</t>
  </si>
  <si>
    <t>psychische Belastung wenn kleine Herde gefunden werden</t>
  </si>
  <si>
    <t>strahlenschaden</t>
  </si>
  <si>
    <t>psychschaden wenn unklare aber dann doch benagender Herd entdeckt wird</t>
  </si>
  <si>
    <t>178.190.215.75</t>
  </si>
  <si>
    <t>194.166.130.56</t>
  </si>
  <si>
    <t>Verunsicherung bei benignen Rundherden</t>
  </si>
  <si>
    <t>Stress wegen Verlaufskontrolle von unklaren narbigen Veränderungen</t>
  </si>
  <si>
    <t>178.165.161.8</t>
  </si>
  <si>
    <t>Overtreatment</t>
  </si>
  <si>
    <t xml:space="preserve">Komplikationen bei Interventionen </t>
  </si>
  <si>
    <t>5-10</t>
  </si>
  <si>
    <t>77.119.172.12</t>
  </si>
  <si>
    <t>Komplikationen bei invasiver Abklärung</t>
  </si>
  <si>
    <t>Malignom wegen Strahlung</t>
  </si>
  <si>
    <t>188.23.139.218</t>
  </si>
  <si>
    <t>91.141.67.44</t>
  </si>
  <si>
    <t xml:space="preserve">Iatrogene Schäden durch Diagnostik </t>
  </si>
  <si>
    <t>88.117.143.202</t>
  </si>
  <si>
    <t>Psychische Schäden</t>
  </si>
  <si>
    <t>in falscher Sicherheit weiter rauchen</t>
  </si>
  <si>
    <t xml:space="preserve">benigner TU übertherapiert </t>
  </si>
  <si>
    <t>91.115.149.73</t>
  </si>
  <si>
    <t>Unnötige therapeutische Maßnahmen</t>
  </si>
  <si>
    <t xml:space="preserve">Verunsicherung des Patienten </t>
  </si>
  <si>
    <t>93.82.87.25</t>
  </si>
  <si>
    <t xml:space="preserve">Iatrogener Pneumothorax </t>
  </si>
  <si>
    <t>Lungenblutungen</t>
  </si>
  <si>
    <t>Luftembolie</t>
  </si>
  <si>
    <t>Blutung</t>
  </si>
  <si>
    <t xml:space="preserve">Pneumothorax </t>
  </si>
  <si>
    <t>Embolie</t>
  </si>
  <si>
    <t>84.115.208.158</t>
  </si>
  <si>
    <t>karzinome</t>
  </si>
  <si>
    <t>lymphome</t>
  </si>
  <si>
    <t>komplikationen durch biopsie</t>
  </si>
  <si>
    <t>Schäden durch nicht notwendige Eingriffe</t>
  </si>
  <si>
    <t>178.165.180.236</t>
  </si>
  <si>
    <t>178.115.43.237</t>
  </si>
  <si>
    <t>Strahlenschäden - inkl. erhöhte Tumorwahrscheinlkeit</t>
  </si>
  <si>
    <t>45%</t>
  </si>
  <si>
    <t>5%</t>
  </si>
  <si>
    <t xml:space="preserve">zu viel unnötige Interventionen </t>
  </si>
  <si>
    <t>91.141.59.210</t>
  </si>
  <si>
    <t>Weiterrauchen da Ct neg</t>
  </si>
  <si>
    <t>Falsch pos befunde</t>
  </si>
  <si>
    <t>Probe GC Funk</t>
  </si>
  <si>
    <t>vfd</t>
  </si>
  <si>
    <t>vgfde</t>
  </si>
  <si>
    <t>bf</t>
  </si>
  <si>
    <t>bgd</t>
  </si>
  <si>
    <t>ÖRG</t>
  </si>
  <si>
    <t>194.96.64.185</t>
  </si>
  <si>
    <t>Krebsrisiko</t>
  </si>
  <si>
    <t>194.107.184.200</t>
  </si>
  <si>
    <t>SchilddrüsenCA</t>
  </si>
  <si>
    <t>Übertherapie von Inzidentalomen</t>
  </si>
  <si>
    <t>25%</t>
  </si>
  <si>
    <t>Übertherapie/Überdiagnostik</t>
  </si>
  <si>
    <t>Strahlenschäden (stochastisch)</t>
  </si>
  <si>
    <t>89.144.203.120</t>
  </si>
  <si>
    <t>Carcinom</t>
  </si>
  <si>
    <t>91.112.114.12</t>
  </si>
  <si>
    <t>84.115.236.162</t>
  </si>
  <si>
    <t>falsch-positive Befunde</t>
  </si>
  <si>
    <t>85.127.59.5</t>
  </si>
  <si>
    <t>91.141.57.31</t>
  </si>
  <si>
    <t>Falsch positive Ergebnisse</t>
  </si>
  <si>
    <t>81.189.124.108</t>
  </si>
  <si>
    <t>Strahlenbiologische Schäden</t>
  </si>
  <si>
    <t>?</t>
  </si>
  <si>
    <t>Strahlenbiologischer Schaden</t>
  </si>
  <si>
    <t>psychologische Belastung</t>
  </si>
  <si>
    <t>178.190.173.25</t>
  </si>
  <si>
    <t>komplikationen durch biopsien</t>
  </si>
  <si>
    <t>psych belastung durch FP</t>
  </si>
  <si>
    <t xml:space="preserve">overtreatment </t>
  </si>
  <si>
    <t xml:space="preserve">komplikationen druch biopsien </t>
  </si>
  <si>
    <t>psych belastung durch falsch positive ergebnisse</t>
  </si>
  <si>
    <t>overtreatment</t>
  </si>
  <si>
    <t>89.144.212.3</t>
  </si>
  <si>
    <t>Stochastische Effekt</t>
  </si>
  <si>
    <t>Karzinom</t>
  </si>
  <si>
    <t>217.149.175.115</t>
  </si>
  <si>
    <t>194.166.100.237</t>
  </si>
  <si>
    <t>Induktion eines Lungenkrebses</t>
  </si>
  <si>
    <t>Induktion von Krebs</t>
  </si>
  <si>
    <t>80.122.106.54</t>
  </si>
  <si>
    <t>Falsch positive Befunde mit nachfolgender unnötiger Abklärung</t>
  </si>
  <si>
    <t>Radiogene Zweitmalignome</t>
  </si>
  <si>
    <t>Unnötige Abklärung falsch positiver Befunde</t>
  </si>
  <si>
    <t>Überdiagnose mit Übertherapie</t>
  </si>
  <si>
    <t>Zweitmalignome</t>
  </si>
  <si>
    <t>213.225.7.122</t>
  </si>
  <si>
    <t>93.83.184.138</t>
  </si>
  <si>
    <t>weiss nicht</t>
  </si>
  <si>
    <t>193.80.38.246</t>
  </si>
  <si>
    <t>185.106.189.229</t>
  </si>
  <si>
    <t>Vermehrte Anzahl von Biopsien</t>
  </si>
  <si>
    <t>Strahlungsbedingte Tumorentstehung</t>
  </si>
  <si>
    <t>Vermehrt diagnostische Eingriffe und Komplikationen</t>
  </si>
  <si>
    <t>Strahleninduzierte Karzinome</t>
  </si>
  <si>
    <t>46.125.250.64</t>
  </si>
  <si>
    <t xml:space="preserve">Falsch Positive Befunde </t>
  </si>
  <si>
    <t xml:space="preserve">Dadurch unnötige Op oder Diagnostik </t>
  </si>
  <si>
    <t>91.113.116.108</t>
  </si>
  <si>
    <t>0,5</t>
  </si>
  <si>
    <t>0,4</t>
  </si>
  <si>
    <t>Psychische Belastung durch falsch positive Befunde</t>
  </si>
  <si>
    <t>körperliche Schäden durchn Biopsien</t>
  </si>
  <si>
    <t>strahleninduzierte Krebserkrankungen</t>
  </si>
  <si>
    <t>217.149.170.208</t>
  </si>
  <si>
    <t>Lymphome/Leukämien</t>
  </si>
  <si>
    <t>andere Tumore</t>
  </si>
  <si>
    <t>80.121.145.22</t>
  </si>
  <si>
    <t>212.186.227.90</t>
  </si>
  <si>
    <t>Induktion von Zweitmalignomen</t>
  </si>
  <si>
    <t>80.122.162.130</t>
  </si>
  <si>
    <t>213.162.73.148</t>
  </si>
  <si>
    <t xml:space="preserve">Falsch positive Diagnosen </t>
  </si>
  <si>
    <t xml:space="preserve">Falsch negative Diagnosen </t>
  </si>
  <si>
    <t xml:space="preserve">Strahleninduzierte Karzinome </t>
  </si>
  <si>
    <t xml:space="preserve">Falsch positiv </t>
  </si>
  <si>
    <t>Probe Dr.Funk, nicht auswerten</t>
  </si>
  <si>
    <t>193.170.167.8</t>
  </si>
  <si>
    <t>falsch  positive Befunde</t>
  </si>
  <si>
    <t>falsch pos</t>
  </si>
  <si>
    <t>80.123.72.30</t>
  </si>
  <si>
    <t>falsch positive Befunde</t>
  </si>
  <si>
    <t>überdiagnose</t>
  </si>
  <si>
    <t>62.240.134.16</t>
  </si>
  <si>
    <t xml:space="preserve">Frühzeitige Morbidität ohne Senkung der Mortalität </t>
  </si>
  <si>
    <t>80.109.129.106</t>
  </si>
  <si>
    <t>80 - 90%</t>
  </si>
  <si>
    <t>80%</t>
  </si>
  <si>
    <t>Überdiagnostizierung</t>
  </si>
  <si>
    <t>81.10.240.74</t>
  </si>
  <si>
    <t>Komplikationen einer invasiven Abklärung</t>
  </si>
  <si>
    <t>Komplikationen</t>
  </si>
  <si>
    <t>Unnötige Behandlung</t>
  </si>
  <si>
    <t>83.215.138.243</t>
  </si>
  <si>
    <t>84.115.237.53</t>
  </si>
  <si>
    <t>unnötige Folgeuntersuchungen</t>
  </si>
  <si>
    <t>ca. 30</t>
  </si>
  <si>
    <t>ca. 20</t>
  </si>
  <si>
    <t>149.148.252.245</t>
  </si>
  <si>
    <t>Kosten für das Gesundheits- und Pensionsystem</t>
  </si>
  <si>
    <t>Belastung des Gesundheits- und Pensionssystems</t>
  </si>
  <si>
    <t>89.144.210.18</t>
  </si>
  <si>
    <t xml:space="preserve">Strahlenbelastung </t>
  </si>
  <si>
    <t xml:space="preserve">Unnötige Therapie </t>
  </si>
  <si>
    <t>195.202.155.195</t>
  </si>
  <si>
    <t>falsch positive ergebnisse</t>
  </si>
  <si>
    <t>überbehandlung</t>
  </si>
  <si>
    <t>strahlenbelastung</t>
  </si>
  <si>
    <t>unnötige Behandlung</t>
  </si>
  <si>
    <t>213.162.80.23</t>
  </si>
  <si>
    <t>Kumulative Strahlendosis</t>
  </si>
  <si>
    <t>91.141.70.10</t>
  </si>
  <si>
    <t>Keine beim low Dose CT</t>
  </si>
  <si>
    <t>81.217.34.29</t>
  </si>
  <si>
    <t>83.215.33.175</t>
  </si>
  <si>
    <t xml:space="preserve">Unnötige Biopsien mit Komplikationen </t>
  </si>
  <si>
    <t>188.22.225.137</t>
  </si>
  <si>
    <t>88.117.54.254</t>
  </si>
  <si>
    <t>90.146.32.61</t>
  </si>
  <si>
    <t>178.165.184.82</t>
  </si>
  <si>
    <t>Unnötige Biopsie</t>
  </si>
  <si>
    <t>Strahlung</t>
  </si>
  <si>
    <t>195.202.149.56</t>
  </si>
  <si>
    <t>40%</t>
  </si>
  <si>
    <t>213.225.35.50</t>
  </si>
  <si>
    <t>80.109.14.41</t>
  </si>
  <si>
    <t>89.144.199.21</t>
  </si>
  <si>
    <t xml:space="preserve">Psychische Belastung </t>
  </si>
  <si>
    <t>Biopsien bei falsch positiven Ergebnissen</t>
  </si>
  <si>
    <t>Unnötige folgediagnostik</t>
  </si>
  <si>
    <t>Unnötige folgebiopsien</t>
  </si>
  <si>
    <t>&lt;10</t>
  </si>
  <si>
    <t>178.165.182.87</t>
  </si>
  <si>
    <t>Strahlendosis</t>
  </si>
  <si>
    <t>Falsch positive Herde</t>
  </si>
  <si>
    <t xml:space="preserve">Röntgenstrahlen </t>
  </si>
  <si>
    <t>Falsch positive Fälle</t>
  </si>
  <si>
    <t>87.243.137.165</t>
  </si>
  <si>
    <t>Random01</t>
  </si>
  <si>
    <t>CT_Empf_ja1_nein0</t>
  </si>
  <si>
    <t>Geschätzter_Anteil_empfehlender_Ärzte_n</t>
  </si>
  <si>
    <t>Vor_keinScreen_10Jahre_Tod_Lungenkrebs_ln</t>
  </si>
  <si>
    <t>Vor_Screen_10Jahre_Tod_Lungenkrebs_ln</t>
  </si>
  <si>
    <t>Vor_schaden_Ja1_Nein0</t>
  </si>
  <si>
    <t xml:space="preserve">Vor_Schaden_Gruppe1_Falsch Positive </t>
  </si>
  <si>
    <t>Vor_Schaden_Gruppe2_Überdiagnose und Übertherapie</t>
  </si>
  <si>
    <t>Vor_Schaden_Gruppe3_iatrogene Schäden durch Diagnostik</t>
  </si>
  <si>
    <t>Vor_Schaden_Gruppe4_Kosten</t>
  </si>
  <si>
    <t>Vor_Schaden_Gruppe5_Falsch negativ und dadurch falsche Sicherheit</t>
  </si>
  <si>
    <t>Vor_Schaden_Anzahl_Antworten</t>
  </si>
  <si>
    <t>Vor_1000pos_Screeningergebnis_ln</t>
  </si>
  <si>
    <t>Vor_1000keinLungenkrebs_verdächtigerHerd_ln</t>
  </si>
  <si>
    <t>Vor_1000Übertherapie_ln</t>
  </si>
  <si>
    <t>Vor_Nutzen_größer_Schaden_ja1_nein0</t>
  </si>
  <si>
    <t>Einstellung_Factbox_geändert_ja1_nein0</t>
  </si>
  <si>
    <t>Nach_keinScreen_10Jahre_Tod_Lungenkrebs_ln</t>
  </si>
  <si>
    <t>Diff_keinScreen_10Jahre_Tod_Lungenkrebs</t>
  </si>
  <si>
    <t>Diff_keinScreen_10Jahre_Tod_Lungenkrebs_sign*ln(abs)</t>
  </si>
  <si>
    <t>Nach_Screen_10Jahre_Tod_Lungenkrebs_ln</t>
  </si>
  <si>
    <t>Diff_Screen_10Jahre_Tod_Lungenkrebs</t>
  </si>
  <si>
    <t>Diff_Screen_10Jahre_Tod_Lungenkrebs_sign*ln(abs)</t>
  </si>
  <si>
    <t>Nach_schaden_ja1_nein0</t>
  </si>
  <si>
    <t xml:space="preserve">Nach_Schaden_Gruppe1_Falsch Positive </t>
  </si>
  <si>
    <t>Nach_Schaden_Gruppe2_Überdiagnose und Übertherapie</t>
  </si>
  <si>
    <t>Nach_Schaden_Gruppe3_iatrogene Schäden durch Diagnostik</t>
  </si>
  <si>
    <t>Nach_Schaden_Gruppe4_Kosten</t>
  </si>
  <si>
    <t>Nach_Schaden_Gruppe5_Falsch negative</t>
  </si>
  <si>
    <t>Nach_Schaden_Anzahl_Antworten</t>
  </si>
  <si>
    <t>Nach_1000pos_Screeningergebnis_ln</t>
  </si>
  <si>
    <t>Diff_1000pos_Screeningergebnis</t>
  </si>
  <si>
    <t>Diff_1000pos_Screeningergebnis_sign*ln(abs)</t>
  </si>
  <si>
    <t>Nach_1000keinLungenkrebs_verdächtigerHerd_ln</t>
  </si>
  <si>
    <t>Diff_1000keinLungenkrebs_verdächtigerHerd</t>
  </si>
  <si>
    <t>Diff_1000keinLungenkrebs_verdächtigerHerd_sign*ln(abs)</t>
  </si>
  <si>
    <t>Nach_1000Übertherapie_ln</t>
  </si>
  <si>
    <t>Diff_1000Übertherapie</t>
  </si>
  <si>
    <t>Diff_1000Übertherapie_sign*ln(abs)</t>
  </si>
  <si>
    <t>Nach_Nutzen_größer_Schaden_ja1_nein0</t>
  </si>
  <si>
    <t>Richtig_1000keinLungenkrebs_verdächtigerHerd</t>
  </si>
  <si>
    <t>Richtig_1000keinLungenkrebs_verdächtigerHerd_ln</t>
  </si>
  <si>
    <t>Richtig_keinScreen_10Jahre_Tod_Lungenkrebs</t>
  </si>
  <si>
    <t>Richtig_keinScreen_10Jahre_Tod_Lungenkrebs_ln</t>
  </si>
  <si>
    <t>Richtig_Screen_10Jahre_Tod_Lungenkrebs</t>
  </si>
  <si>
    <t>Richtig_Screen_10Jahre_Tod_Lungenkrebs_ln</t>
  </si>
  <si>
    <t>Richtig_1000Übertherapie</t>
  </si>
  <si>
    <t>Richtig_1000Übertherapie_ln</t>
  </si>
  <si>
    <t>ch habe die Schäden in 5 Gruppen sortiert (1= Falsch positive Befunde und damit verbundene unnötige Diagnostik, Therapie und psychische Belastung; 2= Überdiagnose und Übertherapie; 3= Iatrogene Schäden durch Diagnostik wie zB Strahlenschäden, Komplikationen durch Biopsien etc; 4= Kosten; 5= Falsch negative Befunde und damit verbundene falsche Sicherheit).</t>
  </si>
  <si>
    <t>Codiert habe ich mit 1=Ja, 0=Nein, somit zählen mehrere Antworten derselben Kategorie als eine Antwort.</t>
  </si>
  <si>
    <t/>
  </si>
  <si>
    <t>Anzahl</t>
  </si>
  <si>
    <t>Median</t>
  </si>
  <si>
    <t>Perzentil 25</t>
  </si>
  <si>
    <t>Perzentil 75</t>
  </si>
  <si>
    <t>Anzahl der Spalten (%)</t>
  </si>
  <si>
    <t>Beispiele</t>
  </si>
  <si>
    <t>83 (61%)</t>
  </si>
  <si>
    <t>0</t>
  </si>
  <si>
    <t>1</t>
  </si>
  <si>
    <t>1067796:43</t>
  </si>
  <si>
    <t>1067615:11</t>
  </si>
  <si>
    <t>1068954:32</t>
  </si>
  <si>
    <t>1067799:26</t>
  </si>
  <si>
    <t>1067615:16</t>
  </si>
  <si>
    <t>1068955:08</t>
  </si>
  <si>
    <t>25 (12 to 46)</t>
  </si>
  <si>
    <t>Vor_Schaden_Gruppe1_Falsch Positive</t>
  </si>
  <si>
    <t>Nach_Schaden_Gruppe1_Falsch Positive</t>
  </si>
  <si>
    <t>2</t>
  </si>
  <si>
    <t>3</t>
  </si>
  <si>
    <t>Med</t>
  </si>
  <si>
    <t>Perc25</t>
  </si>
  <si>
    <t>Perc75</t>
  </si>
  <si>
    <t>p chi square</t>
  </si>
  <si>
    <t>p t test</t>
  </si>
  <si>
    <t>,393a</t>
  </si>
  <si>
    <t>,933a,b</t>
  </si>
  <si>
    <t>,385a</t>
  </si>
  <si>
    <t>,330a</t>
  </si>
  <si>
    <t>,800a</t>
  </si>
  <si>
    <t>,417a,b</t>
  </si>
  <si>
    <t>6</t>
  </si>
  <si>
    <t>Deskriptive Statistiken</t>
  </si>
  <si>
    <t>N</t>
  </si>
  <si>
    <t>Mittelwert</t>
  </si>
  <si>
    <t>Standardabweichung</t>
  </si>
  <si>
    <t>Minimum</t>
  </si>
  <si>
    <t>Maximum</t>
  </si>
  <si>
    <t>Perzentile</t>
  </si>
  <si>
    <t>25.</t>
  </si>
  <si>
    <t>50. (Median)</t>
  </si>
  <si>
    <t>75.</t>
  </si>
  <si>
    <r>
      <t>Statistik für Test</t>
    </r>
    <r>
      <rPr>
        <b/>
        <vertAlign val="superscript"/>
        <sz val="9"/>
        <color indexed="8"/>
        <rFont val="Arial Bold"/>
      </rPr>
      <t>a</t>
    </r>
  </si>
  <si>
    <t>Richtig_1000keinLungenkrebs_verdächtigerHerd - Vor_1000keinLungenkrebs_verdächtigerHerd</t>
  </si>
  <si>
    <t>Richtig_1000keinLungenkrebs_verdächtigerHerd - Nach_1000keinLungenkrebs_verdächtigerHerd</t>
  </si>
  <si>
    <t>Nach_1000keinLungenkrebs_verdächtigerHerd - Vor_1000keinLungenkrebs_verdächtigerHerd</t>
  </si>
  <si>
    <t>Z</t>
  </si>
  <si>
    <r>
      <t>-7,427</t>
    </r>
    <r>
      <rPr>
        <vertAlign val="superscript"/>
        <sz val="9"/>
        <color indexed="8"/>
        <rFont val="Arial"/>
      </rPr>
      <t>b</t>
    </r>
  </si>
  <si>
    <r>
      <t>-6,292</t>
    </r>
    <r>
      <rPr>
        <vertAlign val="superscript"/>
        <sz val="9"/>
        <color indexed="8"/>
        <rFont val="Arial"/>
      </rPr>
      <t>b</t>
    </r>
  </si>
  <si>
    <r>
      <t>-4,159</t>
    </r>
    <r>
      <rPr>
        <vertAlign val="superscript"/>
        <sz val="9"/>
        <color indexed="8"/>
        <rFont val="Arial"/>
      </rPr>
      <t>b</t>
    </r>
  </si>
  <si>
    <t>Asymptotische Signifikanz (2-seitig)</t>
  </si>
  <si>
    <t>a. Wilcoxon-Test</t>
  </si>
  <si>
    <t>b. Basiert auf negativen Rängen.</t>
  </si>
  <si>
    <t>Richtig_keinScreen_10Jahre_Tod_Lungenkrebs - Vor_keinScreen_10Jahre_Tod_Lungenkrebs</t>
  </si>
  <si>
    <t>Richtig_keinScreen_10Jahre_Tod_Lungenkrebs - Nach_keinScreen_10Jahre_Tod_Lungenkrebs</t>
  </si>
  <si>
    <t>Nach_keinScreen_10Jahre_Tod_Lungenkrebs - Vor_keinScreen_10Jahre_Tod_Lungenkrebs</t>
  </si>
  <si>
    <r>
      <t>-,248</t>
    </r>
    <r>
      <rPr>
        <vertAlign val="superscript"/>
        <sz val="9"/>
        <color indexed="8"/>
        <rFont val="Arial"/>
      </rPr>
      <t>b</t>
    </r>
  </si>
  <si>
    <r>
      <t>-1,609</t>
    </r>
    <r>
      <rPr>
        <vertAlign val="superscript"/>
        <sz val="9"/>
        <color indexed="8"/>
        <rFont val="Arial"/>
      </rPr>
      <t>b</t>
    </r>
  </si>
  <si>
    <r>
      <t>-1,251</t>
    </r>
    <r>
      <rPr>
        <vertAlign val="superscript"/>
        <sz val="9"/>
        <color indexed="8"/>
        <rFont val="Arial"/>
      </rPr>
      <t>c</t>
    </r>
  </si>
  <si>
    <t>b. Basiert auf positiven Rängen.</t>
  </si>
  <si>
    <t>c. Basiert auf negativen Rängen.</t>
  </si>
  <si>
    <t>Richtig_Screen_10Jahre_Tod_Lungenkrebs - Vor_Screen_10Jahre_Tod_Lungenkrebs</t>
  </si>
  <si>
    <t>Richtig_Screen_10Jahre_Tod_Lungenkrebs - Nach_Screen_10Jahre_Tod_Lungenkrebs</t>
  </si>
  <si>
    <t>Nach_Screen_10Jahre_Tod_Lungenkrebs - Vor_Screen_10Jahre_Tod_Lungenkrebs</t>
  </si>
  <si>
    <r>
      <t>-2,058</t>
    </r>
    <r>
      <rPr>
        <vertAlign val="superscript"/>
        <sz val="9"/>
        <color indexed="8"/>
        <rFont val="Arial"/>
      </rPr>
      <t>b</t>
    </r>
  </si>
  <si>
    <r>
      <t>-,740</t>
    </r>
    <r>
      <rPr>
        <vertAlign val="superscript"/>
        <sz val="9"/>
        <color indexed="8"/>
        <rFont val="Arial"/>
      </rPr>
      <t>c</t>
    </r>
  </si>
  <si>
    <r>
      <t>-3,061</t>
    </r>
    <r>
      <rPr>
        <vertAlign val="superscript"/>
        <sz val="9"/>
        <color indexed="8"/>
        <rFont val="Arial"/>
      </rPr>
      <t>b</t>
    </r>
  </si>
  <si>
    <t>c. Basiert auf positiven Rängen.</t>
  </si>
  <si>
    <t>Richtig_1000Übertherapie - Vor_1000Übertherapie</t>
  </si>
  <si>
    <t>Richtig_1000Übertherapie - Nach_1000Übertherapie</t>
  </si>
  <si>
    <t>Nach_1000Übertherapie - Vor_1000Übertherapie</t>
  </si>
  <si>
    <r>
      <t>-3,307</t>
    </r>
    <r>
      <rPr>
        <vertAlign val="superscript"/>
        <sz val="9"/>
        <color indexed="8"/>
        <rFont val="Arial"/>
      </rPr>
      <t>b</t>
    </r>
  </si>
  <si>
    <r>
      <t>-2,070</t>
    </r>
    <r>
      <rPr>
        <vertAlign val="superscript"/>
        <sz val="9"/>
        <color indexed="8"/>
        <rFont val="Arial"/>
      </rPr>
      <t>b</t>
    </r>
  </si>
  <si>
    <r>
      <t>-1,264</t>
    </r>
    <r>
      <rPr>
        <vertAlign val="superscript"/>
        <sz val="9"/>
        <color indexed="8"/>
        <rFont val="Arial"/>
      </rPr>
      <t>b</t>
    </r>
  </si>
  <si>
    <t>Schaden</t>
  </si>
  <si>
    <t>Vor_Schaden_ja/nein</t>
  </si>
  <si>
    <t>nach-Schaden ja/Nein</t>
  </si>
  <si>
    <t>%</t>
  </si>
  <si>
    <t>Vor_schaden_Ja1_Nein0 * Nach_schaden_ja1_nein0 Kreuztabelle</t>
  </si>
  <si>
    <t>Gesamt</t>
  </si>
  <si>
    <t>% innerhalb von Vor_schaden_Ja1_Nein0</t>
  </si>
  <si>
    <t>Chi-Quadrat-Tests</t>
  </si>
  <si>
    <t>Wert</t>
  </si>
  <si>
    <t>Exakte Signifikanz (2-seitig)</t>
  </si>
  <si>
    <t>McNemar-Test</t>
  </si>
  <si>
    <r>
      <t>,092</t>
    </r>
    <r>
      <rPr>
        <vertAlign val="superscript"/>
        <sz val="9"/>
        <color indexed="8"/>
        <rFont val="Arial"/>
      </rPr>
      <t>a</t>
    </r>
  </si>
  <si>
    <t>Anzahl der gültigen Fälle</t>
  </si>
  <si>
    <t>a. Verwendete Binomialverteilung</t>
  </si>
  <si>
    <t>Nach_1000pos_Screeningergebnis - Vor_1000pos_Screeningergebnis</t>
  </si>
  <si>
    <t>Richtig_1000pos_Screeningergebnis - Vor_1000pos_Screeningergebnis</t>
  </si>
  <si>
    <r>
      <t>-4,493</t>
    </r>
    <r>
      <rPr>
        <vertAlign val="superscript"/>
        <sz val="9"/>
        <color indexed="8"/>
        <rFont val="Arial"/>
      </rPr>
      <t>b</t>
    </r>
  </si>
  <si>
    <r>
      <t>-6,927</t>
    </r>
    <r>
      <rPr>
        <vertAlign val="superscript"/>
        <sz val="9"/>
        <color indexed="8"/>
        <rFont val="Arial"/>
      </rPr>
      <t>b</t>
    </r>
  </si>
  <si>
    <t>Vor_Nutzen_größer_Schaden_ja1_nein0 * Nach_Nutzen_größer_Schaden_ja1_nein0 Kreuztabelle</t>
  </si>
  <si>
    <t>% innerhalb von Vor_Nutzen_größer_Schaden_ja1_nein0</t>
  </si>
  <si>
    <r>
      <t>,000</t>
    </r>
    <r>
      <rPr>
        <vertAlign val="superscript"/>
        <sz val="9"/>
        <color indexed="8"/>
        <rFont val="Arial"/>
      </rPr>
      <t>a</t>
    </r>
  </si>
  <si>
    <t>Vorher vs nachher bei proportion von Paaren: McNemar</t>
  </si>
  <si>
    <t>Confidence Intervalle einer Proportion nach Bland Altman berechnet für den richtigen Wert aus der Literatur, dann geschaut wieviele vorher vs nachher drin mit McNemar</t>
  </si>
  <si>
    <t>Quelle: Bland M. An introduction to medical statistics. Oxford; New York: Oxford University Press; 2000. p128</t>
  </si>
  <si>
    <t>Punktschätzer</t>
  </si>
  <si>
    <t>LO95CI</t>
  </si>
  <si>
    <t>UP95CI</t>
  </si>
  <si>
    <t>Vor_1000Übertherapie_richtige_range</t>
  </si>
  <si>
    <t>Nach_1000Übertherapie_richtige_range</t>
  </si>
  <si>
    <t>Vor_Screen_10Jahre_Tod_Lungenkrebs_richtiger_range</t>
  </si>
  <si>
    <t>Nach_Screen_10Jahre_Tod_Lungenkrebs_richtiger_range</t>
  </si>
  <si>
    <t>Vor_keinScreen_10Jahre_Tod_Lungenkrebs_richtigen_range</t>
  </si>
  <si>
    <t>Nach_keinScreen_10Jahre_Tod_Lungenkrebs_richtiger_Range</t>
  </si>
  <si>
    <t>Vor_1000pos_Screeningergebnis_richtigerange</t>
  </si>
  <si>
    <t>Richtig_1000pos Screening ergebnis</t>
  </si>
  <si>
    <t>Vor_1000keinLungenkrebs_verdächtigerHerd_richtige_range</t>
  </si>
  <si>
    <t>Nach_1000keinLungenkrebs_verdächtigerHerd_richtige_range</t>
  </si>
  <si>
    <t>Nach_1000pos_Screeningergebnis_richtigerange</t>
  </si>
  <si>
    <t>r</t>
  </si>
  <si>
    <t>Ö</t>
  </si>
  <si>
    <t>True_1</t>
  </si>
  <si>
    <t>True_2</t>
  </si>
  <si>
    <t>True_3</t>
  </si>
  <si>
    <t>True_4</t>
  </si>
  <si>
    <t>True_5</t>
  </si>
  <si>
    <t>Original</t>
  </si>
  <si>
    <t xml:space="preserve">New simplified </t>
  </si>
  <si>
    <t xml:space="preserve">Description label </t>
  </si>
  <si>
    <t>nosc10d_b</t>
  </si>
  <si>
    <t>nosc10d_a</t>
  </si>
  <si>
    <t>sc10d_b</t>
  </si>
  <si>
    <t>sc10d_a</t>
  </si>
  <si>
    <t>scpos_b</t>
  </si>
  <si>
    <t>scpod_a</t>
  </si>
  <si>
    <t>scnocanc_b</t>
  </si>
  <si>
    <t>scnocanc_a</t>
  </si>
  <si>
    <t>ovther_b</t>
  </si>
  <si>
    <t>ovther_a</t>
  </si>
  <si>
    <t>true_1</t>
  </si>
  <si>
    <t>true_2</t>
  </si>
  <si>
    <t>true_3</t>
  </si>
  <si>
    <t>true4_</t>
  </si>
  <si>
    <t>true_5</t>
  </si>
  <si>
    <t>nosc10d_c</t>
  </si>
  <si>
    <t>sc10d_c</t>
  </si>
  <si>
    <t>combined</t>
  </si>
  <si>
    <t>scpod_c</t>
  </si>
  <si>
    <t>scnocanc_c</t>
  </si>
  <si>
    <t>ovther_c</t>
  </si>
  <si>
    <t>befaft</t>
  </si>
  <si>
    <t>true_4</t>
  </si>
  <si>
    <t>id</t>
  </si>
  <si>
    <t>scpos_a</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</si>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</sst>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yyyy\-mm\-dd\ hh:mm:ss"/>
    <numFmt numFmtId="165" formatCode="0.0"/>
    <numFmt numFmtId="166" formatCode="###0"/>
    <numFmt numFmtId="167" formatCode="###0.0%"/>
    <numFmt numFmtId="168" formatCode="###0.0"/>
    <numFmt numFmtId="169" formatCode="####.0"/>
    <numFmt numFmtId="170" formatCode="###0.00"/>
    <numFmt numFmtId="171" formatCode="###0.000"/>
    <numFmt numFmtId="172" formatCode="####.000"/>
    <numFmt numFmtId="173" formatCode="###0.0000"/>
  </numFmts>
  <fonts count="18">
    <font>
      <sz val="11"/>
      <color theme="1"/>
      <name val="Calibri"/>
      <family val="2"/>
      <scheme val="minor"/>
    </font>
    <font>
      <sz val="11"/>
      <color rgb="FF333333"/>
      <name val="Arial"/>
    </font>
    <font>
      <sz val="9"/>
      <color indexed="81"/>
      <name val="Segoe UI"/>
      <charset val="1"/>
    </font>
    <font>
      <b/>
      <sz val="9"/>
      <color indexed="81"/>
      <name val="Segoe UI"/>
      <charset val="1"/>
    </font>
    <font>
      <b/>
      <sz val="9"/>
      <color indexed="81"/>
      <name val="Segoe UI"/>
      <family val="2"/>
    </font>
    <font>
      <sz val="11"/>
      <color rgb="FF212121"/>
      <name val="Calibri"/>
      <family val="2"/>
      <scheme val="minor"/>
    </font>
    <font>
      <sz val="10"/>
      <name val="Arial"/>
    </font>
    <font>
      <sz val="9"/>
      <color indexed="8"/>
      <name val="Arial"/>
    </font>
    <font>
      <b/>
      <sz val="9"/>
      <color indexed="8"/>
      <name val="Arial Bold"/>
    </font>
    <font>
      <b/>
      <vertAlign val="superscript"/>
      <sz val="9"/>
      <color indexed="8"/>
      <name val="Arial Bold"/>
    </font>
    <font>
      <vertAlign val="superscript"/>
      <sz val="9"/>
      <color indexed="8"/>
      <name val="Arial"/>
    </font>
    <font>
      <sz val="11"/>
      <color rgb="FF000000"/>
      <name val="Segoe UI"/>
      <charset val="1"/>
    </font>
    <font>
      <sz val="11"/>
      <color rgb="FF333333"/>
      <name val="Arial"/>
      <family val="2"/>
    </font>
    <font>
      <b/>
      <sz val="9"/>
      <color rgb="FF000000"/>
      <name val="Segoe UI"/>
      <charset val="1"/>
    </font>
    <font>
      <sz val="9"/>
      <color rgb="FF000000"/>
      <name val="Segoe UI"/>
      <charset val="1"/>
    </font>
    <font>
      <sz val="11"/>
      <color rgb="FF000000"/>
      <name val="Calibri"/>
      <family val="2"/>
      <scheme val="minor"/>
    </font>
    <font>
      <sz val="11"/>
      <color theme="0"/>
      <name val="Calibri"/>
      <family val="2"/>
      <scheme val="minor"/>
    </font>
    <font>
      <sz val="11"/>
      <color theme="0"/>
      <name val="Arial"/>
      <family val="2"/>
    </font>
  </fonts>
  <fills count="10">
    <fill>
      <patternFill patternType="none"/>
    </fill>
    <fill>
      <patternFill patternType="gray125"/>
    </fill>
    <fill>
      <patternFill patternType="solid">
        <fgColor rgb="FFEAEAE8"/>
      </patternFill>
    </fill>
    <fill>
      <patternFill patternType="solid">
        <fgColor rgb="FF92D05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bgColor indexed="64"/>
      </patternFill>
    </fill>
  </fills>
  <borders count="45">
    <border>
      <left/>
      <right/>
      <top/>
      <bottom/>
      <diagonal/>
    </border>
    <border>
      <left style="thin">
        <color rgb="FFA6A6A6"/>
      </left>
      <right style="thin">
        <color rgb="FFA6A6A6"/>
      </right>
      <top style="thin">
        <color rgb="FFA6A6A6"/>
      </top>
      <bottom style="thin">
        <color rgb="FFA6A6A6"/>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top/>
      <bottom/>
      <diagonal/>
    </border>
    <border>
      <left/>
      <right style="thick">
        <color indexed="8"/>
      </right>
      <top/>
      <bottom/>
      <diagonal/>
    </border>
    <border>
      <left style="thick">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thick">
        <color indexed="8"/>
      </left>
      <right/>
      <top/>
      <bottom style="thick">
        <color indexed="8"/>
      </bottom>
      <diagonal/>
    </border>
    <border>
      <left/>
      <right style="thick">
        <color indexed="8"/>
      </right>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
      <left style="thick">
        <color indexed="8"/>
      </left>
      <right style="thick">
        <color indexed="8"/>
      </right>
      <top style="thick">
        <color indexed="8"/>
      </top>
      <bottom/>
      <diagonal/>
    </border>
    <border>
      <left style="thick">
        <color indexed="8"/>
      </left>
      <right style="thick">
        <color indexed="8"/>
      </right>
      <top/>
      <bottom style="thick">
        <color indexed="8"/>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ck">
        <color indexed="8"/>
      </right>
      <top style="thick">
        <color indexed="8"/>
      </top>
      <bottom style="thick">
        <color indexed="8"/>
      </bottom>
      <diagonal/>
    </border>
    <border>
      <left style="thick">
        <color indexed="8"/>
      </left>
      <right style="thin">
        <color indexed="8"/>
      </right>
      <top style="thick">
        <color indexed="8"/>
      </top>
      <bottom style="thick">
        <color indexed="8"/>
      </bottom>
      <diagonal/>
    </border>
    <border>
      <left style="thin">
        <color indexed="8"/>
      </left>
      <right style="thin">
        <color indexed="8"/>
      </right>
      <top style="thick">
        <color indexed="8"/>
      </top>
      <bottom style="thick">
        <color indexed="8"/>
      </bottom>
      <diagonal/>
    </border>
    <border>
      <left style="thin">
        <color indexed="8"/>
      </left>
      <right style="thick">
        <color indexed="8"/>
      </right>
      <top style="thick">
        <color indexed="8"/>
      </top>
      <bottom style="thick">
        <color indexed="8"/>
      </bottom>
      <diagonal/>
    </border>
    <border>
      <left style="thick">
        <color indexed="8"/>
      </left>
      <right/>
      <top style="thick">
        <color indexed="8"/>
      </top>
      <bottom style="thick">
        <color indexed="8"/>
      </bottom>
      <diagonal/>
    </border>
    <border>
      <left/>
      <right style="thick">
        <color indexed="8"/>
      </right>
      <top style="thick">
        <color indexed="8"/>
      </top>
      <bottom style="thick">
        <color indexed="8"/>
      </bottom>
      <diagonal/>
    </border>
    <border>
      <left/>
      <right/>
      <top style="thick">
        <color indexed="8"/>
      </top>
      <bottom/>
      <diagonal/>
    </border>
    <border>
      <left/>
      <right/>
      <top/>
      <bottom style="thick">
        <color indexed="8"/>
      </bottom>
      <diagonal/>
    </border>
    <border>
      <left style="thick">
        <color indexed="8"/>
      </left>
      <right/>
      <top style="thick">
        <color indexed="8"/>
      </top>
      <bottom style="thin">
        <color indexed="8"/>
      </bottom>
      <diagonal/>
    </border>
    <border>
      <left/>
      <right/>
      <top style="thick">
        <color indexed="8"/>
      </top>
      <bottom style="thin">
        <color indexed="8"/>
      </bottom>
      <diagonal/>
    </border>
    <border>
      <left/>
      <right/>
      <top/>
      <bottom style="thin">
        <color indexed="8"/>
      </bottom>
      <diagonal/>
    </border>
    <border>
      <left/>
      <right style="thick">
        <color indexed="8"/>
      </right>
      <top/>
      <bottom style="thin">
        <color indexed="8"/>
      </bottom>
      <diagonal/>
    </border>
    <border>
      <left style="thick">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ck">
        <color indexed="8"/>
      </right>
      <top/>
      <bottom style="thin">
        <color indexed="8"/>
      </bottom>
      <diagonal/>
    </border>
    <border>
      <left style="thick">
        <color indexed="8"/>
      </left>
      <right/>
      <top/>
      <bottom style="thin">
        <color indexed="8"/>
      </bottom>
      <diagonal/>
    </border>
  </borders>
  <cellStyleXfs count="6">
    <xf numFmtId="0" fontId="0" fillId="0" borderId="0"/>
    <xf numFmtId="0" fontId="6" fillId="0" borderId="0"/>
    <xf numFmtId="0" fontId="6" fillId="0" borderId="0"/>
    <xf numFmtId="0" fontId="6" fillId="0" borderId="0"/>
    <xf numFmtId="0" fontId="6" fillId="0" borderId="0"/>
    <xf numFmtId="0" fontId="6" fillId="0" borderId="0"/>
  </cellStyleXfs>
  <cellXfs count="244">
    <xf numFmtId="0" fontId="0" fillId="0" borderId="0" xfId="0"/>
    <xf numFmtId="0" fontId="1" fillId="2" borderId="1" xfId="0" applyFont="1" applyFill="1" applyBorder="1"/>
    <xf numFmtId="164" fontId="0" fillId="0" borderId="0" xfId="0" applyNumberFormat="1"/>
    <xf numFmtId="0" fontId="1" fillId="2" borderId="0" xfId="0" applyFont="1" applyFill="1"/>
    <xf numFmtId="0" fontId="5" fillId="0" borderId="0" xfId="0" applyFont="1" applyAlignment="1">
      <alignment vertical="center" wrapText="1"/>
    </xf>
    <xf numFmtId="0" fontId="0" fillId="3" borderId="0" xfId="0" applyFill="1"/>
    <xf numFmtId="0" fontId="1" fillId="3" borderId="0" xfId="0" applyFont="1" applyFill="1"/>
    <xf numFmtId="165" fontId="1" fillId="4" borderId="0" xfId="0" applyNumberFormat="1" applyFont="1" applyFill="1"/>
    <xf numFmtId="165" fontId="0" fillId="0" borderId="0" xfId="0" applyNumberFormat="1"/>
    <xf numFmtId="165" fontId="0" fillId="4" borderId="0" xfId="0" applyNumberFormat="1" applyFill="1"/>
    <xf numFmtId="0" fontId="1" fillId="5" borderId="0" xfId="0" applyFont="1" applyFill="1"/>
    <xf numFmtId="0" fontId="6" fillId="0" borderId="0" xfId="1"/>
    <xf numFmtId="0" fontId="7" fillId="0" borderId="14" xfId="1" applyFont="1" applyBorder="1" applyAlignment="1">
      <alignment horizontal="center" wrapText="1"/>
    </xf>
    <xf numFmtId="0" fontId="7" fillId="0" borderId="15" xfId="1" applyFont="1" applyBorder="1" applyAlignment="1">
      <alignment horizontal="center" wrapText="1"/>
    </xf>
    <xf numFmtId="0" fontId="7" fillId="0" borderId="16" xfId="1" applyFont="1" applyBorder="1" applyAlignment="1">
      <alignment horizontal="center" wrapText="1"/>
    </xf>
    <xf numFmtId="0" fontId="7" fillId="0" borderId="8" xfId="1" applyFont="1" applyBorder="1" applyAlignment="1">
      <alignment horizontal="left" vertical="top"/>
    </xf>
    <xf numFmtId="166" fontId="7" fillId="0" borderId="17" xfId="1" applyNumberFormat="1" applyFont="1" applyBorder="1" applyAlignment="1">
      <alignment horizontal="right" vertical="center"/>
    </xf>
    <xf numFmtId="0" fontId="7" fillId="0" borderId="18" xfId="1" applyFont="1" applyBorder="1" applyAlignment="1">
      <alignment horizontal="left" vertical="center" wrapText="1"/>
    </xf>
    <xf numFmtId="167" fontId="7" fillId="0" borderId="18" xfId="1" applyNumberFormat="1" applyFont="1" applyBorder="1" applyAlignment="1">
      <alignment horizontal="right" vertical="center"/>
    </xf>
    <xf numFmtId="166" fontId="7" fillId="0" borderId="18" xfId="1" applyNumberFormat="1" applyFont="1" applyBorder="1" applyAlignment="1">
      <alignment horizontal="right" vertical="center"/>
    </xf>
    <xf numFmtId="167" fontId="7" fillId="0" borderId="19" xfId="1" applyNumberFormat="1" applyFont="1" applyBorder="1" applyAlignment="1">
      <alignment horizontal="right" vertical="center"/>
    </xf>
    <xf numFmtId="0" fontId="7" fillId="0" borderId="19" xfId="1" applyFont="1" applyBorder="1" applyAlignment="1">
      <alignment horizontal="left" vertical="center" wrapText="1"/>
    </xf>
    <xf numFmtId="168" fontId="7" fillId="0" borderId="18" xfId="1" applyNumberFormat="1" applyFont="1" applyBorder="1" applyAlignment="1">
      <alignment horizontal="right" vertical="center"/>
    </xf>
    <xf numFmtId="169" fontId="7" fillId="0" borderId="18" xfId="1" applyNumberFormat="1" applyFont="1" applyBorder="1" applyAlignment="1">
      <alignment horizontal="right" vertical="center"/>
    </xf>
    <xf numFmtId="0" fontId="7" fillId="0" borderId="7" xfId="1" applyFont="1" applyBorder="1" applyAlignment="1">
      <alignment horizontal="left" vertical="top" wrapText="1"/>
    </xf>
    <xf numFmtId="166" fontId="7" fillId="0" borderId="20" xfId="1" applyNumberFormat="1" applyFont="1" applyBorder="1" applyAlignment="1">
      <alignment horizontal="right" vertical="center"/>
    </xf>
    <xf numFmtId="168" fontId="7" fillId="0" borderId="21" xfId="1" applyNumberFormat="1" applyFont="1" applyBorder="1" applyAlignment="1">
      <alignment horizontal="right" vertical="center"/>
    </xf>
    <xf numFmtId="0" fontId="7" fillId="0" borderId="21" xfId="1" applyFont="1" applyBorder="1" applyAlignment="1">
      <alignment horizontal="left" vertical="center" wrapText="1"/>
    </xf>
    <xf numFmtId="166" fontId="7" fillId="0" borderId="21" xfId="1" applyNumberFormat="1" applyFont="1" applyBorder="1" applyAlignment="1">
      <alignment horizontal="right" vertical="center"/>
    </xf>
    <xf numFmtId="0" fontId="7" fillId="0" borderId="22" xfId="1" applyFont="1" applyBorder="1" applyAlignment="1">
      <alignment horizontal="left" vertical="center" wrapText="1"/>
    </xf>
    <xf numFmtId="0" fontId="7" fillId="0" borderId="0" xfId="1" applyFont="1" applyAlignment="1">
      <alignment horizontal="center" wrapText="1"/>
    </xf>
    <xf numFmtId="0" fontId="6" fillId="0" borderId="0" xfId="2"/>
    <xf numFmtId="0" fontId="7" fillId="0" borderId="15" xfId="2" applyFont="1" applyBorder="1" applyAlignment="1">
      <alignment horizontal="center" wrapText="1"/>
    </xf>
    <xf numFmtId="0" fontId="7" fillId="0" borderId="16" xfId="2" applyFont="1" applyBorder="1" applyAlignment="1">
      <alignment horizontal="center" wrapText="1"/>
    </xf>
    <xf numFmtId="0" fontId="7" fillId="0" borderId="23" xfId="2" applyFont="1" applyBorder="1" applyAlignment="1">
      <alignment horizontal="left" vertical="top" wrapText="1"/>
    </xf>
    <xf numFmtId="166" fontId="7" fillId="0" borderId="25" xfId="2" applyNumberFormat="1" applyFont="1" applyBorder="1" applyAlignment="1">
      <alignment horizontal="right" vertical="center"/>
    </xf>
    <xf numFmtId="170" fontId="7" fillId="0" borderId="26" xfId="2" applyNumberFormat="1" applyFont="1" applyBorder="1" applyAlignment="1">
      <alignment horizontal="right" vertical="center"/>
    </xf>
    <xf numFmtId="171" fontId="7" fillId="0" borderId="26" xfId="2" applyNumberFormat="1" applyFont="1" applyBorder="1" applyAlignment="1">
      <alignment horizontal="right" vertical="center"/>
    </xf>
    <xf numFmtId="166" fontId="7" fillId="0" borderId="26" xfId="2" applyNumberFormat="1" applyFont="1" applyBorder="1" applyAlignment="1">
      <alignment horizontal="right" vertical="center"/>
    </xf>
    <xf numFmtId="170" fontId="7" fillId="0" borderId="27" xfId="2" applyNumberFormat="1" applyFont="1" applyBorder="1" applyAlignment="1">
      <alignment horizontal="right" vertical="center"/>
    </xf>
    <xf numFmtId="0" fontId="7" fillId="0" borderId="28" xfId="2" applyFont="1" applyBorder="1" applyAlignment="1">
      <alignment horizontal="left" vertical="top" wrapText="1"/>
    </xf>
    <xf numFmtId="166" fontId="7" fillId="0" borderId="17" xfId="2" applyNumberFormat="1" applyFont="1" applyBorder="1" applyAlignment="1">
      <alignment horizontal="right" vertical="center"/>
    </xf>
    <xf numFmtId="170" fontId="7" fillId="0" borderId="18" xfId="2" applyNumberFormat="1" applyFont="1" applyBorder="1" applyAlignment="1">
      <alignment horizontal="right" vertical="center"/>
    </xf>
    <xf numFmtId="171" fontId="7" fillId="0" borderId="18" xfId="2" applyNumberFormat="1" applyFont="1" applyBorder="1" applyAlignment="1">
      <alignment horizontal="right" vertical="center"/>
    </xf>
    <xf numFmtId="166" fontId="7" fillId="0" borderId="18" xfId="2" applyNumberFormat="1" applyFont="1" applyBorder="1" applyAlignment="1">
      <alignment horizontal="right" vertical="center"/>
    </xf>
    <xf numFmtId="170" fontId="7" fillId="0" borderId="19" xfId="2" applyNumberFormat="1" applyFont="1" applyBorder="1" applyAlignment="1">
      <alignment horizontal="right" vertical="center"/>
    </xf>
    <xf numFmtId="0" fontId="7" fillId="0" borderId="24" xfId="2" applyFont="1" applyBorder="1" applyAlignment="1">
      <alignment horizontal="left" vertical="top" wrapText="1"/>
    </xf>
    <xf numFmtId="166" fontId="7" fillId="0" borderId="20" xfId="2" applyNumberFormat="1" applyFont="1" applyBorder="1" applyAlignment="1">
      <alignment horizontal="right" vertical="center"/>
    </xf>
    <xf numFmtId="170" fontId="7" fillId="0" borderId="21" xfId="2" applyNumberFormat="1" applyFont="1" applyBorder="1" applyAlignment="1">
      <alignment horizontal="right" vertical="center"/>
    </xf>
    <xf numFmtId="171" fontId="7" fillId="0" borderId="21" xfId="2" applyNumberFormat="1" applyFont="1" applyBorder="1" applyAlignment="1">
      <alignment horizontal="right" vertical="center"/>
    </xf>
    <xf numFmtId="166" fontId="7" fillId="0" borderId="21" xfId="2" applyNumberFormat="1" applyFont="1" applyBorder="1" applyAlignment="1">
      <alignment horizontal="right" vertical="center"/>
    </xf>
    <xf numFmtId="170" fontId="7" fillId="0" borderId="22" xfId="2" applyNumberFormat="1" applyFont="1" applyBorder="1" applyAlignment="1">
      <alignment horizontal="right" vertical="center"/>
    </xf>
    <xf numFmtId="0" fontId="7" fillId="0" borderId="30" xfId="2" applyFont="1" applyBorder="1" applyAlignment="1">
      <alignment horizontal="center" wrapText="1"/>
    </xf>
    <xf numFmtId="0" fontId="7" fillId="0" borderId="31" xfId="2" applyFont="1" applyBorder="1" applyAlignment="1">
      <alignment horizontal="center" wrapText="1"/>
    </xf>
    <xf numFmtId="0" fontId="7" fillId="0" borderId="32" xfId="2" applyFont="1" applyBorder="1" applyAlignment="1">
      <alignment horizontal="center" wrapText="1"/>
    </xf>
    <xf numFmtId="0" fontId="7" fillId="0" borderId="25" xfId="2" applyFont="1" applyBorder="1" applyAlignment="1">
      <alignment horizontal="right" vertical="center"/>
    </xf>
    <xf numFmtId="0" fontId="7" fillId="0" borderId="26" xfId="2" applyFont="1" applyBorder="1" applyAlignment="1">
      <alignment horizontal="right" vertical="center"/>
    </xf>
    <xf numFmtId="0" fontId="7" fillId="0" borderId="27" xfId="2" applyFont="1" applyBorder="1" applyAlignment="1">
      <alignment horizontal="right" vertical="center"/>
    </xf>
    <xf numFmtId="172" fontId="7" fillId="0" borderId="20" xfId="2" applyNumberFormat="1" applyFont="1" applyBorder="1" applyAlignment="1">
      <alignment horizontal="right" vertical="center"/>
    </xf>
    <xf numFmtId="172" fontId="7" fillId="0" borderId="21" xfId="2" applyNumberFormat="1" applyFont="1" applyBorder="1" applyAlignment="1">
      <alignment horizontal="right" vertical="center"/>
    </xf>
    <xf numFmtId="172" fontId="7" fillId="0" borderId="22" xfId="2" applyNumberFormat="1" applyFont="1" applyBorder="1" applyAlignment="1">
      <alignment horizontal="right" vertical="center"/>
    </xf>
    <xf numFmtId="173" fontId="7" fillId="0" borderId="26" xfId="2" applyNumberFormat="1" applyFont="1" applyBorder="1" applyAlignment="1">
      <alignment horizontal="right" vertical="center"/>
    </xf>
    <xf numFmtId="169" fontId="7" fillId="0" borderId="26" xfId="2" applyNumberFormat="1" applyFont="1" applyBorder="1" applyAlignment="1">
      <alignment horizontal="right" vertical="center"/>
    </xf>
    <xf numFmtId="168" fontId="7" fillId="0" borderId="26" xfId="2" applyNumberFormat="1" applyFont="1" applyBorder="1" applyAlignment="1">
      <alignment horizontal="right" vertical="center"/>
    </xf>
    <xf numFmtId="171" fontId="7" fillId="0" borderId="27" xfId="2" applyNumberFormat="1" applyFont="1" applyBorder="1" applyAlignment="1">
      <alignment horizontal="right" vertical="center"/>
    </xf>
    <xf numFmtId="173" fontId="7" fillId="0" borderId="18" xfId="2" applyNumberFormat="1" applyFont="1" applyBorder="1" applyAlignment="1">
      <alignment horizontal="right" vertical="center"/>
    </xf>
    <xf numFmtId="168" fontId="7" fillId="0" borderId="18" xfId="2" applyNumberFormat="1" applyFont="1" applyBorder="1" applyAlignment="1">
      <alignment horizontal="right" vertical="center"/>
    </xf>
    <xf numFmtId="171" fontId="7" fillId="0" borderId="19" xfId="2" applyNumberFormat="1" applyFont="1" applyBorder="1" applyAlignment="1">
      <alignment horizontal="right" vertical="center"/>
    </xf>
    <xf numFmtId="0" fontId="7" fillId="0" borderId="0" xfId="2" applyFont="1" applyAlignment="1">
      <alignment horizontal="left" vertical="top" wrapText="1"/>
    </xf>
    <xf numFmtId="0" fontId="7" fillId="0" borderId="30" xfId="3" applyFont="1" applyBorder="1" applyAlignment="1">
      <alignment horizontal="center" wrapText="1"/>
    </xf>
    <xf numFmtId="0" fontId="7" fillId="0" borderId="31" xfId="3" applyFont="1" applyBorder="1" applyAlignment="1">
      <alignment horizontal="center" wrapText="1"/>
    </xf>
    <xf numFmtId="0" fontId="7" fillId="0" borderId="32" xfId="3" applyFont="1" applyBorder="1" applyAlignment="1">
      <alignment horizontal="center" wrapText="1"/>
    </xf>
    <xf numFmtId="0" fontId="6" fillId="0" borderId="0" xfId="3"/>
    <xf numFmtId="166" fontId="7" fillId="0" borderId="25" xfId="3" applyNumberFormat="1" applyFont="1" applyBorder="1" applyAlignment="1">
      <alignment horizontal="right" vertical="center"/>
    </xf>
    <xf numFmtId="166" fontId="7" fillId="0" borderId="26" xfId="3" applyNumberFormat="1" applyFont="1" applyBorder="1" applyAlignment="1">
      <alignment horizontal="right" vertical="center"/>
    </xf>
    <xf numFmtId="0" fontId="7" fillId="0" borderId="27" xfId="3" applyFont="1" applyBorder="1" applyAlignment="1">
      <alignment horizontal="left" vertical="center" wrapText="1"/>
    </xf>
    <xf numFmtId="0" fontId="7" fillId="0" borderId="8" xfId="3" applyFont="1" applyBorder="1" applyAlignment="1">
      <alignment horizontal="left" vertical="top" wrapText="1"/>
    </xf>
    <xf numFmtId="166" fontId="7" fillId="0" borderId="17" xfId="3" applyNumberFormat="1" applyFont="1" applyBorder="1" applyAlignment="1">
      <alignment horizontal="right" vertical="center"/>
    </xf>
    <xf numFmtId="0" fontId="7" fillId="0" borderId="18" xfId="3" applyFont="1" applyBorder="1" applyAlignment="1">
      <alignment horizontal="left" vertical="center" wrapText="1"/>
    </xf>
    <xf numFmtId="167" fontId="7" fillId="0" borderId="19" xfId="3" applyNumberFormat="1" applyFont="1" applyBorder="1" applyAlignment="1">
      <alignment horizontal="right" vertical="center"/>
    </xf>
    <xf numFmtId="0" fontId="7" fillId="0" borderId="8" xfId="3" applyFont="1" applyBorder="1" applyAlignment="1">
      <alignment horizontal="left" vertical="top"/>
    </xf>
    <xf numFmtId="0" fontId="7" fillId="0" borderId="19" xfId="3" applyFont="1" applyBorder="1" applyAlignment="1">
      <alignment horizontal="left" vertical="center" wrapText="1"/>
    </xf>
    <xf numFmtId="166" fontId="7" fillId="0" borderId="18" xfId="3" applyNumberFormat="1" applyFont="1" applyBorder="1" applyAlignment="1">
      <alignment horizontal="right" vertical="center"/>
    </xf>
    <xf numFmtId="0" fontId="7" fillId="0" borderId="18" xfId="3" applyFont="1" applyBorder="1" applyAlignment="1">
      <alignment horizontal="right" vertical="center"/>
    </xf>
    <xf numFmtId="168" fontId="7" fillId="0" borderId="18" xfId="3" applyNumberFormat="1" applyFont="1" applyBorder="1" applyAlignment="1">
      <alignment horizontal="right" vertical="center"/>
    </xf>
    <xf numFmtId="166" fontId="7" fillId="0" borderId="20" xfId="3" applyNumberFormat="1" applyFont="1" applyBorder="1" applyAlignment="1">
      <alignment horizontal="right" vertical="center"/>
    </xf>
    <xf numFmtId="168" fontId="7" fillId="0" borderId="21" xfId="3" applyNumberFormat="1" applyFont="1" applyBorder="1" applyAlignment="1">
      <alignment horizontal="right" vertical="center"/>
    </xf>
    <xf numFmtId="0" fontId="7" fillId="0" borderId="22" xfId="3" applyFont="1" applyBorder="1" applyAlignment="1">
      <alignment horizontal="left" vertical="center" wrapText="1"/>
    </xf>
    <xf numFmtId="0" fontId="6" fillId="0" borderId="0" xfId="4"/>
    <xf numFmtId="0" fontId="7" fillId="0" borderId="14" xfId="4" applyFont="1" applyBorder="1" applyAlignment="1">
      <alignment horizontal="center"/>
    </xf>
    <xf numFmtId="0" fontId="7" fillId="0" borderId="15" xfId="4" applyFont="1" applyBorder="1" applyAlignment="1">
      <alignment horizontal="center"/>
    </xf>
    <xf numFmtId="0" fontId="7" fillId="0" borderId="3" xfId="4" applyFont="1" applyBorder="1" applyAlignment="1">
      <alignment horizontal="left" vertical="top" wrapText="1"/>
    </xf>
    <xf numFmtId="166" fontId="7" fillId="0" borderId="25" xfId="4" applyNumberFormat="1" applyFont="1" applyBorder="1" applyAlignment="1">
      <alignment horizontal="right" vertical="center"/>
    </xf>
    <xf numFmtId="166" fontId="7" fillId="0" borderId="26" xfId="4" applyNumberFormat="1" applyFont="1" applyBorder="1" applyAlignment="1">
      <alignment horizontal="right" vertical="center"/>
    </xf>
    <xf numFmtId="166" fontId="7" fillId="0" borderId="27" xfId="4" applyNumberFormat="1" applyFont="1" applyBorder="1" applyAlignment="1">
      <alignment horizontal="right" vertical="center"/>
    </xf>
    <xf numFmtId="0" fontId="7" fillId="0" borderId="40" xfId="4" applyFont="1" applyBorder="1" applyAlignment="1">
      <alignment horizontal="left" vertical="top" wrapText="1"/>
    </xf>
    <xf numFmtId="167" fontId="7" fillId="0" borderId="41" xfId="4" applyNumberFormat="1" applyFont="1" applyBorder="1" applyAlignment="1">
      <alignment horizontal="right" vertical="center"/>
    </xf>
    <xf numFmtId="167" fontId="7" fillId="0" borderId="42" xfId="4" applyNumberFormat="1" applyFont="1" applyBorder="1" applyAlignment="1">
      <alignment horizontal="right" vertical="center"/>
    </xf>
    <xf numFmtId="167" fontId="7" fillId="0" borderId="43" xfId="4" applyNumberFormat="1" applyFont="1" applyBorder="1" applyAlignment="1">
      <alignment horizontal="right" vertical="center"/>
    </xf>
    <xf numFmtId="0" fontId="7" fillId="0" borderId="8" xfId="4" applyFont="1" applyBorder="1" applyAlignment="1">
      <alignment horizontal="left" vertical="top" wrapText="1"/>
    </xf>
    <xf numFmtId="166" fontId="7" fillId="0" borderId="17" xfId="4" applyNumberFormat="1" applyFont="1" applyBorder="1" applyAlignment="1">
      <alignment horizontal="right" vertical="center"/>
    </xf>
    <xf numFmtId="166" fontId="7" fillId="0" borderId="18" xfId="4" applyNumberFormat="1" applyFont="1" applyBorder="1" applyAlignment="1">
      <alignment horizontal="right" vertical="center"/>
    </xf>
    <xf numFmtId="166" fontId="7" fillId="0" borderId="19" xfId="4" applyNumberFormat="1" applyFont="1" applyBorder="1" applyAlignment="1">
      <alignment horizontal="right" vertical="center"/>
    </xf>
    <xf numFmtId="0" fontId="7" fillId="0" borderId="13" xfId="4" applyFont="1" applyBorder="1" applyAlignment="1">
      <alignment horizontal="left" vertical="top" wrapText="1"/>
    </xf>
    <xf numFmtId="167" fontId="7" fillId="0" borderId="20" xfId="4" applyNumberFormat="1" applyFont="1" applyBorder="1" applyAlignment="1">
      <alignment horizontal="right" vertical="center"/>
    </xf>
    <xf numFmtId="167" fontId="7" fillId="0" borderId="21" xfId="4" applyNumberFormat="1" applyFont="1" applyBorder="1" applyAlignment="1">
      <alignment horizontal="right" vertical="center"/>
    </xf>
    <xf numFmtId="167" fontId="7" fillId="0" borderId="22" xfId="4" applyNumberFormat="1" applyFont="1" applyBorder="1" applyAlignment="1">
      <alignment horizontal="right" vertical="center"/>
    </xf>
    <xf numFmtId="0" fontId="6" fillId="3" borderId="0" xfId="2" applyFill="1"/>
    <xf numFmtId="0" fontId="7" fillId="3" borderId="8" xfId="3" applyFont="1" applyFill="1" applyBorder="1" applyAlignment="1">
      <alignment horizontal="left" vertical="top"/>
    </xf>
    <xf numFmtId="166" fontId="7" fillId="3" borderId="17" xfId="3" applyNumberFormat="1" applyFont="1" applyFill="1" applyBorder="1" applyAlignment="1">
      <alignment horizontal="right" vertical="center"/>
    </xf>
    <xf numFmtId="1" fontId="6" fillId="3" borderId="0" xfId="2" applyNumberFormat="1" applyFill="1"/>
    <xf numFmtId="0" fontId="7" fillId="0" borderId="30" xfId="4" applyFont="1" applyBorder="1" applyAlignment="1">
      <alignment horizontal="center" wrapText="1"/>
    </xf>
    <xf numFmtId="0" fontId="7" fillId="0" borderId="32" xfId="4" applyFont="1" applyBorder="1" applyAlignment="1">
      <alignment horizontal="center" wrapText="1"/>
    </xf>
    <xf numFmtId="0" fontId="7" fillId="0" borderId="23" xfId="4" applyFont="1" applyBorder="1" applyAlignment="1">
      <alignment horizontal="left" vertical="top" wrapText="1"/>
    </xf>
    <xf numFmtId="0" fontId="7" fillId="0" borderId="25" xfId="4" applyFont="1" applyBorder="1" applyAlignment="1">
      <alignment horizontal="left" vertical="center" wrapText="1"/>
    </xf>
    <xf numFmtId="0" fontId="7" fillId="0" borderId="27" xfId="4" applyFont="1" applyBorder="1" applyAlignment="1">
      <alignment horizontal="right" vertical="center"/>
    </xf>
    <xf numFmtId="0" fontId="7" fillId="0" borderId="24" xfId="4" applyFont="1" applyBorder="1" applyAlignment="1">
      <alignment horizontal="left" vertical="top" wrapText="1"/>
    </xf>
    <xf numFmtId="166" fontId="7" fillId="0" borderId="20" xfId="4" applyNumberFormat="1" applyFont="1" applyBorder="1" applyAlignment="1">
      <alignment horizontal="right" vertical="center"/>
    </xf>
    <xf numFmtId="0" fontId="7" fillId="0" borderId="22" xfId="4" applyFont="1" applyBorder="1" applyAlignment="1">
      <alignment horizontal="left" vertical="center" wrapText="1"/>
    </xf>
    <xf numFmtId="0" fontId="7" fillId="0" borderId="29" xfId="4" applyFont="1" applyBorder="1" applyAlignment="1">
      <alignment horizontal="left" wrapText="1"/>
    </xf>
    <xf numFmtId="0" fontId="6" fillId="0" borderId="0" xfId="5"/>
    <xf numFmtId="0" fontId="7" fillId="0" borderId="14" xfId="5" applyFont="1" applyBorder="1" applyAlignment="1">
      <alignment horizontal="center"/>
    </xf>
    <xf numFmtId="0" fontId="7" fillId="0" borderId="15" xfId="5" applyFont="1" applyBorder="1" applyAlignment="1">
      <alignment horizontal="center"/>
    </xf>
    <xf numFmtId="0" fontId="7" fillId="0" borderId="3" xfId="5" applyFont="1" applyBorder="1" applyAlignment="1">
      <alignment horizontal="left" vertical="top" wrapText="1"/>
    </xf>
    <xf numFmtId="166" fontId="7" fillId="0" borderId="25" xfId="5" applyNumberFormat="1" applyFont="1" applyBorder="1" applyAlignment="1">
      <alignment horizontal="right" vertical="center"/>
    </xf>
    <xf numFmtId="166" fontId="7" fillId="0" borderId="26" xfId="5" applyNumberFormat="1" applyFont="1" applyBorder="1" applyAlignment="1">
      <alignment horizontal="right" vertical="center"/>
    </xf>
    <xf numFmtId="166" fontId="7" fillId="0" borderId="27" xfId="5" applyNumberFormat="1" applyFont="1" applyBorder="1" applyAlignment="1">
      <alignment horizontal="right" vertical="center"/>
    </xf>
    <xf numFmtId="0" fontId="7" fillId="0" borderId="40" xfId="5" applyFont="1" applyBorder="1" applyAlignment="1">
      <alignment horizontal="left" vertical="top" wrapText="1"/>
    </xf>
    <xf numFmtId="167" fontId="7" fillId="0" borderId="41" xfId="5" applyNumberFormat="1" applyFont="1" applyBorder="1" applyAlignment="1">
      <alignment horizontal="right" vertical="center"/>
    </xf>
    <xf numFmtId="167" fontId="7" fillId="0" borderId="42" xfId="5" applyNumberFormat="1" applyFont="1" applyBorder="1" applyAlignment="1">
      <alignment horizontal="right" vertical="center"/>
    </xf>
    <xf numFmtId="167" fontId="7" fillId="0" borderId="43" xfId="5" applyNumberFormat="1" applyFont="1" applyBorder="1" applyAlignment="1">
      <alignment horizontal="right" vertical="center"/>
    </xf>
    <xf numFmtId="0" fontId="7" fillId="0" borderId="8" xfId="5" applyFont="1" applyBorder="1" applyAlignment="1">
      <alignment horizontal="left" vertical="top" wrapText="1"/>
    </xf>
    <xf numFmtId="166" fontId="7" fillId="0" borderId="17" xfId="5" applyNumberFormat="1" applyFont="1" applyBorder="1" applyAlignment="1">
      <alignment horizontal="right" vertical="center"/>
    </xf>
    <xf numFmtId="166" fontId="7" fillId="0" borderId="18" xfId="5" applyNumberFormat="1" applyFont="1" applyBorder="1" applyAlignment="1">
      <alignment horizontal="right" vertical="center"/>
    </xf>
    <xf numFmtId="166" fontId="7" fillId="0" borderId="19" xfId="5" applyNumberFormat="1" applyFont="1" applyBorder="1" applyAlignment="1">
      <alignment horizontal="right" vertical="center"/>
    </xf>
    <xf numFmtId="0" fontId="7" fillId="0" borderId="13" xfId="5" applyFont="1" applyBorder="1" applyAlignment="1">
      <alignment horizontal="left" vertical="top" wrapText="1"/>
    </xf>
    <xf numFmtId="167" fontId="7" fillId="0" borderId="20" xfId="5" applyNumberFormat="1" applyFont="1" applyBorder="1" applyAlignment="1">
      <alignment horizontal="right" vertical="center"/>
    </xf>
    <xf numFmtId="167" fontId="7" fillId="0" borderId="21" xfId="5" applyNumberFormat="1" applyFont="1" applyBorder="1" applyAlignment="1">
      <alignment horizontal="right" vertical="center"/>
    </xf>
    <xf numFmtId="167" fontId="7" fillId="0" borderId="22" xfId="5" applyNumberFormat="1" applyFont="1" applyBorder="1" applyAlignment="1">
      <alignment horizontal="right" vertical="center"/>
    </xf>
    <xf numFmtId="0" fontId="7" fillId="0" borderId="30" xfId="5" applyFont="1" applyBorder="1" applyAlignment="1">
      <alignment horizontal="center" wrapText="1"/>
    </xf>
    <xf numFmtId="0" fontId="7" fillId="0" borderId="32" xfId="5" applyFont="1" applyBorder="1" applyAlignment="1">
      <alignment horizontal="center" wrapText="1"/>
    </xf>
    <xf numFmtId="0" fontId="7" fillId="0" borderId="23" xfId="5" applyFont="1" applyBorder="1" applyAlignment="1">
      <alignment horizontal="left" vertical="top" wrapText="1"/>
    </xf>
    <xf numFmtId="0" fontId="7" fillId="0" borderId="25" xfId="5" applyFont="1" applyBorder="1" applyAlignment="1">
      <alignment horizontal="left" vertical="center" wrapText="1"/>
    </xf>
    <xf numFmtId="0" fontId="7" fillId="0" borderId="27" xfId="5" applyFont="1" applyBorder="1" applyAlignment="1">
      <alignment horizontal="right" vertical="center"/>
    </xf>
    <xf numFmtId="0" fontId="7" fillId="0" borderId="24" xfId="5" applyFont="1" applyBorder="1" applyAlignment="1">
      <alignment horizontal="left" vertical="top" wrapText="1"/>
    </xf>
    <xf numFmtId="166" fontId="7" fillId="0" borderId="20" xfId="5" applyNumberFormat="1" applyFont="1" applyBorder="1" applyAlignment="1">
      <alignment horizontal="right" vertical="center"/>
    </xf>
    <xf numFmtId="0" fontId="7" fillId="0" borderId="22" xfId="5" applyFont="1" applyBorder="1" applyAlignment="1">
      <alignment horizontal="left" vertical="center" wrapText="1"/>
    </xf>
    <xf numFmtId="0" fontId="7" fillId="0" borderId="25" xfId="4" applyFont="1" applyBorder="1" applyAlignment="1">
      <alignment horizontal="right" vertical="center"/>
    </xf>
    <xf numFmtId="172" fontId="7" fillId="0" borderId="20" xfId="4" applyNumberFormat="1" applyFont="1" applyBorder="1" applyAlignment="1">
      <alignment horizontal="right" vertical="center"/>
    </xf>
    <xf numFmtId="172" fontId="7" fillId="0" borderId="22" xfId="4" applyNumberFormat="1" applyFont="1" applyBorder="1" applyAlignment="1">
      <alignment horizontal="right" vertical="center"/>
    </xf>
    <xf numFmtId="0" fontId="1" fillId="6" borderId="0" xfId="0" applyFont="1" applyFill="1"/>
    <xf numFmtId="0" fontId="7" fillId="0" borderId="7" xfId="3" applyFont="1" applyBorder="1" applyAlignment="1">
      <alignment horizontal="left" vertical="top" wrapText="1"/>
    </xf>
    <xf numFmtId="0" fontId="7" fillId="0" borderId="8" xfId="3" applyFont="1" applyBorder="1" applyAlignment="1">
      <alignment horizontal="left" vertical="top" wrapText="1"/>
    </xf>
    <xf numFmtId="0" fontId="7" fillId="0" borderId="12" xfId="3" applyFont="1" applyBorder="1" applyAlignment="1">
      <alignment horizontal="left" vertical="top" wrapText="1"/>
    </xf>
    <xf numFmtId="0" fontId="7" fillId="0" borderId="13" xfId="3" applyFont="1" applyBorder="1" applyAlignment="1">
      <alignment horizontal="left" vertical="top" wrapText="1"/>
    </xf>
    <xf numFmtId="0" fontId="7" fillId="0" borderId="33" xfId="3" applyFont="1" applyBorder="1" applyAlignment="1">
      <alignment horizontal="left" wrapText="1"/>
    </xf>
    <xf numFmtId="0" fontId="7" fillId="0" borderId="34" xfId="3" applyFont="1" applyBorder="1" applyAlignment="1">
      <alignment horizontal="left" wrapText="1"/>
    </xf>
    <xf numFmtId="0" fontId="7" fillId="0" borderId="2" xfId="3" applyFont="1" applyBorder="1" applyAlignment="1">
      <alignment horizontal="left" vertical="top" wrapText="1"/>
    </xf>
    <xf numFmtId="0" fontId="7" fillId="0" borderId="3" xfId="3" applyFont="1" applyBorder="1" applyAlignment="1">
      <alignment horizontal="left" vertical="top" wrapText="1"/>
    </xf>
    <xf numFmtId="0" fontId="7" fillId="0" borderId="12" xfId="1" applyFont="1" applyBorder="1" applyAlignment="1">
      <alignment horizontal="left" vertical="top" wrapText="1"/>
    </xf>
    <xf numFmtId="0" fontId="7" fillId="0" borderId="13" xfId="1" applyFont="1" applyBorder="1" applyAlignment="1">
      <alignment horizontal="left" vertical="top" wrapText="1"/>
    </xf>
    <xf numFmtId="0" fontId="7" fillId="0" borderId="7" xfId="1" applyFont="1" applyBorder="1" applyAlignment="1">
      <alignment horizontal="left" vertical="top" wrapText="1"/>
    </xf>
    <xf numFmtId="0" fontId="7" fillId="0" borderId="8" xfId="1" applyFont="1" applyBorder="1" applyAlignment="1">
      <alignment horizontal="left" vertical="top" wrapText="1"/>
    </xf>
    <xf numFmtId="0" fontId="7" fillId="0" borderId="2" xfId="1" applyFont="1" applyBorder="1" applyAlignment="1">
      <alignment horizontal="left" wrapText="1"/>
    </xf>
    <xf numFmtId="0" fontId="7" fillId="0" borderId="3" xfId="1" applyFont="1" applyBorder="1" applyAlignment="1">
      <alignment horizontal="left" wrapText="1"/>
    </xf>
    <xf numFmtId="0" fontId="7" fillId="0" borderId="7" xfId="1" applyFont="1" applyBorder="1" applyAlignment="1">
      <alignment horizontal="left" wrapText="1"/>
    </xf>
    <xf numFmtId="0" fontId="7" fillId="0" borderId="8" xfId="1" applyFont="1" applyBorder="1" applyAlignment="1">
      <alignment horizontal="left" wrapText="1"/>
    </xf>
    <xf numFmtId="0" fontId="7" fillId="0" borderId="12" xfId="1" applyFont="1" applyBorder="1" applyAlignment="1">
      <alignment horizontal="left" wrapText="1"/>
    </xf>
    <xf numFmtId="0" fontId="7" fillId="0" borderId="13" xfId="1" applyFont="1" applyBorder="1" applyAlignment="1">
      <alignment horizontal="left" wrapText="1"/>
    </xf>
    <xf numFmtId="0" fontId="7" fillId="0" borderId="4" xfId="1" applyFont="1" applyBorder="1" applyAlignment="1">
      <alignment horizontal="center" wrapText="1"/>
    </xf>
    <xf numFmtId="0" fontId="7" fillId="0" borderId="5" xfId="1" applyFont="1" applyBorder="1" applyAlignment="1">
      <alignment horizontal="center" wrapText="1"/>
    </xf>
    <xf numFmtId="0" fontId="7" fillId="0" borderId="6" xfId="1" applyFont="1" applyBorder="1" applyAlignment="1">
      <alignment horizontal="center" wrapText="1"/>
    </xf>
    <xf numFmtId="0" fontId="7" fillId="0" borderId="9" xfId="1" applyFont="1" applyBorder="1" applyAlignment="1">
      <alignment horizontal="center"/>
    </xf>
    <xf numFmtId="0" fontId="7" fillId="0" borderId="10" xfId="1" applyFont="1" applyBorder="1" applyAlignment="1">
      <alignment horizontal="center" wrapText="1"/>
    </xf>
    <xf numFmtId="0" fontId="7" fillId="0" borderId="10" xfId="1" applyFont="1" applyBorder="1" applyAlignment="1">
      <alignment horizontal="center"/>
    </xf>
    <xf numFmtId="0" fontId="7" fillId="0" borderId="11" xfId="1" applyFont="1" applyBorder="1" applyAlignment="1">
      <alignment horizontal="center" wrapText="1"/>
    </xf>
    <xf numFmtId="0" fontId="8" fillId="0" borderId="0" xfId="2" applyFont="1" applyAlignment="1">
      <alignment horizontal="center" vertical="center" wrapText="1"/>
    </xf>
    <xf numFmtId="0" fontId="7" fillId="0" borderId="23" xfId="2" applyFont="1" applyBorder="1" applyAlignment="1">
      <alignment horizontal="left" wrapText="1"/>
    </xf>
    <xf numFmtId="0" fontId="7" fillId="0" borderId="24" xfId="2" applyFont="1" applyBorder="1" applyAlignment="1">
      <alignment horizontal="left" wrapText="1"/>
    </xf>
    <xf numFmtId="0" fontId="7" fillId="0" borderId="4" xfId="2" applyFont="1" applyBorder="1" applyAlignment="1">
      <alignment horizontal="center" wrapText="1"/>
    </xf>
    <xf numFmtId="0" fontId="7" fillId="0" borderId="14" xfId="2" applyFont="1" applyBorder="1" applyAlignment="1">
      <alignment horizontal="center" wrapText="1"/>
    </xf>
    <xf numFmtId="0" fontId="7" fillId="0" borderId="5" xfId="2" applyFont="1" applyBorder="1" applyAlignment="1">
      <alignment horizontal="center" wrapText="1"/>
    </xf>
    <xf numFmtId="0" fontId="7" fillId="0" borderId="15" xfId="2" applyFont="1" applyBorder="1" applyAlignment="1">
      <alignment horizontal="center" wrapText="1"/>
    </xf>
    <xf numFmtId="0" fontId="7" fillId="0" borderId="6" xfId="2" applyFont="1" applyBorder="1" applyAlignment="1">
      <alignment horizontal="center" wrapText="1"/>
    </xf>
    <xf numFmtId="0" fontId="7" fillId="0" borderId="0" xfId="2" applyFont="1" applyAlignment="1">
      <alignment horizontal="left" vertical="top" wrapText="1"/>
    </xf>
    <xf numFmtId="0" fontId="7" fillId="0" borderId="29" xfId="2" applyFont="1" applyBorder="1" applyAlignment="1">
      <alignment horizontal="left" wrapText="1"/>
    </xf>
    <xf numFmtId="0" fontId="7" fillId="0" borderId="44" xfId="4" applyFont="1" applyBorder="1" applyAlignment="1">
      <alignment horizontal="left" vertical="top" wrapText="1"/>
    </xf>
    <xf numFmtId="0" fontId="7" fillId="0" borderId="0" xfId="4" applyFont="1" applyAlignment="1">
      <alignment horizontal="left" vertical="top" wrapText="1"/>
    </xf>
    <xf numFmtId="0" fontId="7" fillId="0" borderId="12" xfId="4" applyFont="1" applyBorder="1" applyAlignment="1">
      <alignment horizontal="left" vertical="top" wrapText="1"/>
    </xf>
    <xf numFmtId="0" fontId="7" fillId="0" borderId="36" xfId="4" applyFont="1" applyBorder="1" applyAlignment="1">
      <alignment horizontal="left" vertical="top" wrapText="1"/>
    </xf>
    <xf numFmtId="0" fontId="7" fillId="3" borderId="7" xfId="3" applyFont="1" applyFill="1" applyBorder="1" applyAlignment="1">
      <alignment horizontal="left" vertical="top" wrapText="1"/>
    </xf>
    <xf numFmtId="0" fontId="8" fillId="0" borderId="0" xfId="4" applyFont="1" applyAlignment="1">
      <alignment horizontal="center" vertical="center" wrapText="1"/>
    </xf>
    <xf numFmtId="0" fontId="7" fillId="0" borderId="29" xfId="4" applyFont="1" applyBorder="1" applyAlignment="1">
      <alignment horizontal="left" wrapText="1"/>
    </xf>
    <xf numFmtId="0" fontId="7" fillId="0" borderId="2" xfId="4" applyFont="1" applyBorder="1" applyAlignment="1">
      <alignment horizontal="left" wrapText="1"/>
    </xf>
    <xf numFmtId="0" fontId="7" fillId="0" borderId="35" xfId="4" applyFont="1" applyBorder="1" applyAlignment="1">
      <alignment horizontal="left" wrapText="1"/>
    </xf>
    <xf numFmtId="0" fontId="7" fillId="0" borderId="3" xfId="4" applyFont="1" applyBorder="1" applyAlignment="1">
      <alignment horizontal="left" wrapText="1"/>
    </xf>
    <xf numFmtId="0" fontId="7" fillId="0" borderId="12" xfId="4" applyFont="1" applyBorder="1" applyAlignment="1">
      <alignment horizontal="left" wrapText="1"/>
    </xf>
    <xf numFmtId="0" fontId="7" fillId="0" borderId="36" xfId="4" applyFont="1" applyBorder="1" applyAlignment="1">
      <alignment horizontal="left" wrapText="1"/>
    </xf>
    <xf numFmtId="0" fontId="7" fillId="0" borderId="13" xfId="4" applyFont="1" applyBorder="1" applyAlignment="1">
      <alignment horizontal="left" wrapText="1"/>
    </xf>
    <xf numFmtId="0" fontId="7" fillId="0" borderId="4" xfId="4" applyFont="1" applyBorder="1" applyAlignment="1">
      <alignment horizontal="center" wrapText="1"/>
    </xf>
    <xf numFmtId="0" fontId="7" fillId="0" borderId="5" xfId="4" applyFont="1" applyBorder="1" applyAlignment="1">
      <alignment horizontal="center" wrapText="1"/>
    </xf>
    <xf numFmtId="0" fontId="7" fillId="0" borderId="6" xfId="4" applyFont="1" applyBorder="1" applyAlignment="1">
      <alignment horizontal="center" wrapText="1"/>
    </xf>
    <xf numFmtId="0" fontId="7" fillId="0" borderId="16" xfId="4" applyFont="1" applyBorder="1" applyAlignment="1">
      <alignment horizontal="center" wrapText="1"/>
    </xf>
    <xf numFmtId="0" fontId="7" fillId="0" borderId="37" xfId="4" applyFont="1" applyBorder="1" applyAlignment="1">
      <alignment horizontal="left" vertical="top" wrapText="1"/>
    </xf>
    <xf numFmtId="0" fontId="7" fillId="0" borderId="7" xfId="4" applyFont="1" applyBorder="1" applyAlignment="1">
      <alignment horizontal="left" vertical="top" wrapText="1"/>
    </xf>
    <xf numFmtId="0" fontId="7" fillId="0" borderId="38" xfId="4" applyFont="1" applyBorder="1" applyAlignment="1">
      <alignment horizontal="left" vertical="top"/>
    </xf>
    <xf numFmtId="0" fontId="7" fillId="0" borderId="39" xfId="4" applyFont="1" applyBorder="1" applyAlignment="1">
      <alignment horizontal="left" vertical="top" wrapText="1"/>
    </xf>
    <xf numFmtId="0" fontId="7" fillId="0" borderId="39" xfId="4" applyFont="1" applyBorder="1" applyAlignment="1">
      <alignment horizontal="left" vertical="top"/>
    </xf>
    <xf numFmtId="0" fontId="7" fillId="0" borderId="44" xfId="5" applyFont="1" applyBorder="1" applyAlignment="1">
      <alignment horizontal="left" vertical="top" wrapText="1"/>
    </xf>
    <xf numFmtId="0" fontId="7" fillId="0" borderId="0" xfId="5" applyFont="1" applyAlignment="1">
      <alignment horizontal="left" vertical="top" wrapText="1"/>
    </xf>
    <xf numFmtId="0" fontId="7" fillId="0" borderId="12" xfId="5" applyFont="1" applyBorder="1" applyAlignment="1">
      <alignment horizontal="left" vertical="top" wrapText="1"/>
    </xf>
    <xf numFmtId="0" fontId="7" fillId="0" borderId="36" xfId="5" applyFont="1" applyBorder="1" applyAlignment="1">
      <alignment horizontal="left" vertical="top" wrapText="1"/>
    </xf>
    <xf numFmtId="0" fontId="8" fillId="0" borderId="0" xfId="5" applyFont="1" applyAlignment="1">
      <alignment horizontal="center" vertical="center" wrapText="1"/>
    </xf>
    <xf numFmtId="0" fontId="7" fillId="0" borderId="29" xfId="5" applyFont="1" applyBorder="1" applyAlignment="1">
      <alignment horizontal="left" wrapText="1"/>
    </xf>
    <xf numFmtId="0" fontId="7" fillId="0" borderId="2" xfId="5" applyFont="1" applyBorder="1" applyAlignment="1">
      <alignment horizontal="left" wrapText="1"/>
    </xf>
    <xf numFmtId="0" fontId="7" fillId="0" borderId="35" xfId="5" applyFont="1" applyBorder="1" applyAlignment="1">
      <alignment horizontal="left" wrapText="1"/>
    </xf>
    <xf numFmtId="0" fontId="7" fillId="0" borderId="3" xfId="5" applyFont="1" applyBorder="1" applyAlignment="1">
      <alignment horizontal="left" wrapText="1"/>
    </xf>
    <xf numFmtId="0" fontId="7" fillId="0" borderId="12" xfId="5" applyFont="1" applyBorder="1" applyAlignment="1">
      <alignment horizontal="left" wrapText="1"/>
    </xf>
    <xf numFmtId="0" fontId="7" fillId="0" borderId="36" xfId="5" applyFont="1" applyBorder="1" applyAlignment="1">
      <alignment horizontal="left" wrapText="1"/>
    </xf>
    <xf numFmtId="0" fontId="7" fillId="0" borderId="13" xfId="5" applyFont="1" applyBorder="1" applyAlignment="1">
      <alignment horizontal="left" wrapText="1"/>
    </xf>
    <xf numFmtId="0" fontId="7" fillId="0" borderId="4" xfId="5" applyFont="1" applyBorder="1" applyAlignment="1">
      <alignment horizontal="center" wrapText="1"/>
    </xf>
    <xf numFmtId="0" fontId="7" fillId="0" borderId="5" xfId="5" applyFont="1" applyBorder="1" applyAlignment="1">
      <alignment horizontal="center" wrapText="1"/>
    </xf>
    <xf numFmtId="0" fontId="7" fillId="0" borderId="6" xfId="5" applyFont="1" applyBorder="1" applyAlignment="1">
      <alignment horizontal="center" wrapText="1"/>
    </xf>
    <xf numFmtId="0" fontId="7" fillId="0" borderId="16" xfId="5" applyFont="1" applyBorder="1" applyAlignment="1">
      <alignment horizontal="center" wrapText="1"/>
    </xf>
    <xf numFmtId="0" fontId="7" fillId="0" borderId="37" xfId="5" applyFont="1" applyBorder="1" applyAlignment="1">
      <alignment horizontal="left" vertical="top" wrapText="1"/>
    </xf>
    <xf numFmtId="0" fontId="7" fillId="0" borderId="7" xfId="5" applyFont="1" applyBorder="1" applyAlignment="1">
      <alignment horizontal="left" vertical="top" wrapText="1"/>
    </xf>
    <xf numFmtId="0" fontId="7" fillId="0" borderId="38" xfId="5" applyFont="1" applyBorder="1" applyAlignment="1">
      <alignment horizontal="left" vertical="top"/>
    </xf>
    <xf numFmtId="0" fontId="7" fillId="0" borderId="39" xfId="5" applyFont="1" applyBorder="1" applyAlignment="1">
      <alignment horizontal="left" vertical="top" wrapText="1"/>
    </xf>
    <xf numFmtId="0" fontId="7" fillId="0" borderId="39" xfId="5" applyFont="1" applyBorder="1" applyAlignment="1">
      <alignment horizontal="left" vertical="top"/>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164" fontId="0" fillId="0" borderId="0" xfId="0" applyNumberFormat="1" applyAlignment="1">
      <alignment horizontal="center" vertical="center"/>
    </xf>
    <xf numFmtId="0" fontId="12" fillId="2" borderId="1" xfId="0" applyFont="1" applyFill="1" applyBorder="1" applyAlignment="1">
      <alignment horizontal="center" vertical="center"/>
    </xf>
    <xf numFmtId="0" fontId="12" fillId="2" borderId="0" xfId="0" applyFont="1" applyFill="1" applyAlignment="1">
      <alignment horizontal="center" vertical="center"/>
    </xf>
    <xf numFmtId="0" fontId="1" fillId="7" borderId="0" xfId="0" applyFont="1" applyFill="1"/>
    <xf numFmtId="0" fontId="0" fillId="7" borderId="0" xfId="0" applyFill="1"/>
    <xf numFmtId="0" fontId="1" fillId="8" borderId="0" xfId="0" applyFont="1" applyFill="1"/>
    <xf numFmtId="0" fontId="0" fillId="8" borderId="0" xfId="0" applyFill="1"/>
    <xf numFmtId="0" fontId="12" fillId="2" borderId="0" xfId="0" applyFont="1" applyFill="1"/>
    <xf numFmtId="0" fontId="15" fillId="0" borderId="0" xfId="0" applyFont="1"/>
    <xf numFmtId="0" fontId="15" fillId="0" borderId="0" xfId="0" applyFont="1" applyAlignment="1">
      <alignment horizontal="center" vertical="center"/>
    </xf>
    <xf numFmtId="0" fontId="16" fillId="9" borderId="0" xfId="0" applyFont="1" applyFill="1" applyAlignment="1">
      <alignment horizontal="center" vertical="center"/>
    </xf>
    <xf numFmtId="0" fontId="17" fillId="9" borderId="0" xfId="0" applyFont="1" applyFill="1" applyAlignment="1">
      <alignment horizontal="center" vertical="center"/>
    </xf>
  </cellXfs>
  <cellStyles count="6">
    <cellStyle name="Normal" xfId="0" builtinId="0"/>
    <cellStyle name="Standard_Ergebnisse2" xfId="2" xr:uid="{4EDD1B10-1E27-4A13-8D1A-673C215C43AA}"/>
    <cellStyle name="Standard_Tab alle" xfId="3" xr:uid="{CBB9B81B-D452-4E5E-BC79-525424E4D6B2}"/>
    <cellStyle name="Standard_Tabelle1" xfId="1" xr:uid="{D117DBCF-F313-4780-8C03-A17BE2FA8380}"/>
    <cellStyle name="Standard_VorNach Schaden" xfId="5" xr:uid="{F6601012-0FB8-48F7-A165-0EB8A4B4BE82}"/>
    <cellStyle name="Standard_VorNachRichtig" xfId="4" xr:uid="{5C7A30B1-BA44-4EBA-8E1A-697E5C71F64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42"/>
  <sheetViews>
    <sheetView workbookViewId="0">
      <pane xSplit="1" ySplit="2" topLeftCell="AE3" activePane="bottomRight" state="frozen"/>
      <selection pane="topRight" activeCell="B1" sqref="B1"/>
      <selection pane="bottomLeft" activeCell="A3" sqref="A3"/>
      <selection pane="bottomRight" activeCell="AF10" sqref="AF10"/>
    </sheetView>
  </sheetViews>
  <sheetFormatPr baseColWidth="10" defaultColWidth="9.1640625" defaultRowHeight="15"/>
  <cols>
    <col min="1" max="1" width="14.1640625" bestFit="1" customWidth="1"/>
    <col min="2" max="2" width="17.83203125" customWidth="1"/>
    <col min="3" max="3" width="17.1640625" customWidth="1"/>
    <col min="4" max="4" width="11.5" bestFit="1" customWidth="1"/>
    <col min="5" max="6" width="18.1640625" bestFit="1" customWidth="1"/>
    <col min="7" max="7" width="14.6640625" bestFit="1" customWidth="1"/>
    <col min="8" max="8" width="120.1640625" bestFit="1" customWidth="1"/>
    <col min="9" max="9" width="172" bestFit="1" customWidth="1"/>
    <col min="10" max="10" width="59.33203125" bestFit="1" customWidth="1"/>
    <col min="11" max="11" width="96.6640625" bestFit="1" customWidth="1"/>
    <col min="12" max="12" width="135" bestFit="1" customWidth="1"/>
    <col min="13" max="13" width="71.5" customWidth="1"/>
    <col min="14" max="14" width="80.5" bestFit="1" customWidth="1"/>
    <col min="15" max="15" width="121" bestFit="1" customWidth="1"/>
    <col min="16" max="16" width="188.6640625" bestFit="1" customWidth="1"/>
    <col min="17" max="17" width="215" bestFit="1" customWidth="1"/>
    <col min="18" max="18" width="59.33203125" bestFit="1" customWidth="1"/>
    <col min="19" max="19" width="96.6640625" bestFit="1" customWidth="1"/>
    <col min="20" max="20" width="135" bestFit="1" customWidth="1"/>
    <col min="21" max="21" width="22.6640625" bestFit="1" customWidth="1"/>
    <col min="22" max="22" width="80.5" bestFit="1" customWidth="1"/>
    <col min="23" max="23" width="121" bestFit="1" customWidth="1"/>
    <col min="24" max="24" width="255.6640625" bestFit="1" customWidth="1"/>
    <col min="25" max="25" width="173.5" bestFit="1" customWidth="1"/>
    <col min="26" max="26" width="122.6640625" bestFit="1" customWidth="1"/>
    <col min="27" max="27" width="59.5" bestFit="1" customWidth="1"/>
    <col min="28" max="28" width="61" bestFit="1" customWidth="1"/>
    <col min="29" max="29" width="52.5" bestFit="1" customWidth="1"/>
    <col min="30" max="30" width="196.1640625" bestFit="1" customWidth="1"/>
    <col min="31" max="31" width="178.5" bestFit="1" customWidth="1"/>
    <col min="32" max="32" width="122" bestFit="1" customWidth="1"/>
    <col min="33" max="33" width="255.6640625" bestFit="1" customWidth="1"/>
    <col min="34" max="34" width="121.1640625" bestFit="1" customWidth="1"/>
    <col min="35" max="35" width="255.6640625" bestFit="1" customWidth="1"/>
    <col min="36" max="36" width="173.5" bestFit="1" customWidth="1"/>
    <col min="37" max="37" width="122.6640625" bestFit="1" customWidth="1"/>
    <col min="38" max="38" width="68.5" bestFit="1" customWidth="1"/>
    <col min="39" max="39" width="69.1640625" bestFit="1" customWidth="1"/>
    <col min="40" max="40" width="43" bestFit="1" customWidth="1"/>
    <col min="41" max="41" width="196.1640625" bestFit="1" customWidth="1"/>
    <col min="42" max="42" width="178.5" bestFit="1" customWidth="1"/>
    <col min="43" max="43" width="122" bestFit="1" customWidth="1"/>
    <col min="44" max="44" width="255.6640625" bestFit="1" customWidth="1"/>
    <col min="45" max="45" width="117.5" bestFit="1" customWidth="1"/>
    <col min="46" max="46" width="99.83203125" bestFit="1" customWidth="1"/>
    <col min="47" max="47" width="85.33203125" bestFit="1" customWidth="1"/>
    <col min="48" max="48" width="92.83203125" bestFit="1" customWidth="1"/>
  </cols>
  <sheetData>
    <row r="1" spans="1:48">
      <c r="A1" s="229"/>
      <c r="B1" s="229"/>
      <c r="C1" s="229"/>
      <c r="D1" s="229"/>
      <c r="E1" s="229"/>
      <c r="F1" s="229"/>
      <c r="G1" s="229"/>
      <c r="H1" s="230" t="s">
        <v>0</v>
      </c>
      <c r="I1" s="233" t="s">
        <v>1</v>
      </c>
      <c r="J1" s="230"/>
      <c r="K1" s="230"/>
      <c r="L1" s="230"/>
      <c r="M1" s="230"/>
      <c r="N1" s="230"/>
      <c r="O1" s="230"/>
      <c r="P1" s="230" t="s">
        <v>2</v>
      </c>
      <c r="Q1" s="230" t="s">
        <v>3</v>
      </c>
      <c r="R1" s="230"/>
      <c r="S1" s="230"/>
      <c r="T1" s="230"/>
      <c r="U1" s="230"/>
      <c r="V1" s="230"/>
      <c r="W1" s="230"/>
      <c r="X1" s="233" t="s">
        <v>4</v>
      </c>
      <c r="Y1" s="230" t="s">
        <v>5</v>
      </c>
      <c r="Z1" s="230" t="s">
        <v>6</v>
      </c>
      <c r="AA1" s="230" t="s">
        <v>7</v>
      </c>
      <c r="AB1" s="230"/>
      <c r="AC1" s="230"/>
      <c r="AD1" s="230" t="s">
        <v>8</v>
      </c>
      <c r="AE1" s="230" t="s">
        <v>9</v>
      </c>
      <c r="AF1" s="230" t="s">
        <v>10</v>
      </c>
      <c r="AG1" s="230" t="s">
        <v>11</v>
      </c>
      <c r="AH1" s="230" t="s">
        <v>12</v>
      </c>
      <c r="AI1" s="233" t="s">
        <v>4</v>
      </c>
      <c r="AJ1" s="230" t="s">
        <v>5</v>
      </c>
      <c r="AK1" s="230" t="s">
        <v>6</v>
      </c>
      <c r="AL1" s="230" t="s">
        <v>7</v>
      </c>
      <c r="AM1" s="230"/>
      <c r="AN1" s="230"/>
      <c r="AO1" s="230" t="s">
        <v>8</v>
      </c>
      <c r="AP1" s="230" t="s">
        <v>9</v>
      </c>
      <c r="AQ1" s="230" t="s">
        <v>10</v>
      </c>
      <c r="AR1" s="230" t="s">
        <v>11</v>
      </c>
      <c r="AS1" s="230" t="s">
        <v>13</v>
      </c>
      <c r="AT1" s="230"/>
      <c r="AU1" s="230"/>
      <c r="AV1" s="230"/>
    </row>
    <row r="2" spans="1:48">
      <c r="A2" s="230"/>
      <c r="B2" s="231"/>
      <c r="C2" s="229"/>
      <c r="D2" s="230"/>
      <c r="E2" s="230"/>
      <c r="F2" s="230"/>
      <c r="G2" s="230"/>
      <c r="H2" s="230" t="s">
        <v>14</v>
      </c>
      <c r="I2" s="230" t="s">
        <v>15</v>
      </c>
      <c r="J2" s="230" t="s">
        <v>16</v>
      </c>
      <c r="K2" s="230" t="s">
        <v>17</v>
      </c>
      <c r="L2" s="230" t="s">
        <v>18</v>
      </c>
      <c r="M2" s="230" t="s">
        <v>19</v>
      </c>
      <c r="N2" s="230" t="s">
        <v>20</v>
      </c>
      <c r="O2" s="230" t="s">
        <v>21</v>
      </c>
      <c r="P2" s="230" t="s">
        <v>22</v>
      </c>
      <c r="Q2" s="230" t="s">
        <v>15</v>
      </c>
      <c r="R2" s="233" t="s">
        <v>16</v>
      </c>
      <c r="S2" s="230" t="s">
        <v>17</v>
      </c>
      <c r="T2" s="230" t="s">
        <v>18</v>
      </c>
      <c r="U2" s="230" t="s">
        <v>19</v>
      </c>
      <c r="V2" s="230" t="s">
        <v>20</v>
      </c>
      <c r="W2" s="230" t="s">
        <v>21</v>
      </c>
      <c r="X2" s="230" t="s">
        <v>22</v>
      </c>
      <c r="Y2" s="230" t="s">
        <v>22</v>
      </c>
      <c r="Z2" s="230" t="s">
        <v>14</v>
      </c>
      <c r="AA2" s="230">
        <v>1</v>
      </c>
      <c r="AB2" s="230">
        <v>2</v>
      </c>
      <c r="AC2" s="230">
        <v>3</v>
      </c>
      <c r="AD2" s="230" t="s">
        <v>22</v>
      </c>
      <c r="AE2" s="230" t="s">
        <v>22</v>
      </c>
      <c r="AF2" s="230" t="s">
        <v>22</v>
      </c>
      <c r="AG2" s="230" t="s">
        <v>14</v>
      </c>
      <c r="AH2" s="230" t="s">
        <v>14</v>
      </c>
      <c r="AI2" s="230" t="s">
        <v>22</v>
      </c>
      <c r="AJ2" s="230" t="s">
        <v>22</v>
      </c>
      <c r="AK2" s="230" t="s">
        <v>14</v>
      </c>
      <c r="AL2" s="230">
        <v>1</v>
      </c>
      <c r="AM2" s="230">
        <v>2</v>
      </c>
      <c r="AN2" s="230">
        <v>3</v>
      </c>
      <c r="AO2" s="230" t="s">
        <v>22</v>
      </c>
      <c r="AP2" s="230" t="s">
        <v>22</v>
      </c>
      <c r="AQ2" s="230" t="s">
        <v>22</v>
      </c>
      <c r="AR2" s="230" t="s">
        <v>14</v>
      </c>
      <c r="AS2" s="230" t="s">
        <v>23</v>
      </c>
      <c r="AT2" s="230" t="s">
        <v>24</v>
      </c>
      <c r="AU2" s="233" t="s">
        <v>617</v>
      </c>
      <c r="AV2" s="230" t="s">
        <v>26</v>
      </c>
    </row>
    <row r="3" spans="1:48">
      <c r="A3" s="230" t="s">
        <v>27</v>
      </c>
      <c r="B3" s="231" t="s">
        <v>28</v>
      </c>
      <c r="C3" s="229" t="s">
        <v>29</v>
      </c>
      <c r="D3" s="230" t="s">
        <v>30</v>
      </c>
      <c r="E3" s="230" t="s">
        <v>31</v>
      </c>
      <c r="F3" s="230" t="s">
        <v>32</v>
      </c>
      <c r="G3" s="230" t="s">
        <v>33</v>
      </c>
      <c r="H3" s="231" t="s">
        <v>34</v>
      </c>
      <c r="I3" s="231" t="s">
        <v>35</v>
      </c>
      <c r="J3" s="231" t="s">
        <v>36</v>
      </c>
      <c r="K3" s="231" t="s">
        <v>37</v>
      </c>
      <c r="L3" s="234" t="s">
        <v>38</v>
      </c>
      <c r="M3" s="231" t="s">
        <v>39</v>
      </c>
      <c r="N3" s="231" t="s">
        <v>40</v>
      </c>
      <c r="O3" s="231" t="s">
        <v>41</v>
      </c>
      <c r="P3" s="231" t="s">
        <v>42</v>
      </c>
      <c r="Q3" s="231" t="s">
        <v>43</v>
      </c>
      <c r="R3" s="231" t="s">
        <v>44</v>
      </c>
      <c r="S3" s="231" t="s">
        <v>45</v>
      </c>
      <c r="T3" s="231" t="s">
        <v>46</v>
      </c>
      <c r="U3" s="231" t="s">
        <v>47</v>
      </c>
      <c r="V3" s="231" t="s">
        <v>48</v>
      </c>
      <c r="W3" s="231" t="s">
        <v>49</v>
      </c>
      <c r="X3" s="231" t="s">
        <v>50</v>
      </c>
      <c r="Y3" s="231" t="s">
        <v>51</v>
      </c>
      <c r="Z3" s="231" t="s">
        <v>52</v>
      </c>
      <c r="AA3" s="231" t="s">
        <v>53</v>
      </c>
      <c r="AB3" s="231" t="s">
        <v>54</v>
      </c>
      <c r="AC3" s="231" t="s">
        <v>55</v>
      </c>
      <c r="AD3" s="231" t="s">
        <v>56</v>
      </c>
      <c r="AE3" s="231" t="s">
        <v>57</v>
      </c>
      <c r="AF3" s="231" t="s">
        <v>58</v>
      </c>
      <c r="AG3" s="231" t="s">
        <v>59</v>
      </c>
      <c r="AH3" s="231" t="s">
        <v>60</v>
      </c>
      <c r="AI3" s="234" t="s">
        <v>61</v>
      </c>
      <c r="AJ3" s="231" t="s">
        <v>62</v>
      </c>
      <c r="AK3" s="231" t="s">
        <v>63</v>
      </c>
      <c r="AL3" s="231" t="s">
        <v>64</v>
      </c>
      <c r="AM3" s="231" t="s">
        <v>65</v>
      </c>
      <c r="AN3" s="231" t="s">
        <v>66</v>
      </c>
      <c r="AO3" s="231" t="s">
        <v>67</v>
      </c>
      <c r="AP3" s="231" t="s">
        <v>68</v>
      </c>
      <c r="AQ3" s="231" t="s">
        <v>69</v>
      </c>
      <c r="AR3" s="231" t="s">
        <v>70</v>
      </c>
      <c r="AS3" s="231" t="s">
        <v>71</v>
      </c>
      <c r="AT3" s="231" t="s">
        <v>72</v>
      </c>
      <c r="AU3" s="231" t="s">
        <v>73</v>
      </c>
      <c r="AV3" s="231" t="s">
        <v>74</v>
      </c>
    </row>
    <row r="4" spans="1:48">
      <c r="A4" s="229">
        <v>13087595895</v>
      </c>
      <c r="B4" s="229" t="s">
        <v>75</v>
      </c>
      <c r="C4" s="229" t="s">
        <v>76</v>
      </c>
      <c r="D4" s="229">
        <v>410573019</v>
      </c>
      <c r="E4" s="232">
        <v>44499.723541666666</v>
      </c>
      <c r="F4" s="232">
        <v>44499.726840277777</v>
      </c>
      <c r="G4" s="229" t="s">
        <v>77</v>
      </c>
      <c r="H4" s="229" t="s">
        <v>78</v>
      </c>
      <c r="I4" s="229"/>
      <c r="J4" s="229"/>
      <c r="K4" s="229" t="s">
        <v>17</v>
      </c>
      <c r="L4" s="229" t="s">
        <v>79</v>
      </c>
      <c r="M4" s="229"/>
      <c r="N4" s="229"/>
      <c r="O4" s="229" t="s">
        <v>21</v>
      </c>
      <c r="P4" s="229">
        <v>30</v>
      </c>
      <c r="Q4" s="229"/>
      <c r="R4" s="229"/>
      <c r="S4" s="229" t="s">
        <v>17</v>
      </c>
      <c r="T4" s="229"/>
      <c r="U4" s="229"/>
      <c r="V4" s="229"/>
      <c r="W4" s="229"/>
      <c r="X4" s="229"/>
      <c r="Y4" s="229"/>
      <c r="Z4" s="229"/>
      <c r="AA4" s="229"/>
      <c r="AB4" s="229"/>
      <c r="AC4" s="229"/>
      <c r="AD4" s="229"/>
      <c r="AE4" s="229"/>
      <c r="AF4" s="229"/>
      <c r="AG4" s="229"/>
      <c r="AH4" s="229"/>
      <c r="AI4" s="229"/>
      <c r="AJ4" s="229"/>
      <c r="AK4" s="229"/>
      <c r="AL4" s="229"/>
      <c r="AM4" s="229"/>
      <c r="AN4" s="229"/>
      <c r="AO4" s="229"/>
      <c r="AP4" s="229"/>
      <c r="AQ4" s="229"/>
      <c r="AR4" s="229"/>
      <c r="AS4" s="229"/>
      <c r="AT4" s="229"/>
      <c r="AU4" s="229"/>
      <c r="AV4" s="229"/>
    </row>
    <row r="5" spans="1:48">
      <c r="A5" s="229">
        <v>13049217508</v>
      </c>
      <c r="B5" s="229" t="s">
        <v>75</v>
      </c>
      <c r="C5" s="229" t="s">
        <v>76</v>
      </c>
      <c r="D5" s="229">
        <v>410573019</v>
      </c>
      <c r="E5" s="232">
        <v>44485.392430555556</v>
      </c>
      <c r="F5" s="232">
        <v>44499.692094907405</v>
      </c>
      <c r="G5" s="229" t="s">
        <v>80</v>
      </c>
      <c r="H5" s="229" t="s">
        <v>78</v>
      </c>
      <c r="I5" s="229"/>
      <c r="J5" s="229"/>
      <c r="K5" s="229"/>
      <c r="L5" s="229"/>
      <c r="M5" s="229"/>
      <c r="N5" s="229" t="s">
        <v>20</v>
      </c>
      <c r="O5" s="229"/>
      <c r="P5" s="229">
        <v>32</v>
      </c>
      <c r="Q5" s="229"/>
      <c r="R5" s="229"/>
      <c r="S5" s="229"/>
      <c r="T5" s="229"/>
      <c r="U5" s="229"/>
      <c r="V5" s="229"/>
      <c r="W5" s="229" t="s">
        <v>21</v>
      </c>
      <c r="X5" s="229">
        <v>20</v>
      </c>
      <c r="Y5" s="229">
        <v>10</v>
      </c>
      <c r="Z5" s="229" t="s">
        <v>78</v>
      </c>
      <c r="AA5" s="229" t="s">
        <v>81</v>
      </c>
      <c r="AB5" s="229" t="s">
        <v>82</v>
      </c>
      <c r="AC5" s="229" t="s">
        <v>83</v>
      </c>
      <c r="AD5" s="229">
        <v>50</v>
      </c>
      <c r="AE5" s="229">
        <v>15</v>
      </c>
      <c r="AF5" s="229">
        <v>1</v>
      </c>
      <c r="AG5" s="229" t="s">
        <v>78</v>
      </c>
      <c r="AH5" s="229" t="s">
        <v>78</v>
      </c>
      <c r="AI5" s="229">
        <v>32</v>
      </c>
      <c r="AJ5" s="229">
        <v>24</v>
      </c>
      <c r="AK5" s="229" t="s">
        <v>84</v>
      </c>
      <c r="AL5" s="229" t="s">
        <v>81</v>
      </c>
      <c r="AM5" s="229" t="s">
        <v>85</v>
      </c>
      <c r="AN5" s="229" t="s">
        <v>86</v>
      </c>
      <c r="AO5" s="229">
        <v>50</v>
      </c>
      <c r="AP5" s="229">
        <v>30</v>
      </c>
      <c r="AQ5" s="229">
        <v>5</v>
      </c>
      <c r="AR5" s="229" t="s">
        <v>78</v>
      </c>
      <c r="AS5" s="229" t="s">
        <v>23</v>
      </c>
      <c r="AT5" s="229"/>
      <c r="AU5" s="229" t="s">
        <v>25</v>
      </c>
      <c r="AV5" s="229"/>
    </row>
    <row r="6" spans="1:48">
      <c r="A6" s="229">
        <v>13087025785</v>
      </c>
      <c r="B6" s="229" t="s">
        <v>75</v>
      </c>
      <c r="C6" s="229" t="s">
        <v>76</v>
      </c>
      <c r="D6" s="229">
        <v>410573019</v>
      </c>
      <c r="E6" s="232">
        <v>44499.351759259262</v>
      </c>
      <c r="F6" s="232">
        <v>44499.352789351855</v>
      </c>
      <c r="G6" s="229" t="s">
        <v>87</v>
      </c>
      <c r="H6" s="229" t="s">
        <v>78</v>
      </c>
      <c r="I6" s="229" t="s">
        <v>15</v>
      </c>
      <c r="J6" s="229" t="s">
        <v>16</v>
      </c>
      <c r="K6" s="229" t="s">
        <v>17</v>
      </c>
      <c r="L6" s="229"/>
      <c r="M6" s="229"/>
      <c r="N6" s="229"/>
      <c r="O6" s="229"/>
      <c r="P6" s="229">
        <v>33</v>
      </c>
      <c r="Q6" s="229"/>
      <c r="R6" s="229"/>
      <c r="S6" s="229"/>
      <c r="T6" s="229"/>
      <c r="U6" s="229"/>
      <c r="V6" s="229" t="s">
        <v>20</v>
      </c>
      <c r="W6" s="229"/>
      <c r="X6" s="229"/>
      <c r="Y6" s="229"/>
      <c r="Z6" s="229"/>
      <c r="AA6" s="229"/>
      <c r="AB6" s="229"/>
      <c r="AC6" s="229"/>
      <c r="AD6" s="229"/>
      <c r="AE6" s="229"/>
      <c r="AF6" s="229"/>
      <c r="AG6" s="229"/>
      <c r="AH6" s="229"/>
      <c r="AI6" s="229"/>
      <c r="AJ6" s="229"/>
      <c r="AK6" s="229"/>
      <c r="AL6" s="229"/>
      <c r="AM6" s="229"/>
      <c r="AN6" s="229"/>
      <c r="AO6" s="229"/>
      <c r="AP6" s="229"/>
      <c r="AQ6" s="229"/>
      <c r="AR6" s="229"/>
      <c r="AS6" s="229"/>
      <c r="AT6" s="229"/>
      <c r="AU6" s="229"/>
      <c r="AV6" s="229"/>
    </row>
    <row r="7" spans="1:48">
      <c r="A7" s="229">
        <v>13080662998</v>
      </c>
      <c r="B7" s="229" t="s">
        <v>75</v>
      </c>
      <c r="C7" s="229" t="s">
        <v>76</v>
      </c>
      <c r="D7" s="229">
        <v>410573019</v>
      </c>
      <c r="E7" s="232">
        <v>44497.368483796294</v>
      </c>
      <c r="F7" s="232">
        <v>44497.376863425925</v>
      </c>
      <c r="G7" s="229" t="s">
        <v>88</v>
      </c>
      <c r="H7" s="229" t="s">
        <v>78</v>
      </c>
      <c r="I7" s="229" t="s">
        <v>15</v>
      </c>
      <c r="J7" s="229"/>
      <c r="K7" s="229"/>
      <c r="L7" s="229"/>
      <c r="M7" s="229"/>
      <c r="N7" s="229" t="s">
        <v>20</v>
      </c>
      <c r="O7" s="229" t="s">
        <v>21</v>
      </c>
      <c r="P7" s="229">
        <v>50</v>
      </c>
      <c r="Q7" s="229" t="s">
        <v>15</v>
      </c>
      <c r="R7" s="229"/>
      <c r="S7" s="229" t="s">
        <v>17</v>
      </c>
      <c r="T7" s="229" t="s">
        <v>18</v>
      </c>
      <c r="U7" s="229"/>
      <c r="V7" s="229" t="s">
        <v>20</v>
      </c>
      <c r="W7" s="229" t="s">
        <v>21</v>
      </c>
      <c r="X7" s="229">
        <v>50</v>
      </c>
      <c r="Y7" s="229">
        <v>25</v>
      </c>
      <c r="Z7" s="229" t="s">
        <v>78</v>
      </c>
      <c r="AA7" s="229" t="s">
        <v>89</v>
      </c>
      <c r="AB7" s="229" t="s">
        <v>90</v>
      </c>
      <c r="AC7" s="229" t="s">
        <v>85</v>
      </c>
      <c r="AD7" s="229">
        <v>100</v>
      </c>
      <c r="AE7" s="229">
        <v>50</v>
      </c>
      <c r="AF7" s="229">
        <v>5</v>
      </c>
      <c r="AG7" s="229" t="s">
        <v>84</v>
      </c>
      <c r="AH7" s="229" t="s">
        <v>84</v>
      </c>
      <c r="AI7" s="229">
        <v>131</v>
      </c>
      <c r="AJ7" s="229">
        <v>24</v>
      </c>
      <c r="AK7" s="229" t="s">
        <v>84</v>
      </c>
      <c r="AL7" s="229" t="s">
        <v>89</v>
      </c>
      <c r="AM7" s="229" t="s">
        <v>90</v>
      </c>
      <c r="AN7" s="229" t="s">
        <v>85</v>
      </c>
      <c r="AO7" s="229">
        <v>335</v>
      </c>
      <c r="AP7" s="229">
        <v>300</v>
      </c>
      <c r="AQ7" s="229">
        <v>6</v>
      </c>
      <c r="AR7" s="229" t="s">
        <v>84</v>
      </c>
      <c r="AS7" s="229" t="s">
        <v>23</v>
      </c>
      <c r="AT7" s="229"/>
      <c r="AU7" s="229" t="s">
        <v>25</v>
      </c>
      <c r="AV7" s="229" t="s">
        <v>26</v>
      </c>
    </row>
    <row r="8" spans="1:48">
      <c r="A8" s="229">
        <v>13077139322</v>
      </c>
      <c r="B8" s="229" t="s">
        <v>75</v>
      </c>
      <c r="C8" s="229" t="s">
        <v>76</v>
      </c>
      <c r="D8" s="229">
        <v>410573019</v>
      </c>
      <c r="E8" s="232">
        <v>44496.407314814816</v>
      </c>
      <c r="F8" s="232">
        <v>44496.422210648147</v>
      </c>
      <c r="G8" s="229" t="s">
        <v>91</v>
      </c>
      <c r="H8" s="229" t="s">
        <v>84</v>
      </c>
      <c r="I8" s="229" t="s">
        <v>15</v>
      </c>
      <c r="J8" s="229"/>
      <c r="K8" s="229"/>
      <c r="L8" s="229"/>
      <c r="M8" s="229"/>
      <c r="N8" s="229"/>
      <c r="O8" s="229"/>
      <c r="P8" s="229">
        <v>32</v>
      </c>
      <c r="Q8" s="229"/>
      <c r="R8" s="229"/>
      <c r="S8" s="229"/>
      <c r="T8" s="229"/>
      <c r="U8" s="229"/>
      <c r="V8" s="229" t="s">
        <v>20</v>
      </c>
      <c r="W8" s="229"/>
      <c r="X8" s="229">
        <v>15</v>
      </c>
      <c r="Y8" s="229">
        <v>5</v>
      </c>
      <c r="Z8" s="229" t="s">
        <v>78</v>
      </c>
      <c r="AA8" s="229" t="s">
        <v>92</v>
      </c>
      <c r="AB8" s="229"/>
      <c r="AC8" s="229"/>
      <c r="AD8" s="229">
        <v>50</v>
      </c>
      <c r="AE8" s="229">
        <v>50</v>
      </c>
      <c r="AF8" s="229">
        <v>20</v>
      </c>
      <c r="AG8" s="229" t="s">
        <v>84</v>
      </c>
      <c r="AH8" s="229" t="s">
        <v>84</v>
      </c>
      <c r="AI8" s="229">
        <v>15</v>
      </c>
      <c r="AJ8" s="229">
        <v>5</v>
      </c>
      <c r="AK8" s="229" t="s">
        <v>78</v>
      </c>
      <c r="AL8" s="229" t="s">
        <v>93</v>
      </c>
      <c r="AM8" s="229"/>
      <c r="AN8" s="229"/>
      <c r="AO8" s="229">
        <v>30</v>
      </c>
      <c r="AP8" s="229">
        <v>30</v>
      </c>
      <c r="AQ8" s="229">
        <v>15</v>
      </c>
      <c r="AR8" s="229" t="s">
        <v>84</v>
      </c>
      <c r="AS8" s="229"/>
      <c r="AT8" s="229"/>
      <c r="AU8" s="229" t="s">
        <v>25</v>
      </c>
      <c r="AV8" s="229"/>
    </row>
    <row r="9" spans="1:48">
      <c r="A9" s="229">
        <v>13075516256</v>
      </c>
      <c r="B9" s="229" t="s">
        <v>75</v>
      </c>
      <c r="C9" s="229" t="s">
        <v>76</v>
      </c>
      <c r="D9" s="229">
        <v>410573019</v>
      </c>
      <c r="E9" s="232">
        <v>44495.91642361111</v>
      </c>
      <c r="F9" s="232">
        <v>44495.918437499997</v>
      </c>
      <c r="G9" s="229" t="s">
        <v>94</v>
      </c>
      <c r="H9" s="229" t="s">
        <v>78</v>
      </c>
      <c r="I9" s="229" t="s">
        <v>15</v>
      </c>
      <c r="J9" s="229"/>
      <c r="K9" s="229"/>
      <c r="L9" s="229"/>
      <c r="M9" s="229"/>
      <c r="N9" s="229" t="s">
        <v>20</v>
      </c>
      <c r="O9" s="229"/>
      <c r="P9" s="229">
        <v>10</v>
      </c>
      <c r="Q9" s="229" t="s">
        <v>15</v>
      </c>
      <c r="R9" s="229"/>
      <c r="S9" s="229"/>
      <c r="T9" s="229"/>
      <c r="U9" s="229"/>
      <c r="V9" s="229" t="s">
        <v>20</v>
      </c>
      <c r="W9" s="229"/>
      <c r="X9" s="229">
        <v>50</v>
      </c>
      <c r="Y9" s="229">
        <v>30</v>
      </c>
      <c r="Z9" s="229" t="s">
        <v>78</v>
      </c>
      <c r="AA9" s="229" t="s">
        <v>95</v>
      </c>
      <c r="AB9" s="229"/>
      <c r="AC9" s="229"/>
      <c r="AD9" s="229">
        <v>150</v>
      </c>
      <c r="AE9" s="229">
        <v>100</v>
      </c>
      <c r="AF9" s="229">
        <v>20</v>
      </c>
      <c r="AG9" s="229" t="s">
        <v>84</v>
      </c>
      <c r="AH9" s="229"/>
      <c r="AI9" s="229"/>
      <c r="AJ9" s="229"/>
      <c r="AK9" s="229"/>
      <c r="AL9" s="229"/>
      <c r="AM9" s="229"/>
      <c r="AN9" s="229"/>
      <c r="AO9" s="229"/>
      <c r="AP9" s="229"/>
      <c r="AQ9" s="229"/>
      <c r="AR9" s="229"/>
      <c r="AS9" s="229"/>
      <c r="AT9" s="229"/>
      <c r="AU9" s="229"/>
      <c r="AV9" s="229"/>
    </row>
    <row r="10" spans="1:48">
      <c r="A10" s="229">
        <v>13073704909</v>
      </c>
      <c r="B10" s="229" t="s">
        <v>75</v>
      </c>
      <c r="C10" s="229" t="s">
        <v>76</v>
      </c>
      <c r="D10" s="229">
        <v>410573019</v>
      </c>
      <c r="E10" s="232">
        <v>44495.466296296298</v>
      </c>
      <c r="F10" s="232">
        <v>44495.477766203701</v>
      </c>
      <c r="G10" s="229" t="s">
        <v>96</v>
      </c>
      <c r="H10" s="229" t="s">
        <v>84</v>
      </c>
      <c r="I10" s="229" t="s">
        <v>15</v>
      </c>
      <c r="J10" s="229"/>
      <c r="K10" s="229"/>
      <c r="L10" s="229"/>
      <c r="M10" s="229"/>
      <c r="N10" s="229" t="s">
        <v>20</v>
      </c>
      <c r="O10" s="229"/>
      <c r="P10" s="229">
        <v>10</v>
      </c>
      <c r="Q10" s="229" t="s">
        <v>15</v>
      </c>
      <c r="R10" s="229"/>
      <c r="S10" s="229"/>
      <c r="T10" s="229"/>
      <c r="U10" s="229"/>
      <c r="V10" s="229" t="s">
        <v>20</v>
      </c>
      <c r="W10" s="229"/>
      <c r="X10" s="229">
        <v>5</v>
      </c>
      <c r="Y10" s="229">
        <v>4</v>
      </c>
      <c r="Z10" s="229" t="s">
        <v>84</v>
      </c>
      <c r="AA10" s="229" t="s">
        <v>97</v>
      </c>
      <c r="AB10" s="229"/>
      <c r="AC10" s="229"/>
      <c r="AD10" s="229">
        <v>20</v>
      </c>
      <c r="AE10" s="229">
        <v>10</v>
      </c>
      <c r="AF10" s="229">
        <v>1</v>
      </c>
      <c r="AG10" s="229" t="s">
        <v>84</v>
      </c>
      <c r="AH10" s="229" t="s">
        <v>78</v>
      </c>
      <c r="AI10" s="229">
        <v>34</v>
      </c>
      <c r="AJ10" s="229">
        <v>26</v>
      </c>
      <c r="AK10" s="229" t="s">
        <v>84</v>
      </c>
      <c r="AL10" s="229" t="s">
        <v>98</v>
      </c>
      <c r="AM10" s="229"/>
      <c r="AN10" s="229"/>
      <c r="AO10" s="229">
        <v>20</v>
      </c>
      <c r="AP10" s="229"/>
      <c r="AQ10" s="229">
        <v>5</v>
      </c>
      <c r="AR10" s="229" t="s">
        <v>84</v>
      </c>
      <c r="AS10" s="229" t="s">
        <v>23</v>
      </c>
      <c r="AT10" s="229"/>
      <c r="AU10" s="229" t="s">
        <v>25</v>
      </c>
      <c r="AV10" s="229" t="s">
        <v>26</v>
      </c>
    </row>
    <row r="11" spans="1:48">
      <c r="A11" s="229">
        <v>13070658648</v>
      </c>
      <c r="B11" s="229" t="s">
        <v>75</v>
      </c>
      <c r="C11" s="229" t="s">
        <v>76</v>
      </c>
      <c r="D11" s="229">
        <v>410573019</v>
      </c>
      <c r="E11" s="232">
        <v>44494.582939814813</v>
      </c>
      <c r="F11" s="232">
        <v>44494.59480324074</v>
      </c>
      <c r="G11" s="229" t="s">
        <v>99</v>
      </c>
      <c r="H11" s="229" t="s">
        <v>78</v>
      </c>
      <c r="I11" s="229"/>
      <c r="J11" s="229"/>
      <c r="K11" s="229" t="s">
        <v>17</v>
      </c>
      <c r="L11" s="229"/>
      <c r="M11" s="229"/>
      <c r="N11" s="229"/>
      <c r="O11" s="229"/>
      <c r="P11" s="229">
        <v>20</v>
      </c>
      <c r="Q11" s="229" t="s">
        <v>15</v>
      </c>
      <c r="R11" s="229"/>
      <c r="S11" s="229"/>
      <c r="T11" s="229" t="s">
        <v>18</v>
      </c>
      <c r="U11" s="229"/>
      <c r="V11" s="229"/>
      <c r="W11" s="229" t="s">
        <v>21</v>
      </c>
      <c r="X11" s="229">
        <v>50</v>
      </c>
      <c r="Y11" s="229">
        <v>20</v>
      </c>
      <c r="Z11" s="229" t="s">
        <v>84</v>
      </c>
      <c r="AA11" s="229" t="s">
        <v>100</v>
      </c>
      <c r="AB11" s="229" t="s">
        <v>101</v>
      </c>
      <c r="AC11" s="229"/>
      <c r="AD11" s="229">
        <v>200</v>
      </c>
      <c r="AE11" s="229">
        <v>160</v>
      </c>
      <c r="AF11" s="229">
        <v>10</v>
      </c>
      <c r="AG11" s="229" t="s">
        <v>84</v>
      </c>
      <c r="AH11" s="229" t="s">
        <v>78</v>
      </c>
      <c r="AI11" s="229">
        <v>32</v>
      </c>
      <c r="AJ11" s="229">
        <v>24</v>
      </c>
      <c r="AK11" s="229" t="s">
        <v>84</v>
      </c>
      <c r="AL11" s="229" t="s">
        <v>102</v>
      </c>
      <c r="AM11" s="229" t="s">
        <v>103</v>
      </c>
      <c r="AN11" s="229" t="s">
        <v>104</v>
      </c>
      <c r="AO11" s="229">
        <v>355</v>
      </c>
      <c r="AP11" s="229">
        <v>300</v>
      </c>
      <c r="AQ11" s="229">
        <v>10</v>
      </c>
      <c r="AR11" s="229" t="s">
        <v>78</v>
      </c>
      <c r="AS11" s="229" t="s">
        <v>23</v>
      </c>
      <c r="AT11" s="229"/>
      <c r="AU11" s="229" t="s">
        <v>25</v>
      </c>
      <c r="AV11" s="229"/>
    </row>
    <row r="12" spans="1:48">
      <c r="A12" s="229">
        <v>13066059155</v>
      </c>
      <c r="B12" s="229" t="s">
        <v>75</v>
      </c>
      <c r="C12" s="229" t="s">
        <v>76</v>
      </c>
      <c r="D12" s="229">
        <v>410573019</v>
      </c>
      <c r="E12" s="232">
        <v>44491.801990740743</v>
      </c>
      <c r="F12" s="232">
        <v>44491.815532407411</v>
      </c>
      <c r="G12" s="229" t="s">
        <v>105</v>
      </c>
      <c r="H12" s="229" t="s">
        <v>78</v>
      </c>
      <c r="I12" s="229" t="s">
        <v>15</v>
      </c>
      <c r="J12" s="229"/>
      <c r="K12" s="229"/>
      <c r="L12" s="229"/>
      <c r="M12" s="229"/>
      <c r="N12" s="229"/>
      <c r="O12" s="229" t="s">
        <v>21</v>
      </c>
      <c r="P12" s="229">
        <v>15</v>
      </c>
      <c r="Q12" s="229"/>
      <c r="R12" s="229"/>
      <c r="S12" s="229" t="s">
        <v>17</v>
      </c>
      <c r="T12" s="229"/>
      <c r="U12" s="229"/>
      <c r="V12" s="229" t="s">
        <v>20</v>
      </c>
      <c r="W12" s="229" t="s">
        <v>21</v>
      </c>
      <c r="X12" s="229">
        <v>10</v>
      </c>
      <c r="Y12" s="229">
        <v>8</v>
      </c>
      <c r="Z12" s="229" t="s">
        <v>78</v>
      </c>
      <c r="AA12" s="229" t="s">
        <v>106</v>
      </c>
      <c r="AB12" s="229"/>
      <c r="AC12" s="229"/>
      <c r="AD12" s="229">
        <v>100</v>
      </c>
      <c r="AE12" s="229">
        <v>90</v>
      </c>
      <c r="AF12" s="229">
        <v>0</v>
      </c>
      <c r="AG12" s="229" t="s">
        <v>78</v>
      </c>
      <c r="AH12" s="229" t="s">
        <v>78</v>
      </c>
      <c r="AI12" s="229">
        <v>10</v>
      </c>
      <c r="AJ12" s="229">
        <v>7</v>
      </c>
      <c r="AK12" s="229" t="s">
        <v>84</v>
      </c>
      <c r="AL12" s="229" t="s">
        <v>107</v>
      </c>
      <c r="AM12" s="229"/>
      <c r="AN12" s="229"/>
      <c r="AO12" s="229">
        <v>100</v>
      </c>
      <c r="AP12" s="229">
        <v>100</v>
      </c>
      <c r="AQ12" s="229">
        <v>5</v>
      </c>
      <c r="AR12" s="229" t="s">
        <v>78</v>
      </c>
      <c r="AS12" s="229"/>
      <c r="AT12" s="229"/>
      <c r="AU12" s="229" t="s">
        <v>25</v>
      </c>
      <c r="AV12" s="229"/>
    </row>
    <row r="13" spans="1:48">
      <c r="A13" s="229">
        <v>13064884294</v>
      </c>
      <c r="B13" s="229" t="s">
        <v>75</v>
      </c>
      <c r="C13" s="229" t="s">
        <v>76</v>
      </c>
      <c r="D13" s="229">
        <v>410573019</v>
      </c>
      <c r="E13" s="232">
        <v>44491.481631944444</v>
      </c>
      <c r="F13" s="232">
        <v>44491.497488425928</v>
      </c>
      <c r="G13" s="229" t="s">
        <v>108</v>
      </c>
      <c r="H13" s="229" t="s">
        <v>84</v>
      </c>
      <c r="I13" s="229" t="s">
        <v>15</v>
      </c>
      <c r="J13" s="229" t="s">
        <v>16</v>
      </c>
      <c r="K13" s="229"/>
      <c r="L13" s="229"/>
      <c r="M13" s="229"/>
      <c r="N13" s="229" t="s">
        <v>20</v>
      </c>
      <c r="O13" s="229"/>
      <c r="P13" s="229">
        <v>74</v>
      </c>
      <c r="Q13" s="229" t="s">
        <v>15</v>
      </c>
      <c r="R13" s="229" t="s">
        <v>16</v>
      </c>
      <c r="S13" s="229" t="s">
        <v>17</v>
      </c>
      <c r="T13" s="229"/>
      <c r="U13" s="229"/>
      <c r="V13" s="229" t="s">
        <v>20</v>
      </c>
      <c r="W13" s="229" t="s">
        <v>21</v>
      </c>
      <c r="X13" s="229"/>
      <c r="Y13" s="229"/>
      <c r="Z13" s="229" t="s">
        <v>84</v>
      </c>
      <c r="AA13" s="229" t="s">
        <v>109</v>
      </c>
      <c r="AB13" s="229" t="s">
        <v>81</v>
      </c>
      <c r="AC13" s="229" t="s">
        <v>101</v>
      </c>
      <c r="AD13" s="229"/>
      <c r="AE13" s="229"/>
      <c r="AF13" s="229"/>
      <c r="AG13" s="229" t="s">
        <v>84</v>
      </c>
      <c r="AH13" s="229" t="s">
        <v>78</v>
      </c>
      <c r="AI13" s="229">
        <v>32</v>
      </c>
      <c r="AJ13" s="229">
        <v>24</v>
      </c>
      <c r="AK13" s="229" t="s">
        <v>84</v>
      </c>
      <c r="AL13" s="229" t="s">
        <v>110</v>
      </c>
      <c r="AM13" s="229" t="s">
        <v>111</v>
      </c>
      <c r="AN13" s="229"/>
      <c r="AO13" s="229">
        <v>355</v>
      </c>
      <c r="AP13" s="229">
        <v>200</v>
      </c>
      <c r="AQ13" s="229">
        <v>6</v>
      </c>
      <c r="AR13" s="229" t="s">
        <v>84</v>
      </c>
      <c r="AS13" s="229" t="s">
        <v>23</v>
      </c>
      <c r="AT13" s="229"/>
      <c r="AU13" s="229" t="s">
        <v>25</v>
      </c>
      <c r="AV13" s="229" t="s">
        <v>26</v>
      </c>
    </row>
    <row r="14" spans="1:48">
      <c r="A14" s="229">
        <v>13064654556</v>
      </c>
      <c r="B14" s="229" t="s">
        <v>75</v>
      </c>
      <c r="C14" s="229" t="s">
        <v>76</v>
      </c>
      <c r="D14" s="229">
        <v>410573019</v>
      </c>
      <c r="E14" s="232">
        <v>44491.393009259256</v>
      </c>
      <c r="F14" s="232">
        <v>44491.394918981481</v>
      </c>
      <c r="G14" s="229" t="s">
        <v>112</v>
      </c>
      <c r="H14" s="229" t="s">
        <v>84</v>
      </c>
      <c r="I14" s="229" t="s">
        <v>15</v>
      </c>
      <c r="J14" s="229"/>
      <c r="K14" s="229"/>
      <c r="L14" s="229"/>
      <c r="M14" s="229"/>
      <c r="N14" s="229" t="s">
        <v>20</v>
      </c>
      <c r="O14" s="229"/>
      <c r="P14" s="229">
        <v>59</v>
      </c>
      <c r="Q14" s="229" t="s">
        <v>15</v>
      </c>
      <c r="R14" s="229"/>
      <c r="S14" s="229"/>
      <c r="T14" s="229"/>
      <c r="U14" s="229"/>
      <c r="V14" s="229"/>
      <c r="W14" s="229"/>
      <c r="X14" s="229"/>
      <c r="Y14" s="229"/>
      <c r="Z14" s="229"/>
      <c r="AA14" s="229"/>
      <c r="AB14" s="229"/>
      <c r="AC14" s="229"/>
      <c r="AD14" s="229"/>
      <c r="AE14" s="229"/>
      <c r="AF14" s="229"/>
      <c r="AG14" s="229"/>
      <c r="AH14" s="229"/>
      <c r="AI14" s="229"/>
      <c r="AJ14" s="229"/>
      <c r="AK14" s="229"/>
      <c r="AL14" s="229"/>
      <c r="AM14" s="229"/>
      <c r="AN14" s="229"/>
      <c r="AO14" s="229"/>
      <c r="AP14" s="229"/>
      <c r="AQ14" s="229"/>
      <c r="AR14" s="229"/>
      <c r="AS14" s="229"/>
      <c r="AT14" s="229"/>
      <c r="AU14" s="229"/>
      <c r="AV14" s="229"/>
    </row>
    <row r="15" spans="1:48">
      <c r="A15" s="229">
        <v>13063247340</v>
      </c>
      <c r="B15" s="229" t="s">
        <v>75</v>
      </c>
      <c r="C15" s="229" t="s">
        <v>76</v>
      </c>
      <c r="D15" s="229">
        <v>410573019</v>
      </c>
      <c r="E15" s="232">
        <v>44490.882361111115</v>
      </c>
      <c r="F15" s="232">
        <v>44490.887499999997</v>
      </c>
      <c r="G15" s="229" t="s">
        <v>113</v>
      </c>
      <c r="H15" s="229" t="s">
        <v>78</v>
      </c>
      <c r="I15" s="229" t="s">
        <v>15</v>
      </c>
      <c r="J15" s="229"/>
      <c r="K15" s="229" t="s">
        <v>17</v>
      </c>
      <c r="L15" s="229"/>
      <c r="M15" s="229"/>
      <c r="N15" s="229" t="s">
        <v>20</v>
      </c>
      <c r="O15" s="229"/>
      <c r="P15" s="229">
        <v>18</v>
      </c>
      <c r="Q15" s="229"/>
      <c r="R15" s="229"/>
      <c r="S15" s="229" t="s">
        <v>17</v>
      </c>
      <c r="T15" s="229"/>
      <c r="U15" s="229"/>
      <c r="V15" s="229" t="s">
        <v>20</v>
      </c>
      <c r="W15" s="229"/>
      <c r="X15" s="229">
        <v>20</v>
      </c>
      <c r="Y15" s="229">
        <v>15</v>
      </c>
      <c r="Z15" s="229" t="s">
        <v>84</v>
      </c>
      <c r="AA15" s="229" t="s">
        <v>114</v>
      </c>
      <c r="AB15" s="229" t="s">
        <v>115</v>
      </c>
      <c r="AC15" s="229" t="s">
        <v>116</v>
      </c>
      <c r="AD15" s="229">
        <v>70</v>
      </c>
      <c r="AE15" s="229">
        <v>70</v>
      </c>
      <c r="AF15" s="229">
        <v>5</v>
      </c>
      <c r="AG15" s="229" t="s">
        <v>84</v>
      </c>
      <c r="AH15" s="229" t="s">
        <v>78</v>
      </c>
      <c r="AI15" s="229">
        <v>32</v>
      </c>
      <c r="AJ15" s="229">
        <v>24</v>
      </c>
      <c r="AK15" s="229" t="s">
        <v>84</v>
      </c>
      <c r="AL15" s="229" t="s">
        <v>117</v>
      </c>
      <c r="AM15" s="229" t="s">
        <v>118</v>
      </c>
      <c r="AN15" s="229" t="s">
        <v>119</v>
      </c>
      <c r="AO15" s="229">
        <v>355</v>
      </c>
      <c r="AP15" s="229">
        <v>355</v>
      </c>
      <c r="AQ15" s="229">
        <v>6</v>
      </c>
      <c r="AR15" s="229" t="s">
        <v>78</v>
      </c>
      <c r="AS15" s="229"/>
      <c r="AT15" s="229"/>
      <c r="AU15" s="229" t="s">
        <v>25</v>
      </c>
      <c r="AV15" s="229"/>
    </row>
    <row r="16" spans="1:48">
      <c r="A16" s="229">
        <v>13062811897</v>
      </c>
      <c r="B16" s="229" t="s">
        <v>75</v>
      </c>
      <c r="C16" s="229" t="s">
        <v>76</v>
      </c>
      <c r="D16" s="229">
        <v>410573019</v>
      </c>
      <c r="E16" s="232">
        <v>44490.782094907408</v>
      </c>
      <c r="F16" s="232">
        <v>44490.795428240737</v>
      </c>
      <c r="G16" s="229" t="s">
        <v>120</v>
      </c>
      <c r="H16" s="229" t="s">
        <v>78</v>
      </c>
      <c r="I16" s="229" t="s">
        <v>15</v>
      </c>
      <c r="J16" s="229"/>
      <c r="K16" s="229"/>
      <c r="L16" s="229" t="s">
        <v>18</v>
      </c>
      <c r="M16" s="229"/>
      <c r="N16" s="229"/>
      <c r="O16" s="229" t="s">
        <v>21</v>
      </c>
      <c r="P16" s="229">
        <v>30</v>
      </c>
      <c r="Q16" s="229" t="s">
        <v>15</v>
      </c>
      <c r="R16" s="229"/>
      <c r="S16" s="229" t="s">
        <v>17</v>
      </c>
      <c r="T16" s="229" t="s">
        <v>18</v>
      </c>
      <c r="U16" s="229"/>
      <c r="V16" s="229"/>
      <c r="W16" s="229"/>
      <c r="X16" s="229" t="s">
        <v>121</v>
      </c>
      <c r="Y16" s="229"/>
      <c r="Z16" s="229" t="s">
        <v>84</v>
      </c>
      <c r="AA16" s="229" t="s">
        <v>122</v>
      </c>
      <c r="AB16" s="229" t="s">
        <v>123</v>
      </c>
      <c r="AC16" s="229" t="s">
        <v>124</v>
      </c>
      <c r="AD16" s="229" t="s">
        <v>125</v>
      </c>
      <c r="AE16" s="229"/>
      <c r="AF16" s="229"/>
      <c r="AG16" s="229" t="s">
        <v>84</v>
      </c>
      <c r="AH16" s="229" t="s">
        <v>78</v>
      </c>
      <c r="AI16" s="229">
        <v>32</v>
      </c>
      <c r="AJ16" s="229">
        <v>24</v>
      </c>
      <c r="AK16" s="229" t="s">
        <v>84</v>
      </c>
      <c r="AL16" s="229" t="s">
        <v>126</v>
      </c>
      <c r="AM16" s="229"/>
      <c r="AN16" s="229"/>
      <c r="AO16" s="229">
        <v>355</v>
      </c>
      <c r="AP16" s="229">
        <v>355</v>
      </c>
      <c r="AQ16" s="229">
        <v>6</v>
      </c>
      <c r="AR16" s="229" t="s">
        <v>78</v>
      </c>
      <c r="AS16" s="229" t="s">
        <v>23</v>
      </c>
      <c r="AT16" s="229"/>
      <c r="AU16" s="229" t="s">
        <v>25</v>
      </c>
      <c r="AV16" s="229" t="s">
        <v>26</v>
      </c>
    </row>
    <row r="17" spans="1:48">
      <c r="A17" s="229">
        <v>13051906582</v>
      </c>
      <c r="B17" s="229" t="s">
        <v>75</v>
      </c>
      <c r="C17" s="229" t="s">
        <v>76</v>
      </c>
      <c r="D17" s="229">
        <v>410573019</v>
      </c>
      <c r="E17" s="232">
        <v>44487.444618055553</v>
      </c>
      <c r="F17" s="232">
        <v>44487.451874999999</v>
      </c>
      <c r="G17" s="229" t="s">
        <v>127</v>
      </c>
      <c r="H17" s="229" t="s">
        <v>78</v>
      </c>
      <c r="I17" s="229"/>
      <c r="J17" s="229"/>
      <c r="K17" s="229"/>
      <c r="L17" s="229"/>
      <c r="M17" s="229"/>
      <c r="N17" s="229" t="s">
        <v>20</v>
      </c>
      <c r="O17" s="229"/>
      <c r="P17" s="229">
        <v>5</v>
      </c>
      <c r="Q17" s="229" t="s">
        <v>15</v>
      </c>
      <c r="R17" s="229"/>
      <c r="S17" s="229" t="s">
        <v>17</v>
      </c>
      <c r="T17" s="229" t="s">
        <v>18</v>
      </c>
      <c r="U17" s="229"/>
      <c r="V17" s="229"/>
      <c r="W17" s="229" t="s">
        <v>21</v>
      </c>
      <c r="X17" s="229">
        <v>20</v>
      </c>
      <c r="Y17" s="229">
        <v>12</v>
      </c>
      <c r="Z17" s="229" t="s">
        <v>84</v>
      </c>
      <c r="AA17" s="229" t="s">
        <v>104</v>
      </c>
      <c r="AB17" s="229" t="s">
        <v>128</v>
      </c>
      <c r="AC17" s="229"/>
      <c r="AD17" s="229">
        <v>50</v>
      </c>
      <c r="AE17" s="229">
        <v>20</v>
      </c>
      <c r="AF17" s="229">
        <v>3</v>
      </c>
      <c r="AG17" s="229" t="s">
        <v>84</v>
      </c>
      <c r="AH17" s="229" t="s">
        <v>78</v>
      </c>
      <c r="AI17" s="229">
        <v>32</v>
      </c>
      <c r="AJ17" s="229">
        <v>24</v>
      </c>
      <c r="AK17" s="229" t="s">
        <v>84</v>
      </c>
      <c r="AL17" s="229" t="s">
        <v>129</v>
      </c>
      <c r="AM17" s="229" t="s">
        <v>101</v>
      </c>
      <c r="AN17" s="229"/>
      <c r="AO17" s="229">
        <v>360</v>
      </c>
      <c r="AP17" s="229">
        <v>360</v>
      </c>
      <c r="AQ17" s="229">
        <v>5</v>
      </c>
      <c r="AR17" s="229" t="s">
        <v>84</v>
      </c>
      <c r="AS17" s="229" t="s">
        <v>23</v>
      </c>
      <c r="AT17" s="229"/>
      <c r="AU17" s="229"/>
      <c r="AV17" s="229"/>
    </row>
    <row r="18" spans="1:48">
      <c r="A18" s="229">
        <v>13050874024</v>
      </c>
      <c r="B18" s="229" t="s">
        <v>75</v>
      </c>
      <c r="C18" s="229" t="s">
        <v>76</v>
      </c>
      <c r="D18" s="229">
        <v>410573019</v>
      </c>
      <c r="E18" s="232">
        <v>44486.854895833334</v>
      </c>
      <c r="F18" s="232">
        <v>44486.862199074072</v>
      </c>
      <c r="G18" s="229" t="s">
        <v>130</v>
      </c>
      <c r="H18" s="229" t="s">
        <v>84</v>
      </c>
      <c r="I18" s="229" t="s">
        <v>15</v>
      </c>
      <c r="J18" s="229"/>
      <c r="K18" s="229"/>
      <c r="L18" s="229" t="s">
        <v>18</v>
      </c>
      <c r="M18" s="229"/>
      <c r="N18" s="229"/>
      <c r="O18" s="229" t="s">
        <v>21</v>
      </c>
      <c r="P18" s="229">
        <v>31</v>
      </c>
      <c r="Q18" s="229" t="s">
        <v>15</v>
      </c>
      <c r="R18" s="229" t="s">
        <v>16</v>
      </c>
      <c r="S18" s="229"/>
      <c r="T18" s="229"/>
      <c r="U18" s="229"/>
      <c r="V18" s="229" t="s">
        <v>20</v>
      </c>
      <c r="W18" s="229"/>
      <c r="X18" s="229">
        <v>50</v>
      </c>
      <c r="Y18" s="229">
        <v>45</v>
      </c>
      <c r="Z18" s="229"/>
      <c r="AA18" s="229" t="s">
        <v>131</v>
      </c>
      <c r="AB18" s="229" t="s">
        <v>132</v>
      </c>
      <c r="AC18" s="229"/>
      <c r="AD18" s="229">
        <v>110</v>
      </c>
      <c r="AE18" s="229">
        <v>250</v>
      </c>
      <c r="AF18" s="229">
        <v>50</v>
      </c>
      <c r="AG18" s="229" t="s">
        <v>84</v>
      </c>
      <c r="AH18" s="229" t="s">
        <v>78</v>
      </c>
      <c r="AI18" s="229">
        <v>32</v>
      </c>
      <c r="AJ18" s="229">
        <v>24</v>
      </c>
      <c r="AK18" s="229" t="s">
        <v>84</v>
      </c>
      <c r="AL18" s="229" t="s">
        <v>133</v>
      </c>
      <c r="AM18" s="229" t="s">
        <v>132</v>
      </c>
      <c r="AN18" s="229" t="s">
        <v>134</v>
      </c>
      <c r="AO18" s="229">
        <v>355</v>
      </c>
      <c r="AP18" s="229">
        <v>120</v>
      </c>
      <c r="AQ18" s="229">
        <v>6</v>
      </c>
      <c r="AR18" s="229" t="s">
        <v>84</v>
      </c>
      <c r="AS18" s="229"/>
      <c r="AT18" s="229"/>
      <c r="AU18" s="229" t="s">
        <v>25</v>
      </c>
      <c r="AV18" s="229"/>
    </row>
    <row r="19" spans="1:48">
      <c r="A19" s="229">
        <v>13050734185</v>
      </c>
      <c r="B19" s="229" t="s">
        <v>75</v>
      </c>
      <c r="C19" s="229" t="s">
        <v>76</v>
      </c>
      <c r="D19" s="229">
        <v>410573019</v>
      </c>
      <c r="E19" s="232">
        <v>44486.761886574073</v>
      </c>
      <c r="F19" s="232">
        <v>44486.765787037039</v>
      </c>
      <c r="G19" s="229" t="s">
        <v>135</v>
      </c>
      <c r="H19" s="229" t="s">
        <v>78</v>
      </c>
      <c r="I19" s="229"/>
      <c r="J19" s="229"/>
      <c r="K19" s="229" t="s">
        <v>17</v>
      </c>
      <c r="L19" s="229"/>
      <c r="M19" s="229"/>
      <c r="N19" s="229"/>
      <c r="O19" s="229"/>
      <c r="P19" s="229">
        <v>50</v>
      </c>
      <c r="Q19" s="229"/>
      <c r="R19" s="229"/>
      <c r="S19" s="229"/>
      <c r="T19" s="229"/>
      <c r="U19" s="229" t="s">
        <v>19</v>
      </c>
      <c r="V19" s="229"/>
      <c r="W19" s="229"/>
      <c r="X19" s="229">
        <v>2</v>
      </c>
      <c r="Y19" s="229">
        <v>2</v>
      </c>
      <c r="Z19" s="229" t="s">
        <v>84</v>
      </c>
      <c r="AA19" s="229" t="s">
        <v>101</v>
      </c>
      <c r="AB19" s="229" t="s">
        <v>136</v>
      </c>
      <c r="AC19" s="229"/>
      <c r="AD19" s="229">
        <v>10</v>
      </c>
      <c r="AE19" s="229">
        <v>8</v>
      </c>
      <c r="AF19" s="229">
        <v>3</v>
      </c>
      <c r="AG19" s="229" t="s">
        <v>78</v>
      </c>
      <c r="AH19" s="229" t="s">
        <v>78</v>
      </c>
      <c r="AI19" s="229">
        <v>20</v>
      </c>
      <c r="AJ19" s="229">
        <v>15</v>
      </c>
      <c r="AK19" s="229" t="s">
        <v>84</v>
      </c>
      <c r="AL19" s="229" t="s">
        <v>137</v>
      </c>
      <c r="AM19" s="229"/>
      <c r="AN19" s="229"/>
      <c r="AO19" s="229">
        <v>15</v>
      </c>
      <c r="AP19" s="229">
        <v>15</v>
      </c>
      <c r="AQ19" s="229">
        <v>10</v>
      </c>
      <c r="AR19" s="229" t="s">
        <v>78</v>
      </c>
      <c r="AS19" s="229"/>
      <c r="AT19" s="229"/>
      <c r="AU19" s="229" t="s">
        <v>25</v>
      </c>
      <c r="AV19" s="229"/>
    </row>
    <row r="20" spans="1:48">
      <c r="A20" s="229">
        <v>13050606281</v>
      </c>
      <c r="B20" s="229" t="s">
        <v>75</v>
      </c>
      <c r="C20" s="229" t="s">
        <v>76</v>
      </c>
      <c r="D20" s="229">
        <v>410573019</v>
      </c>
      <c r="E20" s="232">
        <v>44486.679074074076</v>
      </c>
      <c r="F20" s="232">
        <v>44486.68445601852</v>
      </c>
      <c r="G20" s="229" t="s">
        <v>138</v>
      </c>
      <c r="H20" s="229" t="s">
        <v>78</v>
      </c>
      <c r="I20" s="229"/>
      <c r="J20" s="229"/>
      <c r="K20" s="229"/>
      <c r="L20" s="229"/>
      <c r="M20" s="229"/>
      <c r="N20" s="229" t="s">
        <v>20</v>
      </c>
      <c r="O20" s="229" t="s">
        <v>21</v>
      </c>
      <c r="P20" s="229">
        <v>12</v>
      </c>
      <c r="Q20" s="229"/>
      <c r="R20" s="229"/>
      <c r="S20" s="229"/>
      <c r="T20" s="229" t="s">
        <v>18</v>
      </c>
      <c r="U20" s="229" t="s">
        <v>19</v>
      </c>
      <c r="V20" s="229"/>
      <c r="W20" s="229" t="s">
        <v>21</v>
      </c>
      <c r="X20" s="229">
        <v>50</v>
      </c>
      <c r="Y20" s="229">
        <v>49</v>
      </c>
      <c r="Z20" s="229" t="s">
        <v>78</v>
      </c>
      <c r="AA20" s="229"/>
      <c r="AB20" s="229"/>
      <c r="AC20" s="229"/>
      <c r="AD20" s="229">
        <v>350</v>
      </c>
      <c r="AE20" s="229">
        <v>200</v>
      </c>
      <c r="AF20" s="229">
        <v>10</v>
      </c>
      <c r="AG20" s="229" t="s">
        <v>84</v>
      </c>
      <c r="AH20" s="229" t="s">
        <v>78</v>
      </c>
      <c r="AI20" s="229">
        <v>131</v>
      </c>
      <c r="AJ20" s="229">
        <v>131</v>
      </c>
      <c r="AK20" s="229" t="s">
        <v>78</v>
      </c>
      <c r="AL20" s="229"/>
      <c r="AM20" s="229"/>
      <c r="AN20" s="229"/>
      <c r="AO20" s="229">
        <v>350</v>
      </c>
      <c r="AP20" s="229">
        <v>200</v>
      </c>
      <c r="AQ20" s="229">
        <v>6</v>
      </c>
      <c r="AR20" s="229" t="s">
        <v>84</v>
      </c>
      <c r="AS20" s="229" t="s">
        <v>23</v>
      </c>
      <c r="AT20" s="229" t="s">
        <v>24</v>
      </c>
      <c r="AU20" s="229" t="s">
        <v>25</v>
      </c>
      <c r="AV20" s="229"/>
    </row>
    <row r="21" spans="1:48">
      <c r="A21" s="229">
        <v>13049325138</v>
      </c>
      <c r="B21" s="229" t="s">
        <v>75</v>
      </c>
      <c r="C21" s="229" t="s">
        <v>76</v>
      </c>
      <c r="D21" s="229">
        <v>410573019</v>
      </c>
      <c r="E21" s="232">
        <v>44485.477939814817</v>
      </c>
      <c r="F21" s="232">
        <v>44485.478773148148</v>
      </c>
      <c r="G21" s="229" t="s">
        <v>139</v>
      </c>
      <c r="H21" s="229" t="s">
        <v>84</v>
      </c>
      <c r="I21" s="229" t="s">
        <v>15</v>
      </c>
      <c r="J21" s="229"/>
      <c r="K21" s="229" t="s">
        <v>17</v>
      </c>
      <c r="L21" s="229"/>
      <c r="M21" s="229"/>
      <c r="N21" s="229"/>
      <c r="O21" s="229" t="s">
        <v>21</v>
      </c>
      <c r="P21" s="229">
        <v>40</v>
      </c>
      <c r="Q21" s="229"/>
      <c r="R21" s="229"/>
      <c r="S21" s="229" t="s">
        <v>17</v>
      </c>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row>
    <row r="22" spans="1:48">
      <c r="A22" s="229">
        <v>13047997387</v>
      </c>
      <c r="B22" s="229" t="s">
        <v>75</v>
      </c>
      <c r="C22" s="229" t="s">
        <v>76</v>
      </c>
      <c r="D22" s="229">
        <v>410573019</v>
      </c>
      <c r="E22" s="232">
        <v>44484.792256944442</v>
      </c>
      <c r="F22" s="232">
        <v>44484.793564814812</v>
      </c>
      <c r="G22" s="229" t="s">
        <v>140</v>
      </c>
      <c r="H22" s="229" t="s">
        <v>78</v>
      </c>
      <c r="I22" s="229"/>
      <c r="J22" s="229"/>
      <c r="K22" s="229" t="s">
        <v>17</v>
      </c>
      <c r="L22" s="229"/>
      <c r="M22" s="229"/>
      <c r="N22" s="229"/>
      <c r="O22" s="229"/>
      <c r="P22" s="229">
        <v>50</v>
      </c>
      <c r="Q22" s="229"/>
      <c r="R22" s="229"/>
      <c r="S22" s="229"/>
      <c r="T22" s="229" t="s">
        <v>18</v>
      </c>
      <c r="U22" s="229"/>
      <c r="V22" s="229"/>
      <c r="W22" s="229"/>
      <c r="X22" s="229"/>
      <c r="Y22" s="229"/>
      <c r="Z22" s="229"/>
      <c r="AA22" s="229"/>
      <c r="AB22" s="229"/>
      <c r="AC22" s="229"/>
      <c r="AD22" s="229"/>
      <c r="AE22" s="229"/>
      <c r="AF22" s="229"/>
      <c r="AG22" s="229"/>
      <c r="AH22" s="229"/>
      <c r="AI22" s="229"/>
      <c r="AJ22" s="229"/>
      <c r="AK22" s="229"/>
      <c r="AL22" s="229"/>
      <c r="AM22" s="229"/>
      <c r="AN22" s="229"/>
      <c r="AO22" s="229"/>
      <c r="AP22" s="229"/>
      <c r="AQ22" s="229"/>
      <c r="AR22" s="229"/>
      <c r="AS22" s="229"/>
      <c r="AT22" s="229"/>
      <c r="AU22" s="229"/>
      <c r="AV22" s="229"/>
    </row>
    <row r="23" spans="1:48">
      <c r="A23" s="229">
        <v>13047653986</v>
      </c>
      <c r="B23" s="229" t="s">
        <v>75</v>
      </c>
      <c r="C23" s="229" t="s">
        <v>76</v>
      </c>
      <c r="D23" s="229">
        <v>410573019</v>
      </c>
      <c r="E23" s="232">
        <v>44484.702569444446</v>
      </c>
      <c r="F23" s="232">
        <v>44484.709120370368</v>
      </c>
      <c r="G23" s="229" t="s">
        <v>141</v>
      </c>
      <c r="H23" s="229" t="s">
        <v>78</v>
      </c>
      <c r="I23" s="229"/>
      <c r="J23" s="229"/>
      <c r="K23" s="229"/>
      <c r="L23" s="229"/>
      <c r="M23" s="229"/>
      <c r="N23" s="229" t="s">
        <v>20</v>
      </c>
      <c r="O23" s="229"/>
      <c r="P23" s="229">
        <v>5</v>
      </c>
      <c r="Q23" s="229"/>
      <c r="R23" s="229"/>
      <c r="S23" s="229"/>
      <c r="T23" s="229"/>
      <c r="U23" s="229"/>
      <c r="V23" s="229"/>
      <c r="W23" s="229" t="s">
        <v>21</v>
      </c>
      <c r="X23" s="229">
        <v>50</v>
      </c>
      <c r="Y23" s="229">
        <v>0</v>
      </c>
      <c r="Z23" s="229" t="s">
        <v>84</v>
      </c>
      <c r="AA23" s="229" t="s">
        <v>101</v>
      </c>
      <c r="AB23" s="229" t="s">
        <v>142</v>
      </c>
      <c r="AC23" s="229"/>
      <c r="AD23" s="229">
        <v>100</v>
      </c>
      <c r="AE23" s="229">
        <v>50</v>
      </c>
      <c r="AF23" s="229">
        <v>20</v>
      </c>
      <c r="AG23" s="229" t="s">
        <v>78</v>
      </c>
      <c r="AH23" s="229" t="s">
        <v>78</v>
      </c>
      <c r="AI23" s="229">
        <v>70</v>
      </c>
      <c r="AJ23" s="229">
        <v>10</v>
      </c>
      <c r="AK23" s="229" t="s">
        <v>84</v>
      </c>
      <c r="AL23" s="229" t="s">
        <v>143</v>
      </c>
      <c r="AM23" s="229" t="s">
        <v>144</v>
      </c>
      <c r="AN23" s="229"/>
      <c r="AO23" s="229">
        <v>330</v>
      </c>
      <c r="AP23" s="229">
        <v>330</v>
      </c>
      <c r="AQ23" s="229">
        <v>10</v>
      </c>
      <c r="AR23" s="229" t="s">
        <v>78</v>
      </c>
      <c r="AS23" s="229"/>
      <c r="AT23" s="229"/>
      <c r="AU23" s="229" t="s">
        <v>25</v>
      </c>
      <c r="AV23" s="229"/>
    </row>
    <row r="24" spans="1:48">
      <c r="A24" s="229">
        <v>13047213704</v>
      </c>
      <c r="B24" s="229" t="s">
        <v>75</v>
      </c>
      <c r="C24" s="229" t="s">
        <v>76</v>
      </c>
      <c r="D24" s="229">
        <v>410573019</v>
      </c>
      <c r="E24" s="232">
        <v>44484.577106481483</v>
      </c>
      <c r="F24" s="232">
        <v>44484.582939814813</v>
      </c>
      <c r="G24" s="229" t="s">
        <v>145</v>
      </c>
      <c r="H24" s="229" t="s">
        <v>84</v>
      </c>
      <c r="I24" s="229"/>
      <c r="J24" s="229"/>
      <c r="K24" s="229"/>
      <c r="L24" s="229"/>
      <c r="M24" s="229"/>
      <c r="N24" s="229" t="s">
        <v>20</v>
      </c>
      <c r="O24" s="229"/>
      <c r="P24" s="229">
        <v>15</v>
      </c>
      <c r="Q24" s="229"/>
      <c r="R24" s="229"/>
      <c r="S24" s="229"/>
      <c r="T24" s="229" t="s">
        <v>18</v>
      </c>
      <c r="U24" s="229" t="s">
        <v>19</v>
      </c>
      <c r="V24" s="229" t="s">
        <v>20</v>
      </c>
      <c r="W24" s="229" t="s">
        <v>21</v>
      </c>
      <c r="X24" s="229">
        <v>10</v>
      </c>
      <c r="Y24" s="229">
        <v>5</v>
      </c>
      <c r="Z24" s="229" t="s">
        <v>84</v>
      </c>
      <c r="AA24" s="229" t="s">
        <v>146</v>
      </c>
      <c r="AB24" s="229" t="s">
        <v>147</v>
      </c>
      <c r="AC24" s="229"/>
      <c r="AD24" s="229">
        <v>20</v>
      </c>
      <c r="AE24" s="229">
        <v>25</v>
      </c>
      <c r="AF24" s="229">
        <v>3</v>
      </c>
      <c r="AG24" s="229" t="s">
        <v>84</v>
      </c>
      <c r="AH24" s="229" t="s">
        <v>78</v>
      </c>
      <c r="AI24" s="229">
        <v>30</v>
      </c>
      <c r="AJ24" s="229">
        <v>25</v>
      </c>
      <c r="AK24" s="229" t="s">
        <v>84</v>
      </c>
      <c r="AL24" s="229" t="s">
        <v>148</v>
      </c>
      <c r="AM24" s="229" t="s">
        <v>149</v>
      </c>
      <c r="AN24" s="229"/>
      <c r="AO24" s="229">
        <v>350</v>
      </c>
      <c r="AP24" s="229">
        <v>350</v>
      </c>
      <c r="AQ24" s="229">
        <v>5</v>
      </c>
      <c r="AR24" s="229" t="s">
        <v>84</v>
      </c>
      <c r="AS24" s="229"/>
      <c r="AT24" s="229"/>
      <c r="AU24" s="229" t="s">
        <v>25</v>
      </c>
      <c r="AV24" s="229"/>
    </row>
    <row r="25" spans="1:48">
      <c r="A25" s="229">
        <v>13046614189</v>
      </c>
      <c r="B25" s="229" t="s">
        <v>75</v>
      </c>
      <c r="C25" s="229" t="s">
        <v>76</v>
      </c>
      <c r="D25" s="229">
        <v>410573019</v>
      </c>
      <c r="E25" s="232">
        <v>44484.287002314813</v>
      </c>
      <c r="F25" s="232">
        <v>44484.298020833332</v>
      </c>
      <c r="G25" s="229" t="s">
        <v>150</v>
      </c>
      <c r="H25" s="229" t="s">
        <v>84</v>
      </c>
      <c r="I25" s="229" t="s">
        <v>15</v>
      </c>
      <c r="J25" s="229"/>
      <c r="K25" s="229"/>
      <c r="L25" s="229"/>
      <c r="M25" s="229"/>
      <c r="N25" s="229"/>
      <c r="O25" s="229"/>
      <c r="P25" s="229">
        <v>10</v>
      </c>
      <c r="Q25" s="229"/>
      <c r="R25" s="229"/>
      <c r="S25" s="229" t="s">
        <v>17</v>
      </c>
      <c r="T25" s="229"/>
      <c r="U25" s="229"/>
      <c r="V25" s="229"/>
      <c r="W25" s="229"/>
      <c r="X25" s="229">
        <v>22</v>
      </c>
      <c r="Y25" s="229">
        <v>15</v>
      </c>
      <c r="Z25" s="229" t="s">
        <v>78</v>
      </c>
      <c r="AA25" s="229"/>
      <c r="AB25" s="229"/>
      <c r="AC25" s="229"/>
      <c r="AD25" s="229">
        <v>500</v>
      </c>
      <c r="AE25" s="229">
        <v>300</v>
      </c>
      <c r="AF25" s="229">
        <v>200</v>
      </c>
      <c r="AG25" s="229" t="s">
        <v>84</v>
      </c>
      <c r="AH25" s="229" t="s">
        <v>78</v>
      </c>
      <c r="AI25" s="229">
        <v>32</v>
      </c>
      <c r="AJ25" s="229">
        <v>24</v>
      </c>
      <c r="AK25" s="229" t="s">
        <v>84</v>
      </c>
      <c r="AL25" s="229" t="s">
        <v>151</v>
      </c>
      <c r="AM25" s="229" t="s">
        <v>152</v>
      </c>
      <c r="AN25" s="229" t="s">
        <v>153</v>
      </c>
      <c r="AO25" s="229">
        <v>600</v>
      </c>
      <c r="AP25" s="229">
        <v>355</v>
      </c>
      <c r="AQ25" s="229">
        <v>6</v>
      </c>
      <c r="AR25" s="229" t="s">
        <v>84</v>
      </c>
      <c r="AS25" s="229"/>
      <c r="AT25" s="229"/>
      <c r="AU25" s="229" t="s">
        <v>25</v>
      </c>
      <c r="AV25" s="229"/>
    </row>
    <row r="26" spans="1:48">
      <c r="A26" s="229">
        <v>13045786665</v>
      </c>
      <c r="B26" s="229" t="s">
        <v>75</v>
      </c>
      <c r="C26" s="229" t="s">
        <v>76</v>
      </c>
      <c r="D26" s="229">
        <v>410573019</v>
      </c>
      <c r="E26" s="232">
        <v>44483.972372685188</v>
      </c>
      <c r="F26" s="232">
        <v>44483.975891203707</v>
      </c>
      <c r="G26" s="229" t="s">
        <v>154</v>
      </c>
      <c r="H26" s="229" t="s">
        <v>84</v>
      </c>
      <c r="I26" s="229" t="s">
        <v>15</v>
      </c>
      <c r="J26" s="229"/>
      <c r="K26" s="229"/>
      <c r="L26" s="229"/>
      <c r="M26" s="229"/>
      <c r="N26" s="229" t="s">
        <v>20</v>
      </c>
      <c r="O26" s="229"/>
      <c r="P26" s="229">
        <v>26</v>
      </c>
      <c r="Q26" s="229"/>
      <c r="R26" s="229"/>
      <c r="S26" s="229"/>
      <c r="T26" s="229"/>
      <c r="U26" s="229"/>
      <c r="V26" s="229" t="s">
        <v>20</v>
      </c>
      <c r="W26" s="229"/>
      <c r="X26" s="229">
        <v>40</v>
      </c>
      <c r="Y26" s="229">
        <v>30</v>
      </c>
      <c r="Z26" s="229" t="s">
        <v>78</v>
      </c>
      <c r="AA26" s="229">
        <v>0</v>
      </c>
      <c r="AB26" s="229"/>
      <c r="AC26" s="229"/>
      <c r="AD26" s="229">
        <v>30</v>
      </c>
      <c r="AE26" s="229">
        <v>20</v>
      </c>
      <c r="AF26" s="229">
        <v>0</v>
      </c>
      <c r="AG26" s="229" t="s">
        <v>84</v>
      </c>
      <c r="AH26" s="229" t="s">
        <v>78</v>
      </c>
      <c r="AI26" s="229">
        <v>30</v>
      </c>
      <c r="AJ26" s="229">
        <v>20</v>
      </c>
      <c r="AK26" s="229" t="s">
        <v>78</v>
      </c>
      <c r="AL26" s="229">
        <v>0</v>
      </c>
      <c r="AM26" s="229"/>
      <c r="AN26" s="229"/>
      <c r="AO26" s="229">
        <v>30</v>
      </c>
      <c r="AP26" s="229">
        <v>1</v>
      </c>
      <c r="AQ26" s="229">
        <v>0</v>
      </c>
      <c r="AR26" s="229" t="s">
        <v>84</v>
      </c>
      <c r="AS26" s="229" t="s">
        <v>23</v>
      </c>
      <c r="AT26" s="229" t="s">
        <v>24</v>
      </c>
      <c r="AU26" s="229" t="s">
        <v>25</v>
      </c>
      <c r="AV26" s="229" t="s">
        <v>26</v>
      </c>
    </row>
    <row r="27" spans="1:48">
      <c r="A27" s="229">
        <v>13045748228</v>
      </c>
      <c r="B27" s="229" t="s">
        <v>75</v>
      </c>
      <c r="C27" s="229" t="s">
        <v>76</v>
      </c>
      <c r="D27" s="229">
        <v>410573019</v>
      </c>
      <c r="E27" s="232">
        <v>44483.960138888891</v>
      </c>
      <c r="F27" s="232">
        <v>44483.963414351849</v>
      </c>
      <c r="G27" s="229" t="s">
        <v>155</v>
      </c>
      <c r="H27" s="229" t="s">
        <v>78</v>
      </c>
      <c r="I27" s="229"/>
      <c r="J27" s="229"/>
      <c r="K27" s="229" t="s">
        <v>17</v>
      </c>
      <c r="L27" s="229"/>
      <c r="M27" s="229"/>
      <c r="N27" s="229"/>
      <c r="O27" s="229"/>
      <c r="P27" s="229">
        <v>63</v>
      </c>
      <c r="Q27" s="229" t="s">
        <v>15</v>
      </c>
      <c r="R27" s="229" t="s">
        <v>16</v>
      </c>
      <c r="S27" s="229"/>
      <c r="T27" s="229" t="s">
        <v>18</v>
      </c>
      <c r="U27" s="229"/>
      <c r="V27" s="229" t="s">
        <v>20</v>
      </c>
      <c r="W27" s="229" t="s">
        <v>21</v>
      </c>
      <c r="X27" s="229"/>
      <c r="Y27" s="229"/>
      <c r="Z27" s="229"/>
      <c r="AA27" s="229"/>
      <c r="AB27" s="229"/>
      <c r="AC27" s="229"/>
      <c r="AD27" s="229"/>
      <c r="AE27" s="229"/>
      <c r="AF27" s="229"/>
      <c r="AG27" s="229"/>
      <c r="AH27" s="229"/>
      <c r="AI27" s="229"/>
      <c r="AJ27" s="229"/>
      <c r="AK27" s="229"/>
      <c r="AL27" s="229"/>
      <c r="AM27" s="229"/>
      <c r="AN27" s="229"/>
      <c r="AO27" s="229"/>
      <c r="AP27" s="229"/>
      <c r="AQ27" s="229"/>
      <c r="AR27" s="229"/>
      <c r="AS27" s="229"/>
      <c r="AT27" s="229"/>
      <c r="AU27" s="229"/>
      <c r="AV27" s="229"/>
    </row>
    <row r="28" spans="1:48">
      <c r="A28" s="229">
        <v>13045630567</v>
      </c>
      <c r="B28" s="229" t="s">
        <v>75</v>
      </c>
      <c r="C28" s="229" t="s">
        <v>76</v>
      </c>
      <c r="D28" s="229">
        <v>410573019</v>
      </c>
      <c r="E28" s="232">
        <v>44483.926435185182</v>
      </c>
      <c r="F28" s="232">
        <v>44483.935555555552</v>
      </c>
      <c r="G28" s="229" t="s">
        <v>156</v>
      </c>
      <c r="H28" s="229" t="s">
        <v>78</v>
      </c>
      <c r="I28" s="229"/>
      <c r="J28" s="229"/>
      <c r="K28" s="229"/>
      <c r="L28" s="229"/>
      <c r="M28" s="229"/>
      <c r="N28" s="229" t="s">
        <v>20</v>
      </c>
      <c r="O28" s="229"/>
      <c r="P28" s="229">
        <v>30</v>
      </c>
      <c r="Q28" s="229" t="s">
        <v>15</v>
      </c>
      <c r="R28" s="229"/>
      <c r="S28" s="229" t="s">
        <v>17</v>
      </c>
      <c r="T28" s="229" t="s">
        <v>18</v>
      </c>
      <c r="U28" s="229"/>
      <c r="V28" s="229" t="s">
        <v>20</v>
      </c>
      <c r="W28" s="229" t="s">
        <v>21</v>
      </c>
      <c r="X28" s="229">
        <v>150</v>
      </c>
      <c r="Y28" s="229">
        <v>50</v>
      </c>
      <c r="Z28" s="229" t="s">
        <v>84</v>
      </c>
      <c r="AA28" s="229" t="s">
        <v>157</v>
      </c>
      <c r="AB28" s="229" t="s">
        <v>101</v>
      </c>
      <c r="AC28" s="229" t="s">
        <v>158</v>
      </c>
      <c r="AD28" s="229">
        <v>30</v>
      </c>
      <c r="AE28" s="229">
        <v>20</v>
      </c>
      <c r="AF28" s="229">
        <v>0</v>
      </c>
      <c r="AG28" s="229" t="s">
        <v>84</v>
      </c>
      <c r="AH28" s="229" t="s">
        <v>84</v>
      </c>
      <c r="AI28" s="229">
        <v>135</v>
      </c>
      <c r="AJ28" s="229">
        <v>125</v>
      </c>
      <c r="AK28" s="229" t="s">
        <v>84</v>
      </c>
      <c r="AL28" s="229" t="s">
        <v>153</v>
      </c>
      <c r="AM28" s="229" t="s">
        <v>148</v>
      </c>
      <c r="AN28" s="229"/>
      <c r="AO28" s="229">
        <v>150</v>
      </c>
      <c r="AP28" s="229">
        <v>80</v>
      </c>
      <c r="AQ28" s="229">
        <v>6</v>
      </c>
      <c r="AR28" s="229" t="s">
        <v>84</v>
      </c>
      <c r="AS28" s="229" t="s">
        <v>23</v>
      </c>
      <c r="AT28" s="229" t="s">
        <v>24</v>
      </c>
      <c r="AU28" s="229" t="s">
        <v>25</v>
      </c>
      <c r="AV28" s="229"/>
    </row>
    <row r="29" spans="1:48">
      <c r="A29" s="229">
        <v>13045457429</v>
      </c>
      <c r="B29" s="229" t="s">
        <v>75</v>
      </c>
      <c r="C29" s="229" t="s">
        <v>76</v>
      </c>
      <c r="D29" s="229">
        <v>410573019</v>
      </c>
      <c r="E29" s="232">
        <v>44483.880671296298</v>
      </c>
      <c r="F29" s="232">
        <v>44483.886689814812</v>
      </c>
      <c r="G29" s="229" t="s">
        <v>159</v>
      </c>
      <c r="H29" s="229" t="s">
        <v>78</v>
      </c>
      <c r="I29" s="229"/>
      <c r="J29" s="229"/>
      <c r="K29" s="229"/>
      <c r="L29" s="229"/>
      <c r="M29" s="229"/>
      <c r="N29" s="229"/>
      <c r="O29" s="229"/>
      <c r="P29" s="229">
        <v>29</v>
      </c>
      <c r="Q29" s="229"/>
      <c r="R29" s="229"/>
      <c r="S29" s="229"/>
      <c r="T29" s="229"/>
      <c r="U29" s="229"/>
      <c r="V29" s="229"/>
      <c r="W29" s="229" t="s">
        <v>21</v>
      </c>
      <c r="X29" s="229">
        <v>50</v>
      </c>
      <c r="Y29" s="229">
        <v>10</v>
      </c>
      <c r="Z29" s="229" t="s">
        <v>78</v>
      </c>
      <c r="AA29" s="229"/>
      <c r="AB29" s="229"/>
      <c r="AC29" s="229"/>
      <c r="AD29" s="229"/>
      <c r="AE29" s="229">
        <v>200</v>
      </c>
      <c r="AF29" s="229">
        <v>15</v>
      </c>
      <c r="AG29" s="229" t="s">
        <v>84</v>
      </c>
      <c r="AH29" s="229" t="s">
        <v>84</v>
      </c>
      <c r="AI29" s="229">
        <v>32</v>
      </c>
      <c r="AJ29" s="229">
        <v>23</v>
      </c>
      <c r="AK29" s="229" t="s">
        <v>78</v>
      </c>
      <c r="AL29" s="229"/>
      <c r="AM29" s="229"/>
      <c r="AN29" s="229"/>
      <c r="AO29" s="229">
        <v>30</v>
      </c>
      <c r="AP29" s="229">
        <v>300</v>
      </c>
      <c r="AQ29" s="229">
        <v>5</v>
      </c>
      <c r="AR29" s="229" t="s">
        <v>78</v>
      </c>
      <c r="AS29" s="229"/>
      <c r="AT29" s="229" t="s">
        <v>24</v>
      </c>
      <c r="AU29" s="229" t="s">
        <v>25</v>
      </c>
      <c r="AV29" s="229"/>
    </row>
    <row r="30" spans="1:48">
      <c r="A30" s="229">
        <v>13044616008</v>
      </c>
      <c r="B30" s="229" t="s">
        <v>75</v>
      </c>
      <c r="C30" s="229" t="s">
        <v>76</v>
      </c>
      <c r="D30" s="229">
        <v>410573019</v>
      </c>
      <c r="E30" s="232">
        <v>44483.688009259262</v>
      </c>
      <c r="F30" s="232">
        <v>44483.869618055556</v>
      </c>
      <c r="G30" s="229" t="s">
        <v>160</v>
      </c>
      <c r="H30" s="229" t="s">
        <v>78</v>
      </c>
      <c r="I30" s="229" t="s">
        <v>15</v>
      </c>
      <c r="J30" s="229"/>
      <c r="K30" s="229"/>
      <c r="L30" s="229"/>
      <c r="M30" s="229"/>
      <c r="N30" s="229" t="s">
        <v>20</v>
      </c>
      <c r="O30" s="229"/>
      <c r="P30" s="229">
        <v>10</v>
      </c>
      <c r="Q30" s="229"/>
      <c r="R30" s="229" t="s">
        <v>16</v>
      </c>
      <c r="S30" s="229" t="s">
        <v>17</v>
      </c>
      <c r="T30" s="229"/>
      <c r="U30" s="229" t="s">
        <v>19</v>
      </c>
      <c r="V30" s="229"/>
      <c r="W30" s="229"/>
      <c r="X30" s="229">
        <v>10</v>
      </c>
      <c r="Y30" s="229">
        <v>1</v>
      </c>
      <c r="Z30" s="229" t="s">
        <v>84</v>
      </c>
      <c r="AA30" s="229" t="s">
        <v>85</v>
      </c>
      <c r="AB30" s="229" t="s">
        <v>161</v>
      </c>
      <c r="AC30" s="229"/>
      <c r="AD30" s="229">
        <v>15</v>
      </c>
      <c r="AE30" s="229">
        <v>5</v>
      </c>
      <c r="AF30" s="229">
        <v>3</v>
      </c>
      <c r="AG30" s="229" t="s">
        <v>84</v>
      </c>
      <c r="AH30" s="229" t="s">
        <v>78</v>
      </c>
      <c r="AI30" s="229">
        <v>32</v>
      </c>
      <c r="AJ30" s="229">
        <v>24</v>
      </c>
      <c r="AK30" s="229" t="s">
        <v>84</v>
      </c>
      <c r="AL30" s="229" t="s">
        <v>85</v>
      </c>
      <c r="AM30" s="229" t="s">
        <v>161</v>
      </c>
      <c r="AN30" s="229"/>
      <c r="AO30" s="229">
        <v>350</v>
      </c>
      <c r="AP30" s="229">
        <v>10</v>
      </c>
      <c r="AQ30" s="229">
        <v>6</v>
      </c>
      <c r="AR30" s="229" t="s">
        <v>84</v>
      </c>
      <c r="AS30" s="229" t="s">
        <v>23</v>
      </c>
      <c r="AT30" s="229"/>
      <c r="AU30" s="229" t="s">
        <v>25</v>
      </c>
      <c r="AV30" s="229"/>
    </row>
    <row r="31" spans="1:48">
      <c r="A31" s="229">
        <v>13045340309</v>
      </c>
      <c r="B31" s="229" t="s">
        <v>75</v>
      </c>
      <c r="C31" s="229" t="s">
        <v>76</v>
      </c>
      <c r="D31" s="229">
        <v>410573019</v>
      </c>
      <c r="E31" s="232">
        <v>44483.850995370369</v>
      </c>
      <c r="F31" s="232">
        <v>44483.8515625</v>
      </c>
      <c r="G31" s="229" t="s">
        <v>162</v>
      </c>
      <c r="H31" s="229" t="s">
        <v>84</v>
      </c>
      <c r="I31" s="229" t="s">
        <v>15</v>
      </c>
      <c r="J31" s="229"/>
      <c r="K31" s="229" t="s">
        <v>17</v>
      </c>
      <c r="L31" s="229" t="s">
        <v>18</v>
      </c>
      <c r="M31" s="229"/>
      <c r="N31" s="229"/>
      <c r="O31" s="229"/>
      <c r="P31" s="229">
        <v>60</v>
      </c>
      <c r="Q31" s="229" t="s">
        <v>15</v>
      </c>
      <c r="R31" s="229" t="s">
        <v>16</v>
      </c>
      <c r="S31" s="229"/>
      <c r="T31" s="229" t="s">
        <v>18</v>
      </c>
      <c r="U31" s="229"/>
      <c r="V31" s="229"/>
      <c r="W31" s="229" t="s">
        <v>21</v>
      </c>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row>
    <row r="32" spans="1:48">
      <c r="A32" s="229">
        <v>13044824781</v>
      </c>
      <c r="B32" s="229" t="s">
        <v>75</v>
      </c>
      <c r="C32" s="229" t="s">
        <v>76</v>
      </c>
      <c r="D32" s="229">
        <v>410573019</v>
      </c>
      <c r="E32" s="232">
        <v>44483.732673611114</v>
      </c>
      <c r="F32" s="232">
        <v>44483.7497337963</v>
      </c>
      <c r="G32" s="229" t="s">
        <v>163</v>
      </c>
      <c r="H32" s="229" t="s">
        <v>84</v>
      </c>
      <c r="I32" s="229" t="s">
        <v>15</v>
      </c>
      <c r="J32" s="229"/>
      <c r="K32" s="229"/>
      <c r="L32" s="229"/>
      <c r="M32" s="229"/>
      <c r="N32" s="229" t="s">
        <v>20</v>
      </c>
      <c r="O32" s="229"/>
      <c r="P32" s="229">
        <v>60</v>
      </c>
      <c r="Q32" s="229" t="s">
        <v>15</v>
      </c>
      <c r="R32" s="229"/>
      <c r="S32" s="229" t="s">
        <v>17</v>
      </c>
      <c r="T32" s="229"/>
      <c r="U32" s="229"/>
      <c r="V32" s="229" t="s">
        <v>20</v>
      </c>
      <c r="W32" s="229"/>
      <c r="X32" s="229" t="s">
        <v>164</v>
      </c>
      <c r="Y32" s="229"/>
      <c r="Z32" s="229" t="s">
        <v>84</v>
      </c>
      <c r="AA32" s="229" t="s">
        <v>165</v>
      </c>
      <c r="AB32" s="229" t="s">
        <v>166</v>
      </c>
      <c r="AC32" s="229" t="s">
        <v>167</v>
      </c>
      <c r="AD32" s="229">
        <v>100</v>
      </c>
      <c r="AE32" s="229">
        <v>100</v>
      </c>
      <c r="AF32" s="229">
        <v>5</v>
      </c>
      <c r="AG32" s="229" t="s">
        <v>84</v>
      </c>
      <c r="AH32" s="229" t="s">
        <v>78</v>
      </c>
      <c r="AI32" s="229" t="s">
        <v>168</v>
      </c>
      <c r="AJ32" s="229" t="s">
        <v>169</v>
      </c>
      <c r="AK32" s="229" t="s">
        <v>84</v>
      </c>
      <c r="AL32" s="229" t="s">
        <v>170</v>
      </c>
      <c r="AM32" s="229" t="s">
        <v>171</v>
      </c>
      <c r="AN32" s="229"/>
      <c r="AO32" s="229">
        <v>6</v>
      </c>
      <c r="AP32" s="229">
        <v>300</v>
      </c>
      <c r="AQ32" s="229">
        <v>5</v>
      </c>
      <c r="AR32" s="229" t="s">
        <v>84</v>
      </c>
      <c r="AS32" s="229"/>
      <c r="AT32" s="229"/>
      <c r="AU32" s="229"/>
      <c r="AV32" s="229" t="s">
        <v>26</v>
      </c>
    </row>
    <row r="33" spans="1:48">
      <c r="A33" s="229">
        <v>13044711117</v>
      </c>
      <c r="B33" s="229" t="s">
        <v>75</v>
      </c>
      <c r="C33" s="229" t="s">
        <v>76</v>
      </c>
      <c r="D33" s="229">
        <v>410573019</v>
      </c>
      <c r="E33" s="232">
        <v>44483.708368055559</v>
      </c>
      <c r="F33" s="232">
        <v>44483.710266203707</v>
      </c>
      <c r="G33" s="229" t="s">
        <v>172</v>
      </c>
      <c r="H33" s="229" t="s">
        <v>78</v>
      </c>
      <c r="I33" s="229"/>
      <c r="J33" s="229"/>
      <c r="K33" s="229" t="s">
        <v>17</v>
      </c>
      <c r="L33" s="229"/>
      <c r="M33" s="229"/>
      <c r="N33" s="229" t="s">
        <v>20</v>
      </c>
      <c r="O33" s="229" t="s">
        <v>21</v>
      </c>
      <c r="P33" s="229"/>
      <c r="Q33" s="229"/>
      <c r="R33" s="229"/>
      <c r="S33" s="229"/>
      <c r="T33" s="229"/>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29"/>
      <c r="AT33" s="229"/>
      <c r="AU33" s="229"/>
      <c r="AV33" s="229"/>
    </row>
    <row r="34" spans="1:48">
      <c r="A34" s="229">
        <v>13044608484</v>
      </c>
      <c r="B34" s="229" t="s">
        <v>75</v>
      </c>
      <c r="C34" s="229" t="s">
        <v>76</v>
      </c>
      <c r="D34" s="229">
        <v>410573019</v>
      </c>
      <c r="E34" s="232">
        <v>44483.686412037037</v>
      </c>
      <c r="F34" s="232">
        <v>44483.692118055558</v>
      </c>
      <c r="G34" s="229" t="s">
        <v>173</v>
      </c>
      <c r="H34" s="229" t="s">
        <v>78</v>
      </c>
      <c r="I34" s="229" t="s">
        <v>15</v>
      </c>
      <c r="J34" s="229" t="s">
        <v>16</v>
      </c>
      <c r="K34" s="229"/>
      <c r="L34" s="229"/>
      <c r="M34" s="229"/>
      <c r="N34" s="229" t="s">
        <v>20</v>
      </c>
      <c r="O34" s="229" t="s">
        <v>21</v>
      </c>
      <c r="P34" s="229">
        <v>40</v>
      </c>
      <c r="Q34" s="229" t="s">
        <v>15</v>
      </c>
      <c r="R34" s="229" t="s">
        <v>16</v>
      </c>
      <c r="S34" s="229"/>
      <c r="T34" s="229"/>
      <c r="U34" s="229"/>
      <c r="V34" s="229" t="s">
        <v>20</v>
      </c>
      <c r="W34" s="229" t="s">
        <v>21</v>
      </c>
      <c r="X34" s="229">
        <v>10</v>
      </c>
      <c r="Y34" s="229">
        <v>5</v>
      </c>
      <c r="Z34" s="229" t="s">
        <v>84</v>
      </c>
      <c r="AA34" s="229" t="s">
        <v>174</v>
      </c>
      <c r="AB34" s="229" t="s">
        <v>175</v>
      </c>
      <c r="AC34" s="229"/>
      <c r="AD34" s="229">
        <v>4</v>
      </c>
      <c r="AE34" s="229">
        <v>10</v>
      </c>
      <c r="AF34" s="229">
        <v>4</v>
      </c>
      <c r="AG34" s="229" t="s">
        <v>84</v>
      </c>
      <c r="AH34" s="229" t="s">
        <v>84</v>
      </c>
      <c r="AI34" s="229">
        <v>100</v>
      </c>
      <c r="AJ34" s="229">
        <v>50</v>
      </c>
      <c r="AK34" s="229" t="s">
        <v>84</v>
      </c>
      <c r="AL34" s="229" t="s">
        <v>174</v>
      </c>
      <c r="AM34" s="229" t="s">
        <v>175</v>
      </c>
      <c r="AN34" s="229"/>
      <c r="AO34" s="229">
        <v>120</v>
      </c>
      <c r="AP34" s="229">
        <v>300</v>
      </c>
      <c r="AQ34" s="229">
        <v>50</v>
      </c>
      <c r="AR34" s="229" t="s">
        <v>84</v>
      </c>
      <c r="AS34" s="229"/>
      <c r="AT34" s="229"/>
      <c r="AU34" s="229" t="s">
        <v>25</v>
      </c>
      <c r="AV34" s="229"/>
    </row>
    <row r="35" spans="1:48">
      <c r="A35" s="229">
        <v>13044399061</v>
      </c>
      <c r="B35" s="229" t="s">
        <v>75</v>
      </c>
      <c r="C35" s="229" t="s">
        <v>76</v>
      </c>
      <c r="D35" s="229">
        <v>410573019</v>
      </c>
      <c r="E35" s="232">
        <v>44483.641064814816</v>
      </c>
      <c r="F35" s="232">
        <v>44483.644965277781</v>
      </c>
      <c r="G35" s="229" t="s">
        <v>176</v>
      </c>
      <c r="H35" s="229" t="s">
        <v>84</v>
      </c>
      <c r="I35" s="229" t="s">
        <v>15</v>
      </c>
      <c r="J35" s="229"/>
      <c r="K35" s="229"/>
      <c r="L35" s="229"/>
      <c r="M35" s="229"/>
      <c r="N35" s="229" t="s">
        <v>20</v>
      </c>
      <c r="O35" s="229" t="s">
        <v>21</v>
      </c>
      <c r="P35" s="229">
        <v>67</v>
      </c>
      <c r="Q35" s="229" t="s">
        <v>15</v>
      </c>
      <c r="R35" s="229"/>
      <c r="S35" s="229" t="s">
        <v>17</v>
      </c>
      <c r="T35" s="229" t="s">
        <v>18</v>
      </c>
      <c r="U35" s="229"/>
      <c r="V35" s="229"/>
      <c r="W35" s="229"/>
      <c r="X35" s="229">
        <v>50</v>
      </c>
      <c r="Y35" s="229">
        <v>20</v>
      </c>
      <c r="Z35" s="229" t="s">
        <v>78</v>
      </c>
      <c r="AA35" s="229" t="s">
        <v>177</v>
      </c>
      <c r="AB35" s="229"/>
      <c r="AC35" s="229"/>
      <c r="AD35" s="229">
        <v>300</v>
      </c>
      <c r="AE35" s="229">
        <v>300</v>
      </c>
      <c r="AF35" s="229">
        <v>10</v>
      </c>
      <c r="AG35" s="229" t="s">
        <v>84</v>
      </c>
      <c r="AH35" s="229" t="s">
        <v>78</v>
      </c>
      <c r="AI35" s="229">
        <v>34</v>
      </c>
      <c r="AJ35" s="229">
        <v>24</v>
      </c>
      <c r="AK35" s="229" t="s">
        <v>78</v>
      </c>
      <c r="AL35" s="229" t="s">
        <v>177</v>
      </c>
      <c r="AM35" s="229"/>
      <c r="AN35" s="229"/>
      <c r="AO35" s="229">
        <v>34</v>
      </c>
      <c r="AP35" s="229">
        <v>64</v>
      </c>
      <c r="AQ35" s="229">
        <v>6</v>
      </c>
      <c r="AR35" s="229" t="s">
        <v>84</v>
      </c>
      <c r="AS35" s="229" t="s">
        <v>23</v>
      </c>
      <c r="AT35" s="229"/>
      <c r="AU35" s="229" t="s">
        <v>25</v>
      </c>
      <c r="AV35" s="229" t="s">
        <v>26</v>
      </c>
    </row>
    <row r="36" spans="1:48">
      <c r="A36" s="229">
        <v>13044347240</v>
      </c>
      <c r="B36" s="229" t="s">
        <v>75</v>
      </c>
      <c r="C36" s="229" t="s">
        <v>76</v>
      </c>
      <c r="D36" s="229">
        <v>410573019</v>
      </c>
      <c r="E36" s="232">
        <v>44483.630011574074</v>
      </c>
      <c r="F36" s="232">
        <v>44483.636967592596</v>
      </c>
      <c r="G36" s="229" t="s">
        <v>178</v>
      </c>
      <c r="H36" s="229" t="s">
        <v>84</v>
      </c>
      <c r="I36" s="229" t="s">
        <v>15</v>
      </c>
      <c r="J36" s="229"/>
      <c r="K36" s="229"/>
      <c r="L36" s="229"/>
      <c r="M36" s="229"/>
      <c r="N36" s="229" t="s">
        <v>20</v>
      </c>
      <c r="O36" s="229"/>
      <c r="P36" s="229">
        <v>26</v>
      </c>
      <c r="Q36" s="229" t="s">
        <v>15</v>
      </c>
      <c r="R36" s="229"/>
      <c r="S36" s="229" t="s">
        <v>17</v>
      </c>
      <c r="T36" s="229"/>
      <c r="U36" s="229"/>
      <c r="V36" s="229"/>
      <c r="W36" s="229"/>
      <c r="X36" s="229">
        <v>100</v>
      </c>
      <c r="Y36" s="229">
        <v>10</v>
      </c>
      <c r="Z36" s="229" t="s">
        <v>84</v>
      </c>
      <c r="AA36" s="229" t="s">
        <v>179</v>
      </c>
      <c r="AB36" s="229" t="s">
        <v>180</v>
      </c>
      <c r="AC36" s="229" t="s">
        <v>181</v>
      </c>
      <c r="AD36" s="229">
        <v>300</v>
      </c>
      <c r="AE36" s="229">
        <v>200</v>
      </c>
      <c r="AF36" s="229">
        <v>30</v>
      </c>
      <c r="AG36" s="229" t="s">
        <v>84</v>
      </c>
      <c r="AH36" s="229" t="s">
        <v>78</v>
      </c>
      <c r="AI36" s="229">
        <v>34</v>
      </c>
      <c r="AJ36" s="229">
        <v>24</v>
      </c>
      <c r="AK36" s="229" t="s">
        <v>84</v>
      </c>
      <c r="AL36" s="229" t="s">
        <v>182</v>
      </c>
      <c r="AM36" s="229"/>
      <c r="AN36" s="229"/>
      <c r="AO36" s="229">
        <v>300</v>
      </c>
      <c r="AP36" s="229">
        <v>344</v>
      </c>
      <c r="AQ36" s="229">
        <v>6</v>
      </c>
      <c r="AR36" s="229" t="s">
        <v>84</v>
      </c>
      <c r="AS36" s="229" t="s">
        <v>23</v>
      </c>
      <c r="AT36" s="229"/>
      <c r="AU36" s="229"/>
      <c r="AV36" s="229" t="s">
        <v>26</v>
      </c>
    </row>
    <row r="37" spans="1:48">
      <c r="A37" s="229">
        <v>13044304421</v>
      </c>
      <c r="B37" s="229" t="s">
        <v>75</v>
      </c>
      <c r="C37" s="229" t="s">
        <v>76</v>
      </c>
      <c r="D37" s="229">
        <v>410573019</v>
      </c>
      <c r="E37" s="232">
        <v>44483.620092592595</v>
      </c>
      <c r="F37" s="232">
        <v>44483.630694444444</v>
      </c>
      <c r="G37" s="229" t="s">
        <v>183</v>
      </c>
      <c r="H37" s="229" t="s">
        <v>78</v>
      </c>
      <c r="I37" s="229" t="s">
        <v>15</v>
      </c>
      <c r="J37" s="229"/>
      <c r="K37" s="229"/>
      <c r="L37" s="229"/>
      <c r="M37" s="229"/>
      <c r="N37" s="229"/>
      <c r="O37" s="229" t="s">
        <v>21</v>
      </c>
      <c r="P37" s="229">
        <v>25</v>
      </c>
      <c r="Q37" s="229" t="s">
        <v>15</v>
      </c>
      <c r="R37" s="229"/>
      <c r="S37" s="229" t="s">
        <v>17</v>
      </c>
      <c r="T37" s="229" t="s">
        <v>18</v>
      </c>
      <c r="U37" s="229"/>
      <c r="V37" s="229"/>
      <c r="W37" s="229" t="s">
        <v>21</v>
      </c>
      <c r="X37" s="229">
        <v>20</v>
      </c>
      <c r="Y37" s="229">
        <v>10</v>
      </c>
      <c r="Z37" s="229" t="s">
        <v>84</v>
      </c>
      <c r="AA37" s="229" t="s">
        <v>184</v>
      </c>
      <c r="AB37" s="229"/>
      <c r="AC37" s="229"/>
      <c r="AD37" s="229">
        <v>70</v>
      </c>
      <c r="AE37" s="229">
        <v>30</v>
      </c>
      <c r="AF37" s="229">
        <v>10</v>
      </c>
      <c r="AG37" s="229" t="s">
        <v>84</v>
      </c>
      <c r="AH37" s="229" t="s">
        <v>78</v>
      </c>
      <c r="AI37" s="229">
        <v>37</v>
      </c>
      <c r="AJ37" s="229">
        <v>23</v>
      </c>
      <c r="AK37" s="229" t="s">
        <v>84</v>
      </c>
      <c r="AL37" s="229" t="s">
        <v>185</v>
      </c>
      <c r="AM37" s="229"/>
      <c r="AN37" s="229"/>
      <c r="AO37" s="229">
        <v>500</v>
      </c>
      <c r="AP37" s="229">
        <v>360</v>
      </c>
      <c r="AQ37" s="229">
        <v>35</v>
      </c>
      <c r="AR37" s="229" t="s">
        <v>84</v>
      </c>
      <c r="AS37" s="229"/>
      <c r="AT37" s="229"/>
      <c r="AU37" s="229" t="s">
        <v>25</v>
      </c>
      <c r="AV37" s="229" t="s">
        <v>26</v>
      </c>
    </row>
    <row r="38" spans="1:48">
      <c r="A38" s="229">
        <v>13044150833</v>
      </c>
      <c r="B38" s="229" t="s">
        <v>75</v>
      </c>
      <c r="C38" s="229" t="s">
        <v>76</v>
      </c>
      <c r="D38" s="229">
        <v>410573019</v>
      </c>
      <c r="E38" s="232">
        <v>44483.58693287037</v>
      </c>
      <c r="F38" s="232">
        <v>44483.600451388891</v>
      </c>
      <c r="G38" s="229" t="s">
        <v>186</v>
      </c>
      <c r="H38" s="229" t="s">
        <v>84</v>
      </c>
      <c r="I38" s="229" t="s">
        <v>15</v>
      </c>
      <c r="J38" s="229"/>
      <c r="K38" s="229"/>
      <c r="L38" s="229"/>
      <c r="M38" s="229"/>
      <c r="N38" s="229"/>
      <c r="O38" s="229"/>
      <c r="P38" s="229">
        <v>42</v>
      </c>
      <c r="Q38" s="229"/>
      <c r="R38" s="229"/>
      <c r="S38" s="229" t="s">
        <v>17</v>
      </c>
      <c r="T38" s="229"/>
      <c r="U38" s="229"/>
      <c r="V38" s="229"/>
      <c r="W38" s="229"/>
      <c r="X38" s="229">
        <v>10</v>
      </c>
      <c r="Y38" s="229">
        <v>1</v>
      </c>
      <c r="Z38" s="229" t="s">
        <v>78</v>
      </c>
      <c r="AA38" s="229"/>
      <c r="AB38" s="229"/>
      <c r="AC38" s="229"/>
      <c r="AD38" s="229">
        <v>50</v>
      </c>
      <c r="AE38" s="229">
        <v>20</v>
      </c>
      <c r="AF38" s="229">
        <v>10</v>
      </c>
      <c r="AG38" s="229" t="s">
        <v>84</v>
      </c>
      <c r="AH38" s="229"/>
      <c r="AI38" s="229"/>
      <c r="AJ38" s="229"/>
      <c r="AK38" s="229"/>
      <c r="AL38" s="229"/>
      <c r="AM38" s="229"/>
      <c r="AN38" s="229"/>
      <c r="AO38" s="229"/>
      <c r="AP38" s="229"/>
      <c r="AQ38" s="229"/>
      <c r="AR38" s="229"/>
      <c r="AS38" s="229"/>
      <c r="AT38" s="229"/>
      <c r="AU38" s="229"/>
      <c r="AV38" s="229"/>
    </row>
    <row r="39" spans="1:48">
      <c r="A39" s="229">
        <v>13044179143</v>
      </c>
      <c r="B39" s="229" t="s">
        <v>75</v>
      </c>
      <c r="C39" s="229" t="s">
        <v>76</v>
      </c>
      <c r="D39" s="229">
        <v>410573019</v>
      </c>
      <c r="E39" s="232">
        <v>44483.592141203706</v>
      </c>
      <c r="F39" s="232">
        <v>44483.599062499998</v>
      </c>
      <c r="G39" s="229" t="s">
        <v>187</v>
      </c>
      <c r="H39" s="229" t="s">
        <v>78</v>
      </c>
      <c r="I39" s="229"/>
      <c r="J39" s="229"/>
      <c r="K39" s="229" t="s">
        <v>17</v>
      </c>
      <c r="L39" s="229"/>
      <c r="M39" s="229"/>
      <c r="N39" s="229"/>
      <c r="O39" s="229"/>
      <c r="P39" s="229">
        <v>21</v>
      </c>
      <c r="Q39" s="229"/>
      <c r="R39" s="229"/>
      <c r="S39" s="229" t="s">
        <v>17</v>
      </c>
      <c r="T39" s="229"/>
      <c r="U39" s="229"/>
      <c r="V39" s="229"/>
      <c r="W39" s="229"/>
      <c r="X39" s="229">
        <v>30</v>
      </c>
      <c r="Y39" s="229">
        <v>10</v>
      </c>
      <c r="Z39" s="229" t="s">
        <v>84</v>
      </c>
      <c r="AA39" s="229" t="s">
        <v>188</v>
      </c>
      <c r="AB39" s="229" t="s">
        <v>189</v>
      </c>
      <c r="AC39" s="229" t="s">
        <v>190</v>
      </c>
      <c r="AD39" s="229">
        <v>200</v>
      </c>
      <c r="AE39" s="229">
        <v>170</v>
      </c>
      <c r="AF39" s="229">
        <v>15</v>
      </c>
      <c r="AG39" s="229" t="s">
        <v>78</v>
      </c>
      <c r="AH39" s="229"/>
      <c r="AI39" s="229"/>
      <c r="AJ39" s="229"/>
      <c r="AK39" s="229"/>
      <c r="AL39" s="229"/>
      <c r="AM39" s="229"/>
      <c r="AN39" s="229"/>
      <c r="AO39" s="229"/>
      <c r="AP39" s="229"/>
      <c r="AQ39" s="229"/>
      <c r="AR39" s="229"/>
      <c r="AS39" s="229"/>
      <c r="AT39" s="229"/>
      <c r="AU39" s="229"/>
      <c r="AV39" s="229"/>
    </row>
    <row r="40" spans="1:48">
      <c r="A40" s="229">
        <v>13044184093</v>
      </c>
      <c r="B40" s="229" t="s">
        <v>75</v>
      </c>
      <c r="C40" s="229" t="s">
        <v>76</v>
      </c>
      <c r="D40" s="229">
        <v>410573019</v>
      </c>
      <c r="E40" s="232">
        <v>44483.5934837963</v>
      </c>
      <c r="F40" s="232">
        <v>44483.598657407405</v>
      </c>
      <c r="G40" s="229" t="s">
        <v>191</v>
      </c>
      <c r="H40" s="229" t="s">
        <v>78</v>
      </c>
      <c r="I40" s="229" t="s">
        <v>15</v>
      </c>
      <c r="J40" s="229" t="s">
        <v>16</v>
      </c>
      <c r="K40" s="229" t="s">
        <v>17</v>
      </c>
      <c r="L40" s="229"/>
      <c r="M40" s="229"/>
      <c r="N40" s="229" t="s">
        <v>20</v>
      </c>
      <c r="O40" s="229" t="s">
        <v>21</v>
      </c>
      <c r="P40" s="229">
        <v>12</v>
      </c>
      <c r="Q40" s="229" t="s">
        <v>15</v>
      </c>
      <c r="R40" s="229" t="s">
        <v>16</v>
      </c>
      <c r="S40" s="229" t="s">
        <v>17</v>
      </c>
      <c r="T40" s="229"/>
      <c r="U40" s="229"/>
      <c r="V40" s="229" t="s">
        <v>20</v>
      </c>
      <c r="W40" s="229" t="s">
        <v>21</v>
      </c>
      <c r="X40" s="229">
        <v>100</v>
      </c>
      <c r="Y40" s="229">
        <v>20</v>
      </c>
      <c r="Z40" s="229" t="s">
        <v>78</v>
      </c>
      <c r="AA40" s="229"/>
      <c r="AB40" s="229"/>
      <c r="AC40" s="229"/>
      <c r="AD40" s="229">
        <v>50</v>
      </c>
      <c r="AE40" s="229">
        <v>100</v>
      </c>
      <c r="AF40" s="229">
        <v>5</v>
      </c>
      <c r="AG40" s="229" t="s">
        <v>84</v>
      </c>
      <c r="AH40" s="229" t="s">
        <v>78</v>
      </c>
      <c r="AI40" s="229">
        <v>15</v>
      </c>
      <c r="AJ40" s="229">
        <v>10</v>
      </c>
      <c r="AK40" s="229" t="s">
        <v>78</v>
      </c>
      <c r="AL40" s="229"/>
      <c r="AM40" s="229"/>
      <c r="AN40" s="229"/>
      <c r="AO40" s="229">
        <v>160</v>
      </c>
      <c r="AP40" s="229">
        <v>300</v>
      </c>
      <c r="AQ40" s="229">
        <v>5</v>
      </c>
      <c r="AR40" s="229" t="s">
        <v>84</v>
      </c>
      <c r="AS40" s="229" t="s">
        <v>23</v>
      </c>
      <c r="AT40" s="229" t="s">
        <v>24</v>
      </c>
      <c r="AU40" s="229" t="s">
        <v>25</v>
      </c>
      <c r="AV40" s="229" t="s">
        <v>26</v>
      </c>
    </row>
    <row r="41" spans="1:48">
      <c r="A41" s="229">
        <v>13044149447</v>
      </c>
      <c r="B41" s="229" t="s">
        <v>75</v>
      </c>
      <c r="C41" s="229" t="s">
        <v>76</v>
      </c>
      <c r="D41" s="229">
        <v>410573019</v>
      </c>
      <c r="E41" s="232">
        <v>44483.586504629631</v>
      </c>
      <c r="F41" s="232">
        <v>44483.594942129632</v>
      </c>
      <c r="G41" s="229" t="s">
        <v>192</v>
      </c>
      <c r="H41" s="229" t="s">
        <v>78</v>
      </c>
      <c r="I41" s="229"/>
      <c r="J41" s="229"/>
      <c r="K41" s="229" t="s">
        <v>17</v>
      </c>
      <c r="L41" s="229"/>
      <c r="M41" s="229"/>
      <c r="N41" s="229"/>
      <c r="O41" s="229"/>
      <c r="P41" s="229">
        <v>12</v>
      </c>
      <c r="Q41" s="229"/>
      <c r="R41" s="229" t="s">
        <v>16</v>
      </c>
      <c r="S41" s="229"/>
      <c r="T41" s="229"/>
      <c r="U41" s="229"/>
      <c r="V41" s="229"/>
      <c r="W41" s="229"/>
      <c r="X41" s="229">
        <v>10</v>
      </c>
      <c r="Y41" s="229">
        <v>1</v>
      </c>
      <c r="Z41" s="229" t="s">
        <v>84</v>
      </c>
      <c r="AA41" s="229" t="s">
        <v>193</v>
      </c>
      <c r="AB41" s="229"/>
      <c r="AC41" s="229"/>
      <c r="AD41" s="229">
        <v>30</v>
      </c>
      <c r="AE41" s="229">
        <v>50</v>
      </c>
      <c r="AF41" s="229">
        <v>0</v>
      </c>
      <c r="AG41" s="229" t="s">
        <v>84</v>
      </c>
      <c r="AH41" s="229" t="s">
        <v>84</v>
      </c>
      <c r="AI41" s="229">
        <v>15</v>
      </c>
      <c r="AJ41" s="229">
        <v>12</v>
      </c>
      <c r="AK41" s="229" t="s">
        <v>84</v>
      </c>
      <c r="AL41" s="229" t="s">
        <v>194</v>
      </c>
      <c r="AM41" s="229" t="s">
        <v>195</v>
      </c>
      <c r="AN41" s="229"/>
      <c r="AO41" s="229">
        <v>15</v>
      </c>
      <c r="AP41" s="229">
        <v>3</v>
      </c>
      <c r="AQ41" s="229">
        <v>0</v>
      </c>
      <c r="AR41" s="229" t="s">
        <v>78</v>
      </c>
      <c r="AS41" s="229" t="s">
        <v>23</v>
      </c>
      <c r="AT41" s="229" t="s">
        <v>24</v>
      </c>
      <c r="AU41" s="229" t="s">
        <v>25</v>
      </c>
      <c r="AV41" s="229" t="s">
        <v>26</v>
      </c>
    </row>
    <row r="42" spans="1:48">
      <c r="A42" s="229">
        <v>13044161053</v>
      </c>
      <c r="B42" s="229" t="s">
        <v>75</v>
      </c>
      <c r="C42" s="229" t="s">
        <v>76</v>
      </c>
      <c r="D42" s="229">
        <v>410573019</v>
      </c>
      <c r="E42" s="232">
        <v>44483.58865740741</v>
      </c>
      <c r="F42" s="232">
        <v>44483.593136574076</v>
      </c>
      <c r="G42" s="229" t="s">
        <v>196</v>
      </c>
      <c r="H42" s="229" t="s">
        <v>78</v>
      </c>
      <c r="I42" s="229" t="s">
        <v>15</v>
      </c>
      <c r="J42" s="229"/>
      <c r="K42" s="229"/>
      <c r="L42" s="229" t="s">
        <v>18</v>
      </c>
      <c r="M42" s="229"/>
      <c r="N42" s="229" t="s">
        <v>20</v>
      </c>
      <c r="O42" s="229" t="s">
        <v>21</v>
      </c>
      <c r="P42" s="229">
        <v>30</v>
      </c>
      <c r="Q42" s="229" t="s">
        <v>15</v>
      </c>
      <c r="R42" s="229"/>
      <c r="S42" s="229"/>
      <c r="T42" s="229" t="s">
        <v>18</v>
      </c>
      <c r="U42" s="229"/>
      <c r="V42" s="229" t="s">
        <v>20</v>
      </c>
      <c r="W42" s="229" t="s">
        <v>21</v>
      </c>
      <c r="X42" s="229">
        <v>50</v>
      </c>
      <c r="Y42" s="229">
        <v>10</v>
      </c>
      <c r="Z42" s="229" t="s">
        <v>78</v>
      </c>
      <c r="AA42" s="229"/>
      <c r="AB42" s="229"/>
      <c r="AC42" s="229"/>
      <c r="AD42" s="229">
        <v>100</v>
      </c>
      <c r="AE42" s="229">
        <v>70</v>
      </c>
      <c r="AF42" s="229">
        <v>10</v>
      </c>
      <c r="AG42" s="229" t="s">
        <v>84</v>
      </c>
      <c r="AH42" s="229"/>
      <c r="AI42" s="229"/>
      <c r="AJ42" s="229"/>
      <c r="AK42" s="229"/>
      <c r="AL42" s="229"/>
      <c r="AM42" s="229"/>
      <c r="AN42" s="229"/>
      <c r="AO42" s="229"/>
      <c r="AP42" s="229"/>
      <c r="AQ42" s="229"/>
      <c r="AR42" s="229"/>
      <c r="AS42" s="229"/>
      <c r="AT42" s="229"/>
      <c r="AU42" s="229"/>
      <c r="AV42" s="229"/>
    </row>
    <row r="43" spans="1:48">
      <c r="A43" s="229">
        <v>13044142578</v>
      </c>
      <c r="B43" s="229" t="s">
        <v>75</v>
      </c>
      <c r="C43" s="229" t="s">
        <v>76</v>
      </c>
      <c r="D43" s="229">
        <v>410573019</v>
      </c>
      <c r="E43" s="232">
        <v>44483.585416666669</v>
      </c>
      <c r="F43" s="232">
        <v>44483.589826388888</v>
      </c>
      <c r="G43" s="229" t="s">
        <v>197</v>
      </c>
      <c r="H43" s="229" t="s">
        <v>84</v>
      </c>
      <c r="I43" s="229" t="s">
        <v>15</v>
      </c>
      <c r="J43" s="229"/>
      <c r="K43" s="229"/>
      <c r="L43" s="229"/>
      <c r="M43" s="229"/>
      <c r="N43" s="229"/>
      <c r="O43" s="229"/>
      <c r="P43" s="229">
        <v>55</v>
      </c>
      <c r="Q43" s="229" t="s">
        <v>15</v>
      </c>
      <c r="R43" s="229"/>
      <c r="S43" s="229"/>
      <c r="T43" s="229"/>
      <c r="U43" s="229"/>
      <c r="V43" s="229"/>
      <c r="W43" s="229"/>
      <c r="X43" s="229">
        <v>25</v>
      </c>
      <c r="Y43" s="229">
        <v>20</v>
      </c>
      <c r="Z43" s="229" t="s">
        <v>84</v>
      </c>
      <c r="AA43" s="229" t="s">
        <v>198</v>
      </c>
      <c r="AB43" s="229" t="s">
        <v>199</v>
      </c>
      <c r="AC43" s="229" t="s">
        <v>200</v>
      </c>
      <c r="AD43" s="229">
        <v>100</v>
      </c>
      <c r="AE43" s="229">
        <v>70</v>
      </c>
      <c r="AF43" s="229">
        <v>5</v>
      </c>
      <c r="AG43" s="229" t="s">
        <v>84</v>
      </c>
      <c r="AH43" s="229" t="s">
        <v>84</v>
      </c>
      <c r="AI43" s="229">
        <v>30</v>
      </c>
      <c r="AJ43" s="229">
        <v>25</v>
      </c>
      <c r="AK43" s="229" t="s">
        <v>84</v>
      </c>
      <c r="AL43" s="229" t="s">
        <v>201</v>
      </c>
      <c r="AM43" s="229" t="s">
        <v>202</v>
      </c>
      <c r="AN43" s="229" t="s">
        <v>203</v>
      </c>
      <c r="AO43" s="229">
        <v>70</v>
      </c>
      <c r="AP43" s="229">
        <v>50</v>
      </c>
      <c r="AQ43" s="229">
        <v>5</v>
      </c>
      <c r="AR43" s="229" t="s">
        <v>84</v>
      </c>
      <c r="AS43" s="229"/>
      <c r="AT43" s="229"/>
      <c r="AU43" s="229"/>
      <c r="AV43" s="229" t="s">
        <v>26</v>
      </c>
    </row>
    <row r="44" spans="1:48">
      <c r="A44" s="229">
        <v>13044135982</v>
      </c>
      <c r="B44" s="229" t="s">
        <v>75</v>
      </c>
      <c r="C44" s="229" t="s">
        <v>76</v>
      </c>
      <c r="D44" s="229">
        <v>410573019</v>
      </c>
      <c r="E44" s="232">
        <v>44483.584178240744</v>
      </c>
      <c r="F44" s="232">
        <v>44483.584768518522</v>
      </c>
      <c r="G44" s="229" t="s">
        <v>204</v>
      </c>
      <c r="H44" s="229" t="s">
        <v>78</v>
      </c>
      <c r="I44" s="229"/>
      <c r="J44" s="229"/>
      <c r="K44" s="229" t="s">
        <v>17</v>
      </c>
      <c r="L44" s="229"/>
      <c r="M44" s="229"/>
      <c r="N44" s="229"/>
      <c r="O44" s="229"/>
      <c r="P44" s="229">
        <v>5</v>
      </c>
      <c r="Q44" s="229"/>
      <c r="R44" s="229"/>
      <c r="S44" s="229" t="s">
        <v>17</v>
      </c>
      <c r="T44" s="229"/>
      <c r="U44" s="229"/>
      <c r="V44" s="229"/>
      <c r="W44" s="229"/>
      <c r="X44" s="229"/>
      <c r="Y44" s="229"/>
      <c r="Z44" s="229"/>
      <c r="AA44" s="229"/>
      <c r="AB44" s="229"/>
      <c r="AC44" s="229"/>
      <c r="AD44" s="229"/>
      <c r="AE44" s="229"/>
      <c r="AF44" s="229"/>
      <c r="AG44" s="229"/>
      <c r="AH44" s="229"/>
      <c r="AI44" s="229"/>
      <c r="AJ44" s="229"/>
      <c r="AK44" s="229"/>
      <c r="AL44" s="229"/>
      <c r="AM44" s="229"/>
      <c r="AN44" s="229"/>
      <c r="AO44" s="229"/>
      <c r="AP44" s="229"/>
      <c r="AQ44" s="229"/>
      <c r="AR44" s="229"/>
      <c r="AS44" s="229"/>
      <c r="AT44" s="229"/>
      <c r="AU44" s="229"/>
      <c r="AV44" s="229"/>
    </row>
    <row r="45" spans="1:48">
      <c r="A45" s="229">
        <v>13043975178</v>
      </c>
      <c r="B45" s="229" t="s">
        <v>75</v>
      </c>
      <c r="C45" s="229" t="s">
        <v>76</v>
      </c>
      <c r="D45" s="229">
        <v>410573019</v>
      </c>
      <c r="E45" s="232">
        <v>44483.548182870371</v>
      </c>
      <c r="F45" s="232">
        <v>44483.583344907405</v>
      </c>
      <c r="G45" s="229" t="s">
        <v>205</v>
      </c>
      <c r="H45" s="229" t="s">
        <v>78</v>
      </c>
      <c r="I45" s="229"/>
      <c r="J45" s="229"/>
      <c r="K45" s="229"/>
      <c r="L45" s="229"/>
      <c r="M45" s="229"/>
      <c r="N45" s="229" t="s">
        <v>20</v>
      </c>
      <c r="O45" s="229"/>
      <c r="P45" s="229">
        <v>25</v>
      </c>
      <c r="Q45" s="229" t="s">
        <v>15</v>
      </c>
      <c r="R45" s="229"/>
      <c r="S45" s="229" t="s">
        <v>17</v>
      </c>
      <c r="T45" s="229"/>
      <c r="U45" s="229"/>
      <c r="V45" s="229" t="s">
        <v>20</v>
      </c>
      <c r="W45" s="229"/>
      <c r="X45" s="229">
        <v>5</v>
      </c>
      <c r="Y45" s="229">
        <v>3</v>
      </c>
      <c r="Z45" s="229" t="s">
        <v>84</v>
      </c>
      <c r="AA45" s="229" t="s">
        <v>85</v>
      </c>
      <c r="AB45" s="229" t="s">
        <v>206</v>
      </c>
      <c r="AC45" s="229" t="s">
        <v>175</v>
      </c>
      <c r="AD45" s="229">
        <v>110</v>
      </c>
      <c r="AE45" s="229">
        <v>80</v>
      </c>
      <c r="AF45" s="229" t="s">
        <v>207</v>
      </c>
      <c r="AG45" s="229" t="s">
        <v>84</v>
      </c>
      <c r="AH45" s="229" t="s">
        <v>78</v>
      </c>
      <c r="AI45" s="229">
        <v>25</v>
      </c>
      <c r="AJ45" s="229">
        <v>18</v>
      </c>
      <c r="AK45" s="229" t="s">
        <v>84</v>
      </c>
      <c r="AL45" s="229" t="s">
        <v>85</v>
      </c>
      <c r="AM45" s="229" t="s">
        <v>208</v>
      </c>
      <c r="AN45" s="229" t="s">
        <v>175</v>
      </c>
      <c r="AO45" s="229">
        <v>250</v>
      </c>
      <c r="AP45" s="229">
        <v>200</v>
      </c>
      <c r="AQ45" s="229" t="s">
        <v>207</v>
      </c>
      <c r="AR45" s="229" t="s">
        <v>84</v>
      </c>
      <c r="AS45" s="229"/>
      <c r="AT45" s="229"/>
      <c r="AU45" s="229" t="s">
        <v>25</v>
      </c>
      <c r="AV45" s="229"/>
    </row>
    <row r="46" spans="1:48">
      <c r="A46" s="229">
        <v>13044019921</v>
      </c>
      <c r="B46" s="229" t="s">
        <v>75</v>
      </c>
      <c r="C46" s="229" t="s">
        <v>76</v>
      </c>
      <c r="D46" s="229">
        <v>410573019</v>
      </c>
      <c r="E46" s="232">
        <v>44483.564212962963</v>
      </c>
      <c r="F46" s="232">
        <v>44483.573252314818</v>
      </c>
      <c r="G46" s="229" t="s">
        <v>156</v>
      </c>
      <c r="H46" s="229" t="s">
        <v>78</v>
      </c>
      <c r="I46" s="229"/>
      <c r="J46" s="229"/>
      <c r="K46" s="229" t="s">
        <v>17</v>
      </c>
      <c r="L46" s="229"/>
      <c r="M46" s="229"/>
      <c r="N46" s="229"/>
      <c r="O46" s="229" t="s">
        <v>21</v>
      </c>
      <c r="P46" s="229">
        <v>5</v>
      </c>
      <c r="Q46" s="229" t="s">
        <v>15</v>
      </c>
      <c r="R46" s="229"/>
      <c r="S46" s="229"/>
      <c r="T46" s="229" t="s">
        <v>18</v>
      </c>
      <c r="U46" s="229"/>
      <c r="V46" s="229"/>
      <c r="W46" s="229"/>
      <c r="X46" s="229">
        <v>10</v>
      </c>
      <c r="Y46" s="229">
        <v>8</v>
      </c>
      <c r="Z46" s="229" t="s">
        <v>84</v>
      </c>
      <c r="AA46" s="229" t="s">
        <v>209</v>
      </c>
      <c r="AB46" s="229"/>
      <c r="AC46" s="229"/>
      <c r="AD46" s="229">
        <v>50</v>
      </c>
      <c r="AE46" s="229">
        <v>25</v>
      </c>
      <c r="AF46" s="229">
        <v>5</v>
      </c>
      <c r="AG46" s="229" t="s">
        <v>78</v>
      </c>
      <c r="AH46" s="229" t="s">
        <v>78</v>
      </c>
      <c r="AI46" s="229">
        <v>35</v>
      </c>
      <c r="AJ46" s="229">
        <v>24</v>
      </c>
      <c r="AK46" s="229" t="s">
        <v>84</v>
      </c>
      <c r="AL46" s="229" t="s">
        <v>210</v>
      </c>
      <c r="AM46" s="229"/>
      <c r="AN46" s="229"/>
      <c r="AO46" s="229">
        <v>355</v>
      </c>
      <c r="AP46" s="229">
        <v>355</v>
      </c>
      <c r="AQ46" s="229">
        <v>8</v>
      </c>
      <c r="AR46" s="229" t="s">
        <v>78</v>
      </c>
      <c r="AS46" s="229"/>
      <c r="AT46" s="229" t="s">
        <v>24</v>
      </c>
      <c r="AU46" s="229" t="s">
        <v>25</v>
      </c>
      <c r="AV46" s="229"/>
    </row>
    <row r="47" spans="1:48">
      <c r="A47" s="229">
        <v>13043987803</v>
      </c>
      <c r="B47" s="229" t="s">
        <v>75</v>
      </c>
      <c r="C47" s="229" t="s">
        <v>76</v>
      </c>
      <c r="D47" s="229">
        <v>410573019</v>
      </c>
      <c r="E47" s="232">
        <v>44483.553356481483</v>
      </c>
      <c r="F47" s="232">
        <v>44483.568981481483</v>
      </c>
      <c r="G47" s="229" t="s">
        <v>211</v>
      </c>
      <c r="H47" s="229" t="s">
        <v>78</v>
      </c>
      <c r="I47" s="229"/>
      <c r="J47" s="229"/>
      <c r="K47" s="229" t="s">
        <v>17</v>
      </c>
      <c r="L47" s="229"/>
      <c r="M47" s="229"/>
      <c r="N47" s="229" t="s">
        <v>20</v>
      </c>
      <c r="O47" s="229" t="s">
        <v>21</v>
      </c>
      <c r="P47" s="229">
        <v>4</v>
      </c>
      <c r="Q47" s="229"/>
      <c r="R47" s="229"/>
      <c r="S47" s="229" t="s">
        <v>17</v>
      </c>
      <c r="T47" s="229" t="s">
        <v>18</v>
      </c>
      <c r="U47" s="229" t="s">
        <v>19</v>
      </c>
      <c r="V47" s="229"/>
      <c r="W47" s="229"/>
      <c r="X47" s="229">
        <v>27</v>
      </c>
      <c r="Y47" s="229">
        <v>20</v>
      </c>
      <c r="Z47" s="229" t="s">
        <v>84</v>
      </c>
      <c r="AA47" s="229" t="s">
        <v>85</v>
      </c>
      <c r="AB47" s="229" t="s">
        <v>212</v>
      </c>
      <c r="AC47" s="229" t="s">
        <v>213</v>
      </c>
      <c r="AD47" s="229">
        <v>191</v>
      </c>
      <c r="AE47" s="229">
        <v>120</v>
      </c>
      <c r="AF47" s="229">
        <v>20</v>
      </c>
      <c r="AG47" s="229" t="s">
        <v>78</v>
      </c>
      <c r="AH47" s="229" t="s">
        <v>78</v>
      </c>
      <c r="AI47" s="229">
        <v>32</v>
      </c>
      <c r="AJ47" s="229">
        <v>24</v>
      </c>
      <c r="AK47" s="229" t="s">
        <v>84</v>
      </c>
      <c r="AL47" s="229" t="s">
        <v>214</v>
      </c>
      <c r="AM47" s="229" t="s">
        <v>215</v>
      </c>
      <c r="AN47" s="229" t="s">
        <v>216</v>
      </c>
      <c r="AO47" s="229">
        <v>650</v>
      </c>
      <c r="AP47" s="229">
        <v>350</v>
      </c>
      <c r="AQ47" s="229">
        <v>6</v>
      </c>
      <c r="AR47" s="229" t="s">
        <v>78</v>
      </c>
      <c r="AS47" s="229"/>
      <c r="AT47" s="229"/>
      <c r="AU47" s="229" t="s">
        <v>25</v>
      </c>
      <c r="AV47" s="229"/>
    </row>
    <row r="48" spans="1:48">
      <c r="A48" s="229">
        <v>13042138636</v>
      </c>
      <c r="B48" s="229" t="s">
        <v>75</v>
      </c>
      <c r="C48" s="229" t="s">
        <v>76</v>
      </c>
      <c r="D48" s="229">
        <v>410573019</v>
      </c>
      <c r="E48" s="232">
        <v>44482.863923611112</v>
      </c>
      <c r="F48" s="232">
        <v>44482.865520833337</v>
      </c>
      <c r="G48" s="229" t="s">
        <v>145</v>
      </c>
      <c r="H48" s="229" t="s">
        <v>84</v>
      </c>
      <c r="I48" s="229"/>
      <c r="J48" s="229"/>
      <c r="K48" s="229"/>
      <c r="L48" s="229" t="s">
        <v>18</v>
      </c>
      <c r="M48" s="229"/>
      <c r="N48" s="229"/>
      <c r="O48" s="229"/>
      <c r="P48" s="229">
        <v>27</v>
      </c>
      <c r="Q48" s="229" t="s">
        <v>15</v>
      </c>
      <c r="R48" s="229"/>
      <c r="S48" s="229"/>
      <c r="T48" s="229"/>
      <c r="U48" s="229"/>
      <c r="V48" s="229"/>
      <c r="W48" s="229"/>
      <c r="X48" s="229" t="s">
        <v>217</v>
      </c>
      <c r="Y48" s="229"/>
      <c r="Z48" s="229"/>
      <c r="AA48" s="229"/>
      <c r="AB48" s="229" t="s">
        <v>218</v>
      </c>
      <c r="AC48" s="229"/>
      <c r="AD48" s="229"/>
      <c r="AE48" s="229"/>
      <c r="AF48" s="229"/>
      <c r="AG48" s="229"/>
      <c r="AH48" s="229"/>
      <c r="AI48" s="229"/>
      <c r="AJ48" s="229"/>
      <c r="AK48" s="229"/>
      <c r="AL48" s="229"/>
      <c r="AM48" s="229"/>
      <c r="AN48" s="229"/>
      <c r="AO48" s="229"/>
      <c r="AP48" s="229"/>
      <c r="AQ48" s="229"/>
      <c r="AR48" s="229"/>
      <c r="AS48" s="229"/>
      <c r="AT48" s="229"/>
      <c r="AU48" s="229"/>
      <c r="AV48" s="229"/>
    </row>
    <row r="49" spans="1:48">
      <c r="A49" s="229">
        <v>13038156838</v>
      </c>
      <c r="B49" s="229" t="s">
        <v>75</v>
      </c>
      <c r="C49" s="229" t="s">
        <v>76</v>
      </c>
      <c r="D49" s="229">
        <v>410573019</v>
      </c>
      <c r="E49" s="232">
        <v>44481.662048611113</v>
      </c>
      <c r="F49" s="232">
        <v>44481.664594907408</v>
      </c>
      <c r="G49" s="229" t="s">
        <v>219</v>
      </c>
      <c r="H49" s="229" t="s">
        <v>78</v>
      </c>
      <c r="I49" s="229"/>
      <c r="J49" s="229"/>
      <c r="K49" s="229" t="s">
        <v>17</v>
      </c>
      <c r="L49" s="229"/>
      <c r="M49" s="229"/>
      <c r="N49" s="229" t="s">
        <v>20</v>
      </c>
      <c r="O49" s="229"/>
      <c r="P49" s="229">
        <v>12</v>
      </c>
      <c r="Q49" s="229" t="s">
        <v>15</v>
      </c>
      <c r="R49" s="229" t="s">
        <v>16</v>
      </c>
      <c r="S49" s="229"/>
      <c r="T49" s="229"/>
      <c r="U49" s="229" t="s">
        <v>19</v>
      </c>
      <c r="V49" s="229"/>
      <c r="W49" s="229"/>
      <c r="X49" s="229">
        <v>32</v>
      </c>
      <c r="Y49" s="229">
        <v>24</v>
      </c>
      <c r="Z49" s="229" t="s">
        <v>84</v>
      </c>
      <c r="AA49" s="229" t="s">
        <v>220</v>
      </c>
      <c r="AB49" s="229" t="s">
        <v>148</v>
      </c>
      <c r="AC49" s="229"/>
      <c r="AD49" s="229">
        <v>30</v>
      </c>
      <c r="AE49" s="229">
        <v>200</v>
      </c>
      <c r="AF49" s="229">
        <v>6</v>
      </c>
      <c r="AG49" s="229" t="s">
        <v>78</v>
      </c>
      <c r="AH49" s="229" t="s">
        <v>84</v>
      </c>
      <c r="AI49" s="229">
        <v>56</v>
      </c>
      <c r="AJ49" s="229">
        <v>54</v>
      </c>
      <c r="AK49" s="229" t="s">
        <v>84</v>
      </c>
      <c r="AL49" s="229" t="s">
        <v>221</v>
      </c>
      <c r="AM49" s="229" t="s">
        <v>85</v>
      </c>
      <c r="AN49" s="229"/>
      <c r="AO49" s="229">
        <v>355</v>
      </c>
      <c r="AP49" s="229">
        <v>6</v>
      </c>
      <c r="AQ49" s="229">
        <v>5</v>
      </c>
      <c r="AR49" s="229" t="s">
        <v>78</v>
      </c>
      <c r="AS49" s="229"/>
      <c r="AT49" s="229"/>
      <c r="AU49" s="229"/>
      <c r="AV49" s="229" t="s">
        <v>26</v>
      </c>
    </row>
    <row r="50" spans="1:48">
      <c r="A50" s="229">
        <v>13092938817</v>
      </c>
      <c r="B50" s="229" t="s">
        <v>75</v>
      </c>
      <c r="C50" s="229" t="s">
        <v>222</v>
      </c>
      <c r="D50" s="229">
        <v>410631664</v>
      </c>
      <c r="E50" s="232">
        <v>44502.408113425925</v>
      </c>
      <c r="F50" s="232">
        <v>44502.411921296298</v>
      </c>
      <c r="G50" s="229" t="s">
        <v>223</v>
      </c>
      <c r="H50" s="229" t="s">
        <v>84</v>
      </c>
      <c r="I50" s="229" t="s">
        <v>15</v>
      </c>
      <c r="J50" s="229"/>
      <c r="K50" s="229"/>
      <c r="L50" s="229"/>
      <c r="M50" s="229"/>
      <c r="N50" s="229" t="s">
        <v>20</v>
      </c>
      <c r="O50" s="229"/>
      <c r="P50" s="229">
        <v>90</v>
      </c>
      <c r="Q50" s="229" t="s">
        <v>15</v>
      </c>
      <c r="R50" s="229"/>
      <c r="S50" s="229"/>
      <c r="T50" s="229"/>
      <c r="U50" s="229"/>
      <c r="V50" s="229" t="s">
        <v>20</v>
      </c>
      <c r="W50" s="229"/>
      <c r="X50" s="229">
        <v>50</v>
      </c>
      <c r="Y50" s="229">
        <v>30</v>
      </c>
      <c r="Z50" s="229" t="s">
        <v>78</v>
      </c>
      <c r="AA50" s="229"/>
      <c r="AB50" s="229"/>
      <c r="AC50" s="229"/>
      <c r="AD50" s="229"/>
      <c r="AE50" s="229"/>
      <c r="AF50" s="229"/>
      <c r="AG50" s="229" t="s">
        <v>84</v>
      </c>
      <c r="AH50" s="229" t="s">
        <v>78</v>
      </c>
      <c r="AI50" s="229">
        <v>32</v>
      </c>
      <c r="AJ50" s="229">
        <v>24</v>
      </c>
      <c r="AK50" s="229" t="s">
        <v>78</v>
      </c>
      <c r="AL50" s="229"/>
      <c r="AM50" s="229"/>
      <c r="AN50" s="229"/>
      <c r="AO50" s="229">
        <v>355</v>
      </c>
      <c r="AP50" s="229">
        <v>355</v>
      </c>
      <c r="AQ50" s="229">
        <v>6</v>
      </c>
      <c r="AR50" s="229" t="s">
        <v>84</v>
      </c>
      <c r="AS50" s="229" t="s">
        <v>23</v>
      </c>
      <c r="AT50" s="229"/>
      <c r="AU50" s="229"/>
      <c r="AV50" s="229"/>
    </row>
    <row r="51" spans="1:48">
      <c r="A51" s="229">
        <v>13091898994</v>
      </c>
      <c r="B51" s="229" t="s">
        <v>75</v>
      </c>
      <c r="C51" s="229" t="s">
        <v>222</v>
      </c>
      <c r="D51" s="229">
        <v>410631664</v>
      </c>
      <c r="E51" s="232">
        <v>44501.956041666665</v>
      </c>
      <c r="F51" s="232">
        <v>44501.958773148152</v>
      </c>
      <c r="G51" s="229" t="s">
        <v>224</v>
      </c>
      <c r="H51" s="229" t="s">
        <v>78</v>
      </c>
      <c r="I51" s="229" t="s">
        <v>15</v>
      </c>
      <c r="J51" s="229"/>
      <c r="K51" s="229" t="s">
        <v>17</v>
      </c>
      <c r="L51" s="229"/>
      <c r="M51" s="229"/>
      <c r="N51" s="229"/>
      <c r="O51" s="229"/>
      <c r="P51" s="229">
        <v>16</v>
      </c>
      <c r="Q51" s="229"/>
      <c r="R51" s="229"/>
      <c r="S51" s="229" t="s">
        <v>17</v>
      </c>
      <c r="T51" s="229"/>
      <c r="U51" s="229"/>
      <c r="V51" s="229"/>
      <c r="W51" s="229"/>
      <c r="X51" s="229"/>
      <c r="Y51" s="229"/>
      <c r="Z51" s="229"/>
      <c r="AA51" s="229"/>
      <c r="AB51" s="229"/>
      <c r="AC51" s="229"/>
      <c r="AD51" s="229"/>
      <c r="AE51" s="229"/>
      <c r="AF51" s="229"/>
      <c r="AG51" s="229"/>
      <c r="AH51" s="229"/>
      <c r="AI51" s="229"/>
      <c r="AJ51" s="229"/>
      <c r="AK51" s="229"/>
      <c r="AL51" s="229"/>
      <c r="AM51" s="229"/>
      <c r="AN51" s="229"/>
      <c r="AO51" s="229"/>
      <c r="AP51" s="229"/>
      <c r="AQ51" s="229"/>
      <c r="AR51" s="229"/>
      <c r="AS51" s="229"/>
      <c r="AT51" s="229"/>
      <c r="AU51" s="229"/>
      <c r="AV51" s="229"/>
    </row>
    <row r="52" spans="1:48">
      <c r="A52" s="229">
        <v>13070556252</v>
      </c>
      <c r="B52" s="229" t="s">
        <v>75</v>
      </c>
      <c r="C52" s="229" t="s">
        <v>222</v>
      </c>
      <c r="D52" s="229">
        <v>410631664</v>
      </c>
      <c r="E52" s="232">
        <v>44494.546736111108</v>
      </c>
      <c r="F52" s="232">
        <v>44494.556087962963</v>
      </c>
      <c r="G52" s="229" t="s">
        <v>145</v>
      </c>
      <c r="H52" s="229" t="s">
        <v>84</v>
      </c>
      <c r="I52" s="229" t="s">
        <v>15</v>
      </c>
      <c r="J52" s="229"/>
      <c r="K52" s="229"/>
      <c r="L52" s="229"/>
      <c r="M52" s="229"/>
      <c r="N52" s="229"/>
      <c r="O52" s="229"/>
      <c r="P52" s="229">
        <v>3</v>
      </c>
      <c r="Q52" s="229"/>
      <c r="R52" s="229"/>
      <c r="S52" s="229" t="s">
        <v>17</v>
      </c>
      <c r="T52" s="229"/>
      <c r="U52" s="229"/>
      <c r="V52" s="229" t="s">
        <v>20</v>
      </c>
      <c r="W52" s="229"/>
      <c r="X52" s="229">
        <v>5</v>
      </c>
      <c r="Y52" s="229">
        <v>3</v>
      </c>
      <c r="Z52" s="229" t="s">
        <v>78</v>
      </c>
      <c r="AA52" s="229"/>
      <c r="AB52" s="229"/>
      <c r="AC52" s="229"/>
      <c r="AD52" s="229">
        <v>50</v>
      </c>
      <c r="AE52" s="229">
        <v>40</v>
      </c>
      <c r="AF52" s="229">
        <v>5</v>
      </c>
      <c r="AG52" s="229" t="s">
        <v>84</v>
      </c>
      <c r="AH52" s="229" t="s">
        <v>84</v>
      </c>
      <c r="AI52" s="229">
        <v>32</v>
      </c>
      <c r="AJ52" s="229">
        <v>25</v>
      </c>
      <c r="AK52" s="229" t="s">
        <v>78</v>
      </c>
      <c r="AL52" s="229"/>
      <c r="AM52" s="229"/>
      <c r="AN52" s="229"/>
      <c r="AO52" s="229">
        <v>355</v>
      </c>
      <c r="AP52" s="229">
        <v>50</v>
      </c>
      <c r="AQ52" s="229">
        <v>5</v>
      </c>
      <c r="AR52" s="229" t="s">
        <v>84</v>
      </c>
      <c r="AS52" s="229" t="s">
        <v>23</v>
      </c>
      <c r="AT52" s="229" t="s">
        <v>24</v>
      </c>
      <c r="AU52" s="229" t="s">
        <v>25</v>
      </c>
      <c r="AV52" s="229" t="s">
        <v>26</v>
      </c>
    </row>
    <row r="53" spans="1:48">
      <c r="A53" s="229">
        <v>13069230999</v>
      </c>
      <c r="B53" s="229" t="s">
        <v>75</v>
      </c>
      <c r="C53" s="229" t="s">
        <v>222</v>
      </c>
      <c r="D53" s="229">
        <v>410631664</v>
      </c>
      <c r="E53" s="232">
        <v>44493.817939814813</v>
      </c>
      <c r="F53" s="232">
        <v>44493.819363425922</v>
      </c>
      <c r="G53" s="229" t="s">
        <v>225</v>
      </c>
      <c r="H53" s="229" t="s">
        <v>78</v>
      </c>
      <c r="I53" s="229" t="s">
        <v>15</v>
      </c>
      <c r="J53" s="229"/>
      <c r="K53" s="229" t="s">
        <v>17</v>
      </c>
      <c r="L53" s="229"/>
      <c r="M53" s="229"/>
      <c r="N53" s="229" t="s">
        <v>20</v>
      </c>
      <c r="O53" s="229"/>
      <c r="P53" s="229">
        <v>20</v>
      </c>
      <c r="Q53" s="229" t="s">
        <v>15</v>
      </c>
      <c r="R53" s="229"/>
      <c r="S53" s="229" t="s">
        <v>17</v>
      </c>
      <c r="T53" s="229"/>
      <c r="U53" s="229"/>
      <c r="V53" s="229" t="s">
        <v>20</v>
      </c>
      <c r="W53" s="229"/>
      <c r="X53" s="229"/>
      <c r="Y53" s="229"/>
      <c r="Z53" s="229"/>
      <c r="AA53" s="229"/>
      <c r="AB53" s="229"/>
      <c r="AC53" s="229"/>
      <c r="AD53" s="229"/>
      <c r="AE53" s="229"/>
      <c r="AF53" s="229"/>
      <c r="AG53" s="229"/>
      <c r="AH53" s="229"/>
      <c r="AI53" s="229"/>
      <c r="AJ53" s="229"/>
      <c r="AK53" s="229"/>
      <c r="AL53" s="229"/>
      <c r="AM53" s="229"/>
      <c r="AN53" s="229"/>
      <c r="AO53" s="229"/>
      <c r="AP53" s="229"/>
      <c r="AQ53" s="229"/>
      <c r="AR53" s="229"/>
      <c r="AS53" s="229"/>
      <c r="AT53" s="229"/>
      <c r="AU53" s="229"/>
      <c r="AV53" s="229"/>
    </row>
    <row r="54" spans="1:48">
      <c r="A54" s="229">
        <v>13067270356</v>
      </c>
      <c r="B54" s="229" t="s">
        <v>75</v>
      </c>
      <c r="C54" s="229" t="s">
        <v>222</v>
      </c>
      <c r="D54" s="229">
        <v>410631664</v>
      </c>
      <c r="E54" s="232">
        <v>44492.324618055558</v>
      </c>
      <c r="F54" s="232">
        <v>44492.329872685186</v>
      </c>
      <c r="G54" s="229" t="s">
        <v>226</v>
      </c>
      <c r="H54" s="229" t="s">
        <v>78</v>
      </c>
      <c r="I54" s="229"/>
      <c r="J54" s="229"/>
      <c r="K54" s="229"/>
      <c r="L54" s="229"/>
      <c r="M54" s="229"/>
      <c r="N54" s="229" t="s">
        <v>20</v>
      </c>
      <c r="O54" s="229"/>
      <c r="P54" s="229">
        <v>28</v>
      </c>
      <c r="Q54" s="229"/>
      <c r="R54" s="229" t="s">
        <v>16</v>
      </c>
      <c r="S54" s="229"/>
      <c r="T54" s="229"/>
      <c r="U54" s="229"/>
      <c r="V54" s="229" t="s">
        <v>20</v>
      </c>
      <c r="W54" s="229" t="s">
        <v>21</v>
      </c>
      <c r="X54" s="229">
        <v>100</v>
      </c>
      <c r="Y54" s="229">
        <v>50</v>
      </c>
      <c r="Z54" s="229" t="s">
        <v>78</v>
      </c>
      <c r="AA54" s="229"/>
      <c r="AB54" s="229"/>
      <c r="AC54" s="229"/>
      <c r="AD54" s="229">
        <v>10</v>
      </c>
      <c r="AE54" s="229">
        <v>10</v>
      </c>
      <c r="AF54" s="229">
        <v>5</v>
      </c>
      <c r="AG54" s="229" t="s">
        <v>84</v>
      </c>
      <c r="AH54" s="229" t="s">
        <v>78</v>
      </c>
      <c r="AI54" s="229">
        <v>25</v>
      </c>
      <c r="AJ54" s="229">
        <v>100</v>
      </c>
      <c r="AK54" s="229" t="s">
        <v>78</v>
      </c>
      <c r="AL54" s="229"/>
      <c r="AM54" s="229"/>
      <c r="AN54" s="229"/>
      <c r="AO54" s="229"/>
      <c r="AP54" s="229"/>
      <c r="AQ54" s="229"/>
      <c r="AR54" s="229" t="s">
        <v>84</v>
      </c>
      <c r="AS54" s="229" t="s">
        <v>23</v>
      </c>
      <c r="AT54" s="229"/>
      <c r="AU54" s="229" t="s">
        <v>25</v>
      </c>
      <c r="AV54" s="229"/>
    </row>
    <row r="55" spans="1:48">
      <c r="A55" s="229">
        <v>13065609789</v>
      </c>
      <c r="B55" s="229" t="s">
        <v>75</v>
      </c>
      <c r="C55" s="229" t="s">
        <v>222</v>
      </c>
      <c r="D55" s="229">
        <v>410631664</v>
      </c>
      <c r="E55" s="232">
        <v>44491.691030092596</v>
      </c>
      <c r="F55" s="232">
        <v>44491.692141203705</v>
      </c>
      <c r="G55" s="229" t="s">
        <v>156</v>
      </c>
      <c r="H55" s="229" t="s">
        <v>78</v>
      </c>
      <c r="I55" s="229"/>
      <c r="J55" s="229"/>
      <c r="K55" s="229"/>
      <c r="L55" s="229"/>
      <c r="M55" s="229"/>
      <c r="N55" s="229" t="s">
        <v>20</v>
      </c>
      <c r="O55" s="229" t="s">
        <v>21</v>
      </c>
      <c r="P55" s="229">
        <v>56</v>
      </c>
      <c r="Q55" s="229"/>
      <c r="R55" s="229"/>
      <c r="S55" s="229"/>
      <c r="T55" s="229" t="s">
        <v>18</v>
      </c>
      <c r="U55" s="229"/>
      <c r="V55" s="229"/>
      <c r="W55" s="229"/>
      <c r="X55" s="229"/>
      <c r="Y55" s="229"/>
      <c r="Z55" s="229"/>
      <c r="AA55" s="229"/>
      <c r="AB55" s="229"/>
      <c r="AC55" s="229"/>
      <c r="AD55" s="229"/>
      <c r="AE55" s="229"/>
      <c r="AF55" s="229"/>
      <c r="AG55" s="229"/>
      <c r="AH55" s="229"/>
      <c r="AI55" s="229"/>
      <c r="AJ55" s="229"/>
      <c r="AK55" s="229"/>
      <c r="AL55" s="229"/>
      <c r="AM55" s="229"/>
      <c r="AN55" s="229"/>
      <c r="AO55" s="229"/>
      <c r="AP55" s="229"/>
      <c r="AQ55" s="229"/>
      <c r="AR55" s="229"/>
      <c r="AS55" s="229"/>
      <c r="AT55" s="229"/>
      <c r="AU55" s="229"/>
      <c r="AV55" s="229"/>
    </row>
    <row r="56" spans="1:48">
      <c r="A56" s="229">
        <v>13065194844</v>
      </c>
      <c r="B56" s="229" t="s">
        <v>75</v>
      </c>
      <c r="C56" s="229" t="s">
        <v>222</v>
      </c>
      <c r="D56" s="229">
        <v>410631664</v>
      </c>
      <c r="E56" s="232">
        <v>44491.579456018517</v>
      </c>
      <c r="F56" s="232">
        <v>44491.594930555555</v>
      </c>
      <c r="G56" s="229" t="s">
        <v>227</v>
      </c>
      <c r="H56" s="229" t="s">
        <v>78</v>
      </c>
      <c r="I56" s="229" t="s">
        <v>15</v>
      </c>
      <c r="J56" s="229"/>
      <c r="K56" s="229"/>
      <c r="L56" s="229"/>
      <c r="M56" s="229"/>
      <c r="N56" s="229" t="s">
        <v>20</v>
      </c>
      <c r="O56" s="229"/>
      <c r="P56" s="229">
        <v>51</v>
      </c>
      <c r="Q56" s="229" t="s">
        <v>15</v>
      </c>
      <c r="R56" s="229"/>
      <c r="S56" s="229" t="s">
        <v>17</v>
      </c>
      <c r="T56" s="229"/>
      <c r="U56" s="229"/>
      <c r="V56" s="229" t="s">
        <v>20</v>
      </c>
      <c r="W56" s="229"/>
      <c r="X56" s="229">
        <v>100</v>
      </c>
      <c r="Y56" s="229">
        <v>90</v>
      </c>
      <c r="Z56" s="229" t="s">
        <v>84</v>
      </c>
      <c r="AA56" s="229" t="s">
        <v>228</v>
      </c>
      <c r="AB56" s="229" t="s">
        <v>229</v>
      </c>
      <c r="AC56" s="229" t="s">
        <v>230</v>
      </c>
      <c r="AD56" s="229">
        <v>400</v>
      </c>
      <c r="AE56" s="229">
        <v>300</v>
      </c>
      <c r="AF56" s="229">
        <v>10</v>
      </c>
      <c r="AG56" s="229" t="s">
        <v>78</v>
      </c>
      <c r="AH56" s="229" t="s">
        <v>78</v>
      </c>
      <c r="AI56" s="229">
        <v>32</v>
      </c>
      <c r="AJ56" s="229">
        <v>24</v>
      </c>
      <c r="AK56" s="229" t="s">
        <v>78</v>
      </c>
      <c r="AL56" s="229"/>
      <c r="AM56" s="229"/>
      <c r="AN56" s="229"/>
      <c r="AO56" s="229">
        <v>355</v>
      </c>
      <c r="AP56" s="229">
        <v>355</v>
      </c>
      <c r="AQ56" s="229">
        <v>6</v>
      </c>
      <c r="AR56" s="229" t="s">
        <v>78</v>
      </c>
      <c r="AS56" s="229" t="s">
        <v>23</v>
      </c>
      <c r="AT56" s="229" t="s">
        <v>24</v>
      </c>
      <c r="AU56" s="229" t="s">
        <v>25</v>
      </c>
      <c r="AV56" s="229" t="s">
        <v>26</v>
      </c>
    </row>
    <row r="57" spans="1:48">
      <c r="A57" s="229">
        <v>13064700729</v>
      </c>
      <c r="B57" s="229" t="s">
        <v>75</v>
      </c>
      <c r="C57" s="229" t="s">
        <v>222</v>
      </c>
      <c r="D57" s="229">
        <v>410631664</v>
      </c>
      <c r="E57" s="232">
        <v>44491.413912037038</v>
      </c>
      <c r="F57" s="232">
        <v>44491.414722222224</v>
      </c>
      <c r="G57" s="229" t="s">
        <v>231</v>
      </c>
      <c r="H57" s="229" t="s">
        <v>78</v>
      </c>
      <c r="I57" s="229"/>
      <c r="J57" s="229"/>
      <c r="K57" s="229" t="s">
        <v>17</v>
      </c>
      <c r="L57" s="229"/>
      <c r="M57" s="229"/>
      <c r="N57" s="229"/>
      <c r="O57" s="229"/>
      <c r="P57" s="229">
        <v>48</v>
      </c>
      <c r="Q57" s="229" t="s">
        <v>15</v>
      </c>
      <c r="R57" s="229"/>
      <c r="S57" s="229"/>
      <c r="T57" s="229" t="s">
        <v>18</v>
      </c>
      <c r="U57" s="229"/>
      <c r="V57" s="229"/>
      <c r="W57" s="229" t="s">
        <v>21</v>
      </c>
      <c r="X57" s="229"/>
      <c r="Y57" s="229"/>
      <c r="Z57" s="229"/>
      <c r="AA57" s="229"/>
      <c r="AB57" s="229"/>
      <c r="AC57" s="229"/>
      <c r="AD57" s="229"/>
      <c r="AE57" s="229"/>
      <c r="AF57" s="229"/>
      <c r="AG57" s="229"/>
      <c r="AH57" s="229"/>
      <c r="AI57" s="229"/>
      <c r="AJ57" s="229"/>
      <c r="AK57" s="229"/>
      <c r="AL57" s="229"/>
      <c r="AM57" s="229"/>
      <c r="AN57" s="229"/>
      <c r="AO57" s="229"/>
      <c r="AP57" s="229"/>
      <c r="AQ57" s="229"/>
      <c r="AR57" s="229"/>
      <c r="AS57" s="229"/>
      <c r="AT57" s="229"/>
      <c r="AU57" s="229"/>
      <c r="AV57" s="229"/>
    </row>
    <row r="58" spans="1:48">
      <c r="A58" s="229">
        <v>13064436597</v>
      </c>
      <c r="B58" s="229" t="s">
        <v>75</v>
      </c>
      <c r="C58" s="229" t="s">
        <v>222</v>
      </c>
      <c r="D58" s="229">
        <v>410631664</v>
      </c>
      <c r="E58" s="232">
        <v>44491.276273148149</v>
      </c>
      <c r="F58" s="232">
        <v>44491.28052083333</v>
      </c>
      <c r="G58" s="229" t="s">
        <v>232</v>
      </c>
      <c r="H58" s="229" t="s">
        <v>78</v>
      </c>
      <c r="I58" s="229"/>
      <c r="J58" s="229"/>
      <c r="K58" s="229" t="s">
        <v>17</v>
      </c>
      <c r="L58" s="229"/>
      <c r="M58" s="229"/>
      <c r="N58" s="229" t="s">
        <v>20</v>
      </c>
      <c r="O58" s="229"/>
      <c r="P58" s="229">
        <v>55</v>
      </c>
      <c r="Q58" s="229" t="s">
        <v>15</v>
      </c>
      <c r="R58" s="229"/>
      <c r="S58" s="229"/>
      <c r="T58" s="229"/>
      <c r="U58" s="229"/>
      <c r="V58" s="229"/>
      <c r="W58" s="229"/>
      <c r="X58" s="229"/>
      <c r="Y58" s="229">
        <v>20</v>
      </c>
      <c r="Z58" s="229" t="s">
        <v>84</v>
      </c>
      <c r="AA58" s="229" t="s">
        <v>233</v>
      </c>
      <c r="AB58" s="229" t="s">
        <v>234</v>
      </c>
      <c r="AC58" s="229"/>
      <c r="AD58" s="229">
        <v>300</v>
      </c>
      <c r="AE58" s="229">
        <v>200</v>
      </c>
      <c r="AF58" s="229">
        <v>20</v>
      </c>
      <c r="AG58" s="229" t="s">
        <v>84</v>
      </c>
      <c r="AH58" s="229"/>
      <c r="AI58" s="229"/>
      <c r="AJ58" s="229"/>
      <c r="AK58" s="229"/>
      <c r="AL58" s="229"/>
      <c r="AM58" s="229"/>
      <c r="AN58" s="229"/>
      <c r="AO58" s="229"/>
      <c r="AP58" s="229"/>
      <c r="AQ58" s="229"/>
      <c r="AR58" s="229"/>
      <c r="AS58" s="229"/>
      <c r="AT58" s="229"/>
      <c r="AU58" s="229"/>
      <c r="AV58" s="229"/>
    </row>
    <row r="59" spans="1:48">
      <c r="A59" s="229">
        <v>13063302079</v>
      </c>
      <c r="B59" s="229" t="s">
        <v>75</v>
      </c>
      <c r="C59" s="229" t="s">
        <v>222</v>
      </c>
      <c r="D59" s="229">
        <v>410631664</v>
      </c>
      <c r="E59" s="232">
        <v>44490.895925925928</v>
      </c>
      <c r="F59" s="232">
        <v>44490.897766203707</v>
      </c>
      <c r="G59" s="229" t="s">
        <v>235</v>
      </c>
      <c r="H59" s="229" t="s">
        <v>78</v>
      </c>
      <c r="I59" s="229"/>
      <c r="J59" s="229"/>
      <c r="K59" s="229" t="s">
        <v>17</v>
      </c>
      <c r="L59" s="229"/>
      <c r="M59" s="229"/>
      <c r="N59" s="229" t="s">
        <v>20</v>
      </c>
      <c r="O59" s="229"/>
      <c r="P59" s="229">
        <v>57</v>
      </c>
      <c r="Q59" s="229" t="s">
        <v>15</v>
      </c>
      <c r="R59" s="229"/>
      <c r="S59" s="229"/>
      <c r="T59" s="229" t="s">
        <v>18</v>
      </c>
      <c r="U59" s="229"/>
      <c r="V59" s="229"/>
      <c r="W59" s="229" t="s">
        <v>21</v>
      </c>
      <c r="X59" s="229"/>
      <c r="Y59" s="229"/>
      <c r="Z59" s="229"/>
      <c r="AA59" s="229"/>
      <c r="AB59" s="229"/>
      <c r="AC59" s="229"/>
      <c r="AD59" s="229"/>
      <c r="AE59" s="229"/>
      <c r="AF59" s="229"/>
      <c r="AG59" s="229"/>
      <c r="AH59" s="229"/>
      <c r="AI59" s="229"/>
      <c r="AJ59" s="229"/>
      <c r="AK59" s="229"/>
      <c r="AL59" s="229"/>
      <c r="AM59" s="229"/>
      <c r="AN59" s="229"/>
      <c r="AO59" s="229"/>
      <c r="AP59" s="229"/>
      <c r="AQ59" s="229"/>
      <c r="AR59" s="229"/>
      <c r="AS59" s="229"/>
      <c r="AT59" s="229"/>
      <c r="AU59" s="229"/>
      <c r="AV59" s="229"/>
    </row>
    <row r="60" spans="1:48">
      <c r="A60" s="229">
        <v>13063140347</v>
      </c>
      <c r="B60" s="229" t="s">
        <v>75</v>
      </c>
      <c r="C60" s="229" t="s">
        <v>222</v>
      </c>
      <c r="D60" s="229">
        <v>410631664</v>
      </c>
      <c r="E60" s="232">
        <v>44490.855671296296</v>
      </c>
      <c r="F60" s="232">
        <v>44490.862604166665</v>
      </c>
      <c r="G60" s="229" t="s">
        <v>236</v>
      </c>
      <c r="H60" s="229" t="s">
        <v>78</v>
      </c>
      <c r="I60" s="229"/>
      <c r="J60" s="229"/>
      <c r="K60" s="229"/>
      <c r="L60" s="229"/>
      <c r="M60" s="229"/>
      <c r="N60" s="229" t="s">
        <v>20</v>
      </c>
      <c r="O60" s="229"/>
      <c r="P60" s="229">
        <v>50</v>
      </c>
      <c r="Q60" s="229"/>
      <c r="R60" s="229"/>
      <c r="S60" s="229"/>
      <c r="T60" s="229" t="s">
        <v>18</v>
      </c>
      <c r="U60" s="229"/>
      <c r="V60" s="229"/>
      <c r="W60" s="229"/>
      <c r="X60" s="229">
        <v>5</v>
      </c>
      <c r="Y60" s="229">
        <v>3</v>
      </c>
      <c r="Z60" s="229" t="s">
        <v>84</v>
      </c>
      <c r="AA60" s="229" t="s">
        <v>104</v>
      </c>
      <c r="AB60" s="229" t="s">
        <v>85</v>
      </c>
      <c r="AC60" s="229" t="s">
        <v>237</v>
      </c>
      <c r="AD60" s="229">
        <v>100</v>
      </c>
      <c r="AE60" s="229">
        <v>150</v>
      </c>
      <c r="AF60" s="229">
        <v>70</v>
      </c>
      <c r="AG60" s="229" t="s">
        <v>84</v>
      </c>
      <c r="AH60" s="229" t="s">
        <v>78</v>
      </c>
      <c r="AI60" s="229">
        <v>24</v>
      </c>
      <c r="AJ60" s="229">
        <v>32</v>
      </c>
      <c r="AK60" s="229" t="s">
        <v>84</v>
      </c>
      <c r="AL60" s="229" t="s">
        <v>85</v>
      </c>
      <c r="AM60" s="229"/>
      <c r="AN60" s="229"/>
      <c r="AO60" s="229">
        <v>355</v>
      </c>
      <c r="AP60" s="229">
        <v>6</v>
      </c>
      <c r="AQ60" s="229">
        <v>6</v>
      </c>
      <c r="AR60" s="229" t="s">
        <v>78</v>
      </c>
      <c r="AS60" s="229"/>
      <c r="AT60" s="229"/>
      <c r="AU60" s="229" t="s">
        <v>25</v>
      </c>
      <c r="AV60" s="229"/>
    </row>
    <row r="61" spans="1:48">
      <c r="A61" s="229">
        <v>13063114944</v>
      </c>
      <c r="B61" s="229" t="s">
        <v>75</v>
      </c>
      <c r="C61" s="229" t="s">
        <v>222</v>
      </c>
      <c r="D61" s="229">
        <v>410631664</v>
      </c>
      <c r="E61" s="232">
        <v>44490.850393518522</v>
      </c>
      <c r="F61" s="232">
        <v>44490.857175925928</v>
      </c>
      <c r="G61" s="229" t="s">
        <v>238</v>
      </c>
      <c r="H61" s="229" t="s">
        <v>84</v>
      </c>
      <c r="I61" s="229" t="s">
        <v>15</v>
      </c>
      <c r="J61" s="229"/>
      <c r="K61" s="229"/>
      <c r="L61" s="229"/>
      <c r="M61" s="229"/>
      <c r="N61" s="229"/>
      <c r="O61" s="229"/>
      <c r="P61" s="229">
        <v>25</v>
      </c>
      <c r="Q61" s="229" t="s">
        <v>15</v>
      </c>
      <c r="R61" s="229"/>
      <c r="S61" s="229"/>
      <c r="T61" s="229"/>
      <c r="U61" s="229"/>
      <c r="V61" s="229"/>
      <c r="W61" s="229"/>
      <c r="X61" s="229"/>
      <c r="Y61" s="229"/>
      <c r="Z61" s="229" t="s">
        <v>84</v>
      </c>
      <c r="AA61" s="229"/>
      <c r="AB61" s="229"/>
      <c r="AC61" s="229"/>
      <c r="AD61" s="229"/>
      <c r="AE61" s="229"/>
      <c r="AF61" s="229"/>
      <c r="AG61" s="229" t="s">
        <v>84</v>
      </c>
      <c r="AH61" s="229"/>
      <c r="AI61" s="229"/>
      <c r="AJ61" s="229"/>
      <c r="AK61" s="229"/>
      <c r="AL61" s="229"/>
      <c r="AM61" s="229"/>
      <c r="AN61" s="229"/>
      <c r="AO61" s="229"/>
      <c r="AP61" s="229"/>
      <c r="AQ61" s="229"/>
      <c r="AR61" s="229"/>
      <c r="AS61" s="229"/>
      <c r="AT61" s="229"/>
      <c r="AU61" s="229"/>
      <c r="AV61" s="229"/>
    </row>
    <row r="62" spans="1:48">
      <c r="A62" s="229">
        <v>13063010794</v>
      </c>
      <c r="B62" s="229" t="s">
        <v>75</v>
      </c>
      <c r="C62" s="229" t="s">
        <v>222</v>
      </c>
      <c r="D62" s="229">
        <v>410631664</v>
      </c>
      <c r="E62" s="232">
        <v>44490.8278125</v>
      </c>
      <c r="F62" s="232">
        <v>44490.833287037036</v>
      </c>
      <c r="G62" s="229" t="s">
        <v>239</v>
      </c>
      <c r="H62" s="229" t="s">
        <v>84</v>
      </c>
      <c r="I62" s="229" t="s">
        <v>15</v>
      </c>
      <c r="J62" s="229" t="s">
        <v>16</v>
      </c>
      <c r="K62" s="229"/>
      <c r="L62" s="229"/>
      <c r="M62" s="229"/>
      <c r="N62" s="229"/>
      <c r="O62" s="229"/>
      <c r="P62" s="229">
        <v>40</v>
      </c>
      <c r="Q62" s="229"/>
      <c r="R62" s="229"/>
      <c r="S62" s="229"/>
      <c r="T62" s="229"/>
      <c r="U62" s="229"/>
      <c r="V62" s="229"/>
      <c r="W62" s="229" t="s">
        <v>21</v>
      </c>
      <c r="X62" s="229">
        <v>80</v>
      </c>
      <c r="Y62" s="229">
        <v>60</v>
      </c>
      <c r="Z62" s="229" t="s">
        <v>78</v>
      </c>
      <c r="AA62" s="229"/>
      <c r="AB62" s="229"/>
      <c r="AC62" s="229"/>
      <c r="AD62" s="229">
        <v>200</v>
      </c>
      <c r="AE62" s="229">
        <v>600</v>
      </c>
      <c r="AF62" s="229">
        <v>50</v>
      </c>
      <c r="AG62" s="229" t="s">
        <v>84</v>
      </c>
      <c r="AH62" s="229" t="s">
        <v>78</v>
      </c>
      <c r="AI62" s="229">
        <v>131</v>
      </c>
      <c r="AJ62" s="229">
        <v>131</v>
      </c>
      <c r="AK62" s="229" t="s">
        <v>78</v>
      </c>
      <c r="AL62" s="229"/>
      <c r="AM62" s="229"/>
      <c r="AN62" s="229"/>
      <c r="AO62" s="229">
        <v>30</v>
      </c>
      <c r="AP62" s="229">
        <v>31</v>
      </c>
      <c r="AQ62" s="229">
        <v>6</v>
      </c>
      <c r="AR62" s="229" t="s">
        <v>84</v>
      </c>
      <c r="AS62" s="229" t="s">
        <v>23</v>
      </c>
      <c r="AT62" s="229"/>
      <c r="AU62" s="229" t="s">
        <v>25</v>
      </c>
      <c r="AV62" s="229"/>
    </row>
    <row r="63" spans="1:48">
      <c r="A63" s="229">
        <v>13062992604</v>
      </c>
      <c r="B63" s="229" t="s">
        <v>75</v>
      </c>
      <c r="C63" s="229" t="s">
        <v>222</v>
      </c>
      <c r="D63" s="229">
        <v>410631664</v>
      </c>
      <c r="E63" s="232">
        <v>44490.823622685188</v>
      </c>
      <c r="F63" s="232">
        <v>44490.826666666668</v>
      </c>
      <c r="G63" s="229" t="s">
        <v>240</v>
      </c>
      <c r="H63" s="229" t="s">
        <v>78</v>
      </c>
      <c r="I63" s="229"/>
      <c r="J63" s="229"/>
      <c r="K63" s="229"/>
      <c r="L63" s="229"/>
      <c r="M63" s="229"/>
      <c r="N63" s="229" t="s">
        <v>20</v>
      </c>
      <c r="O63" s="229"/>
      <c r="P63" s="229">
        <v>15</v>
      </c>
      <c r="Q63" s="229"/>
      <c r="R63" s="229"/>
      <c r="S63" s="229"/>
      <c r="T63" s="229"/>
      <c r="U63" s="229"/>
      <c r="V63" s="229"/>
      <c r="W63" s="229" t="s">
        <v>21</v>
      </c>
      <c r="X63" s="229">
        <v>25</v>
      </c>
      <c r="Y63" s="229">
        <v>25</v>
      </c>
      <c r="Z63" s="229" t="s">
        <v>84</v>
      </c>
      <c r="AA63" s="229" t="s">
        <v>241</v>
      </c>
      <c r="AB63" s="229"/>
      <c r="AC63" s="229"/>
      <c r="AD63" s="229">
        <v>5</v>
      </c>
      <c r="AE63" s="229">
        <v>50</v>
      </c>
      <c r="AF63" s="229">
        <v>10</v>
      </c>
      <c r="AG63" s="229" t="s">
        <v>84</v>
      </c>
      <c r="AH63" s="229" t="s">
        <v>84</v>
      </c>
      <c r="AI63" s="229">
        <v>50</v>
      </c>
      <c r="AJ63" s="229">
        <v>35</v>
      </c>
      <c r="AK63" s="229" t="s">
        <v>78</v>
      </c>
      <c r="AL63" s="229" t="s">
        <v>242</v>
      </c>
      <c r="AM63" s="229"/>
      <c r="AN63" s="229"/>
      <c r="AO63" s="229">
        <v>25</v>
      </c>
      <c r="AP63" s="229">
        <v>35</v>
      </c>
      <c r="AQ63" s="229">
        <v>35</v>
      </c>
      <c r="AR63" s="229" t="s">
        <v>78</v>
      </c>
      <c r="AS63" s="229" t="s">
        <v>23</v>
      </c>
      <c r="AT63" s="229"/>
      <c r="AU63" s="229"/>
      <c r="AV63" s="229"/>
    </row>
    <row r="64" spans="1:48">
      <c r="A64" s="229">
        <v>13061696841</v>
      </c>
      <c r="B64" s="229" t="s">
        <v>75</v>
      </c>
      <c r="C64" s="229" t="s">
        <v>222</v>
      </c>
      <c r="D64" s="229">
        <v>410631664</v>
      </c>
      <c r="E64" s="232">
        <v>44490.509409722225</v>
      </c>
      <c r="F64" s="232">
        <v>44490.517013888886</v>
      </c>
      <c r="G64" s="229" t="s">
        <v>243</v>
      </c>
      <c r="H64" s="229" t="s">
        <v>78</v>
      </c>
      <c r="I64" s="229"/>
      <c r="J64" s="229"/>
      <c r="K64" s="229"/>
      <c r="L64" s="229"/>
      <c r="M64" s="229"/>
      <c r="N64" s="229"/>
      <c r="O64" s="229"/>
      <c r="P64" s="229">
        <v>15</v>
      </c>
      <c r="Q64" s="229"/>
      <c r="R64" s="229" t="s">
        <v>16</v>
      </c>
      <c r="S64" s="229"/>
      <c r="T64" s="229"/>
      <c r="U64" s="229"/>
      <c r="V64" s="229" t="s">
        <v>20</v>
      </c>
      <c r="W64" s="229"/>
      <c r="X64" s="229">
        <v>3</v>
      </c>
      <c r="Y64" s="229">
        <v>2</v>
      </c>
      <c r="Z64" s="229" t="s">
        <v>84</v>
      </c>
      <c r="AA64" s="229" t="s">
        <v>244</v>
      </c>
      <c r="AB64" s="229" t="s">
        <v>101</v>
      </c>
      <c r="AC64" s="229"/>
      <c r="AD64" s="229">
        <v>100</v>
      </c>
      <c r="AE64" s="229">
        <v>80</v>
      </c>
      <c r="AF64" s="229"/>
      <c r="AG64" s="229"/>
      <c r="AH64" s="229"/>
      <c r="AI64" s="229"/>
      <c r="AJ64" s="229"/>
      <c r="AK64" s="229"/>
      <c r="AL64" s="229"/>
      <c r="AM64" s="229"/>
      <c r="AN64" s="229"/>
      <c r="AO64" s="229"/>
      <c r="AP64" s="229"/>
      <c r="AQ64" s="229"/>
      <c r="AR64" s="229"/>
      <c r="AS64" s="229"/>
      <c r="AT64" s="229"/>
      <c r="AU64" s="229"/>
      <c r="AV64" s="229"/>
    </row>
    <row r="65" spans="1:48">
      <c r="A65" s="229">
        <v>13061635690</v>
      </c>
      <c r="B65" s="229" t="s">
        <v>75</v>
      </c>
      <c r="C65" s="229" t="s">
        <v>222</v>
      </c>
      <c r="D65" s="229">
        <v>410631664</v>
      </c>
      <c r="E65" s="232">
        <v>44490.492465277777</v>
      </c>
      <c r="F65" s="232">
        <v>44490.506574074076</v>
      </c>
      <c r="G65" s="229" t="s">
        <v>156</v>
      </c>
      <c r="H65" s="229" t="s">
        <v>84</v>
      </c>
      <c r="I65" s="229" t="s">
        <v>15</v>
      </c>
      <c r="J65" s="229"/>
      <c r="K65" s="229"/>
      <c r="L65" s="229"/>
      <c r="M65" s="229"/>
      <c r="N65" s="229"/>
      <c r="O65" s="229"/>
      <c r="P65" s="229">
        <v>5</v>
      </c>
      <c r="Q65" s="229" t="s">
        <v>15</v>
      </c>
      <c r="R65" s="229"/>
      <c r="S65" s="229"/>
      <c r="T65" s="229"/>
      <c r="U65" s="229"/>
      <c r="V65" s="229"/>
      <c r="W65" s="229" t="s">
        <v>21</v>
      </c>
      <c r="X65" s="229">
        <v>30</v>
      </c>
      <c r="Y65" s="229">
        <v>25</v>
      </c>
      <c r="Z65" s="229" t="s">
        <v>84</v>
      </c>
      <c r="AA65" s="229" t="s">
        <v>245</v>
      </c>
      <c r="AB65" s="229" t="s">
        <v>246</v>
      </c>
      <c r="AC65" s="229" t="s">
        <v>101</v>
      </c>
      <c r="AD65" s="229">
        <v>355</v>
      </c>
      <c r="AE65" s="229">
        <v>200</v>
      </c>
      <c r="AF65" s="229">
        <v>10</v>
      </c>
      <c r="AG65" s="229" t="s">
        <v>84</v>
      </c>
      <c r="AH65" s="229" t="s">
        <v>78</v>
      </c>
      <c r="AI65" s="229">
        <v>32</v>
      </c>
      <c r="AJ65" s="229">
        <v>24</v>
      </c>
      <c r="AK65" s="229" t="s">
        <v>78</v>
      </c>
      <c r="AL65" s="229" t="s">
        <v>247</v>
      </c>
      <c r="AM65" s="229"/>
      <c r="AN65" s="229"/>
      <c r="AO65" s="229" t="s">
        <v>247</v>
      </c>
      <c r="AP65" s="229" t="s">
        <v>247</v>
      </c>
      <c r="AQ65" s="229" t="s">
        <v>247</v>
      </c>
      <c r="AR65" s="229" t="s">
        <v>84</v>
      </c>
      <c r="AS65" s="229"/>
      <c r="AT65" s="229" t="s">
        <v>24</v>
      </c>
      <c r="AU65" s="229" t="s">
        <v>25</v>
      </c>
      <c r="AV65" s="229" t="s">
        <v>26</v>
      </c>
    </row>
    <row r="66" spans="1:48">
      <c r="A66" s="229">
        <v>13056373450</v>
      </c>
      <c r="B66" s="229" t="s">
        <v>75</v>
      </c>
      <c r="C66" s="229" t="s">
        <v>222</v>
      </c>
      <c r="D66" s="229">
        <v>410631664</v>
      </c>
      <c r="E66" s="232">
        <v>44488.782847222225</v>
      </c>
      <c r="F66" s="232">
        <v>44488.790277777778</v>
      </c>
      <c r="G66" s="229" t="s">
        <v>248</v>
      </c>
      <c r="H66" s="229" t="s">
        <v>84</v>
      </c>
      <c r="I66" s="229" t="s">
        <v>15</v>
      </c>
      <c r="J66" s="229" t="s">
        <v>16</v>
      </c>
      <c r="K66" s="229"/>
      <c r="L66" s="229"/>
      <c r="M66" s="229"/>
      <c r="N66" s="229" t="s">
        <v>20</v>
      </c>
      <c r="O66" s="229"/>
      <c r="P66" s="229">
        <v>20</v>
      </c>
      <c r="Q66" s="229" t="s">
        <v>15</v>
      </c>
      <c r="R66" s="229"/>
      <c r="S66" s="229" t="s">
        <v>17</v>
      </c>
      <c r="T66" s="229"/>
      <c r="U66" s="229"/>
      <c r="V66" s="229"/>
      <c r="W66" s="229" t="s">
        <v>21</v>
      </c>
      <c r="X66" s="229">
        <v>20</v>
      </c>
      <c r="Y66" s="229">
        <v>10</v>
      </c>
      <c r="Z66" s="229" t="s">
        <v>84</v>
      </c>
      <c r="AA66" s="229" t="s">
        <v>249</v>
      </c>
      <c r="AB66" s="229" t="s">
        <v>250</v>
      </c>
      <c r="AC66" s="229" t="s">
        <v>251</v>
      </c>
      <c r="AD66" s="229">
        <v>300</v>
      </c>
      <c r="AE66" s="229">
        <v>20</v>
      </c>
      <c r="AF66" s="229">
        <v>3</v>
      </c>
      <c r="AG66" s="229" t="s">
        <v>84</v>
      </c>
      <c r="AH66" s="229" t="s">
        <v>78</v>
      </c>
      <c r="AI66" s="229">
        <v>131</v>
      </c>
      <c r="AJ66" s="229">
        <v>131</v>
      </c>
      <c r="AK66" s="229" t="s">
        <v>84</v>
      </c>
      <c r="AL66" s="229" t="s">
        <v>252</v>
      </c>
      <c r="AM66" s="229" t="s">
        <v>253</v>
      </c>
      <c r="AN66" s="229"/>
      <c r="AO66" s="229">
        <v>355</v>
      </c>
      <c r="AP66" s="229">
        <v>355</v>
      </c>
      <c r="AQ66" s="229">
        <v>6</v>
      </c>
      <c r="AR66" s="229" t="s">
        <v>84</v>
      </c>
      <c r="AS66" s="229"/>
      <c r="AT66" s="229"/>
      <c r="AU66" s="229" t="s">
        <v>25</v>
      </c>
      <c r="AV66" s="229"/>
    </row>
    <row r="67" spans="1:48">
      <c r="A67" s="229">
        <v>13054739536</v>
      </c>
      <c r="B67" s="229" t="s">
        <v>75</v>
      </c>
      <c r="C67" s="229" t="s">
        <v>222</v>
      </c>
      <c r="D67" s="229">
        <v>410631664</v>
      </c>
      <c r="E67" s="232">
        <v>44488.311099537037</v>
      </c>
      <c r="F67" s="232">
        <v>44488.3122337963</v>
      </c>
      <c r="G67" s="229" t="s">
        <v>254</v>
      </c>
      <c r="H67" s="229" t="s">
        <v>84</v>
      </c>
      <c r="I67" s="229" t="s">
        <v>15</v>
      </c>
      <c r="J67" s="229"/>
      <c r="K67" s="229" t="s">
        <v>17</v>
      </c>
      <c r="L67" s="229" t="s">
        <v>18</v>
      </c>
      <c r="M67" s="229"/>
      <c r="N67" s="229" t="s">
        <v>20</v>
      </c>
      <c r="O67" s="229" t="s">
        <v>21</v>
      </c>
      <c r="P67" s="229">
        <v>8</v>
      </c>
      <c r="Q67" s="229"/>
      <c r="R67" s="229"/>
      <c r="S67" s="229" t="s">
        <v>17</v>
      </c>
      <c r="T67" s="229" t="s">
        <v>18</v>
      </c>
      <c r="U67" s="229"/>
      <c r="V67" s="229"/>
      <c r="W67" s="229" t="s">
        <v>21</v>
      </c>
      <c r="X67" s="229"/>
      <c r="Y67" s="229"/>
      <c r="Z67" s="229"/>
      <c r="AA67" s="229"/>
      <c r="AB67" s="229"/>
      <c r="AC67" s="229"/>
      <c r="AD67" s="229"/>
      <c r="AE67" s="229"/>
      <c r="AF67" s="229"/>
      <c r="AG67" s="229"/>
      <c r="AH67" s="229"/>
      <c r="AI67" s="229"/>
      <c r="AJ67" s="229"/>
      <c r="AK67" s="229"/>
      <c r="AL67" s="229"/>
      <c r="AM67" s="229"/>
      <c r="AN67" s="229"/>
      <c r="AO67" s="229"/>
      <c r="AP67" s="229"/>
      <c r="AQ67" s="229"/>
      <c r="AR67" s="229"/>
      <c r="AS67" s="229"/>
      <c r="AT67" s="229"/>
      <c r="AU67" s="229"/>
      <c r="AV67" s="229"/>
    </row>
    <row r="68" spans="1:48">
      <c r="A68" s="229">
        <v>13052970358</v>
      </c>
      <c r="B68" s="229" t="s">
        <v>75</v>
      </c>
      <c r="C68" s="229" t="s">
        <v>222</v>
      </c>
      <c r="D68" s="229">
        <v>410631664</v>
      </c>
      <c r="E68" s="232">
        <v>44487.745486111111</v>
      </c>
      <c r="F68" s="232">
        <v>44487.754016203704</v>
      </c>
      <c r="G68" s="229" t="s">
        <v>255</v>
      </c>
      <c r="H68" s="229" t="s">
        <v>84</v>
      </c>
      <c r="I68" s="229" t="s">
        <v>15</v>
      </c>
      <c r="J68" s="229"/>
      <c r="K68" s="229"/>
      <c r="L68" s="229"/>
      <c r="M68" s="229"/>
      <c r="N68" s="229"/>
      <c r="O68" s="229" t="s">
        <v>21</v>
      </c>
      <c r="P68" s="229">
        <v>5</v>
      </c>
      <c r="Q68" s="229" t="s">
        <v>15</v>
      </c>
      <c r="R68" s="229"/>
      <c r="S68" s="229" t="s">
        <v>17</v>
      </c>
      <c r="T68" s="229"/>
      <c r="U68" s="229" t="s">
        <v>19</v>
      </c>
      <c r="V68" s="229" t="s">
        <v>20</v>
      </c>
      <c r="W68" s="229" t="s">
        <v>21</v>
      </c>
      <c r="X68" s="229">
        <v>10</v>
      </c>
      <c r="Y68" s="229">
        <v>8</v>
      </c>
      <c r="Z68" s="229" t="s">
        <v>84</v>
      </c>
      <c r="AA68" s="229" t="s">
        <v>256</v>
      </c>
      <c r="AB68" s="229" t="s">
        <v>257</v>
      </c>
      <c r="AC68" s="229" t="s">
        <v>258</v>
      </c>
      <c r="AD68" s="229">
        <v>500</v>
      </c>
      <c r="AE68" s="229">
        <v>30</v>
      </c>
      <c r="AF68" s="229"/>
      <c r="AG68" s="229" t="s">
        <v>84</v>
      </c>
      <c r="AH68" s="229" t="s">
        <v>78</v>
      </c>
      <c r="AI68" s="229">
        <v>31</v>
      </c>
      <c r="AJ68" s="229">
        <v>28</v>
      </c>
      <c r="AK68" s="229" t="s">
        <v>84</v>
      </c>
      <c r="AL68" s="229" t="s">
        <v>259</v>
      </c>
      <c r="AM68" s="229"/>
      <c r="AN68" s="229"/>
      <c r="AO68" s="229">
        <v>322</v>
      </c>
      <c r="AP68" s="229">
        <v>30</v>
      </c>
      <c r="AQ68" s="229">
        <v>6</v>
      </c>
      <c r="AR68" s="229" t="s">
        <v>84</v>
      </c>
      <c r="AS68" s="229"/>
      <c r="AT68" s="229"/>
      <c r="AU68" s="229"/>
      <c r="AV68" s="229" t="s">
        <v>26</v>
      </c>
    </row>
    <row r="69" spans="1:48">
      <c r="A69" s="229">
        <v>13052843373</v>
      </c>
      <c r="B69" s="229" t="s">
        <v>75</v>
      </c>
      <c r="C69" s="229" t="s">
        <v>222</v>
      </c>
      <c r="D69" s="229">
        <v>410631664</v>
      </c>
      <c r="E69" s="232">
        <v>44487.717800925922</v>
      </c>
      <c r="F69" s="232">
        <v>44487.72278935185</v>
      </c>
      <c r="G69" s="229" t="s">
        <v>260</v>
      </c>
      <c r="H69" s="229" t="s">
        <v>84</v>
      </c>
      <c r="I69" s="229" t="s">
        <v>15</v>
      </c>
      <c r="J69" s="229"/>
      <c r="K69" s="229" t="s">
        <v>17</v>
      </c>
      <c r="L69" s="229"/>
      <c r="M69" s="229"/>
      <c r="N69" s="229"/>
      <c r="O69" s="229"/>
      <c r="P69" s="229">
        <v>41</v>
      </c>
      <c r="Q69" s="229"/>
      <c r="R69" s="229"/>
      <c r="S69" s="229" t="s">
        <v>17</v>
      </c>
      <c r="T69" s="229" t="s">
        <v>18</v>
      </c>
      <c r="U69" s="229"/>
      <c r="V69" s="229"/>
      <c r="W69" s="229" t="s">
        <v>21</v>
      </c>
      <c r="X69" s="229">
        <v>5</v>
      </c>
      <c r="Y69" s="229">
        <v>4</v>
      </c>
      <c r="Z69" s="229" t="s">
        <v>84</v>
      </c>
      <c r="AA69" s="229" t="s">
        <v>175</v>
      </c>
      <c r="AB69" s="229" t="s">
        <v>153</v>
      </c>
      <c r="AC69" s="229" t="s">
        <v>261</v>
      </c>
      <c r="AD69" s="229">
        <v>50</v>
      </c>
      <c r="AE69" s="229">
        <v>30</v>
      </c>
      <c r="AF69" s="229">
        <v>2</v>
      </c>
      <c r="AG69" s="229" t="s">
        <v>84</v>
      </c>
      <c r="AH69" s="229" t="s">
        <v>78</v>
      </c>
      <c r="AI69" s="229">
        <v>33</v>
      </c>
      <c r="AJ69" s="229">
        <v>24</v>
      </c>
      <c r="AK69" s="229" t="s">
        <v>84</v>
      </c>
      <c r="AL69" s="229" t="s">
        <v>262</v>
      </c>
      <c r="AM69" s="229" t="s">
        <v>263</v>
      </c>
      <c r="AN69" s="229" t="s">
        <v>153</v>
      </c>
      <c r="AO69" s="229">
        <v>400</v>
      </c>
      <c r="AP69" s="229">
        <v>355</v>
      </c>
      <c r="AQ69" s="229">
        <v>6</v>
      </c>
      <c r="AR69" s="229" t="s">
        <v>84</v>
      </c>
      <c r="AS69" s="229"/>
      <c r="AT69" s="229"/>
      <c r="AU69" s="229"/>
      <c r="AV69" s="229" t="s">
        <v>26</v>
      </c>
    </row>
    <row r="70" spans="1:48">
      <c r="A70" s="229">
        <v>13052748223</v>
      </c>
      <c r="B70" s="229" t="s">
        <v>75</v>
      </c>
      <c r="C70" s="229" t="s">
        <v>222</v>
      </c>
      <c r="D70" s="229">
        <v>410631664</v>
      </c>
      <c r="E70" s="232">
        <v>44487.697465277779</v>
      </c>
      <c r="F70" s="232">
        <v>44487.703321759262</v>
      </c>
      <c r="G70" s="229" t="s">
        <v>264</v>
      </c>
      <c r="H70" s="229" t="s">
        <v>78</v>
      </c>
      <c r="I70" s="229" t="s">
        <v>15</v>
      </c>
      <c r="J70" s="229" t="s">
        <v>16</v>
      </c>
      <c r="K70" s="229"/>
      <c r="L70" s="229"/>
      <c r="M70" s="229"/>
      <c r="N70" s="229" t="s">
        <v>20</v>
      </c>
      <c r="O70" s="229"/>
      <c r="P70" s="229">
        <v>10</v>
      </c>
      <c r="Q70" s="229" t="s">
        <v>15</v>
      </c>
      <c r="R70" s="229" t="s">
        <v>16</v>
      </c>
      <c r="S70" s="229"/>
      <c r="T70" s="229"/>
      <c r="U70" s="229"/>
      <c r="V70" s="229"/>
      <c r="W70" s="229" t="s">
        <v>21</v>
      </c>
      <c r="X70" s="229">
        <v>10</v>
      </c>
      <c r="Y70" s="229">
        <v>5</v>
      </c>
      <c r="Z70" s="229" t="s">
        <v>78</v>
      </c>
      <c r="AA70" s="229" t="s">
        <v>265</v>
      </c>
      <c r="AB70" s="229"/>
      <c r="AC70" s="229"/>
      <c r="AD70" s="229">
        <v>100</v>
      </c>
      <c r="AE70" s="229">
        <v>70</v>
      </c>
      <c r="AF70" s="229">
        <v>1</v>
      </c>
      <c r="AG70" s="229" t="s">
        <v>84</v>
      </c>
      <c r="AH70" s="229" t="s">
        <v>84</v>
      </c>
      <c r="AI70" s="229">
        <v>130</v>
      </c>
      <c r="AJ70" s="229">
        <v>130</v>
      </c>
      <c r="AK70" s="229" t="s">
        <v>78</v>
      </c>
      <c r="AL70" s="229" t="s">
        <v>185</v>
      </c>
      <c r="AM70" s="229"/>
      <c r="AN70" s="229"/>
      <c r="AO70" s="229">
        <v>300</v>
      </c>
      <c r="AP70" s="229">
        <v>300</v>
      </c>
      <c r="AQ70" s="229">
        <v>6</v>
      </c>
      <c r="AR70" s="229" t="s">
        <v>84</v>
      </c>
      <c r="AS70" s="229" t="s">
        <v>23</v>
      </c>
      <c r="AT70" s="229" t="s">
        <v>24</v>
      </c>
      <c r="AU70" s="229" t="s">
        <v>25</v>
      </c>
      <c r="AV70" s="229"/>
    </row>
    <row r="71" spans="1:48">
      <c r="A71" s="229">
        <v>13050645005</v>
      </c>
      <c r="B71" s="229" t="s">
        <v>75</v>
      </c>
      <c r="C71" s="229" t="s">
        <v>222</v>
      </c>
      <c r="D71" s="229">
        <v>410631664</v>
      </c>
      <c r="E71" s="232">
        <v>44486.706423611111</v>
      </c>
      <c r="F71" s="232">
        <v>44486.721192129633</v>
      </c>
      <c r="G71" s="229" t="s">
        <v>266</v>
      </c>
      <c r="H71" s="229" t="s">
        <v>78</v>
      </c>
      <c r="I71" s="229" t="s">
        <v>15</v>
      </c>
      <c r="J71" s="229"/>
      <c r="K71" s="229"/>
      <c r="L71" s="229"/>
      <c r="M71" s="229"/>
      <c r="N71" s="229" t="s">
        <v>20</v>
      </c>
      <c r="O71" s="229"/>
      <c r="P71" s="229">
        <v>8</v>
      </c>
      <c r="Q71" s="229" t="s">
        <v>15</v>
      </c>
      <c r="R71" s="229"/>
      <c r="S71" s="229"/>
      <c r="T71" s="229" t="s">
        <v>18</v>
      </c>
      <c r="U71" s="229"/>
      <c r="V71" s="229"/>
      <c r="W71" s="229" t="s">
        <v>21</v>
      </c>
      <c r="X71" s="229">
        <v>50</v>
      </c>
      <c r="Y71" s="229">
        <v>40</v>
      </c>
      <c r="Z71" s="229" t="s">
        <v>78</v>
      </c>
      <c r="AA71" s="229" t="s">
        <v>267</v>
      </c>
      <c r="AB71" s="229"/>
      <c r="AC71" s="229"/>
      <c r="AD71" s="229">
        <v>600</v>
      </c>
      <c r="AE71" s="229">
        <v>80</v>
      </c>
      <c r="AF71" s="229">
        <v>10</v>
      </c>
      <c r="AG71" s="229" t="s">
        <v>78</v>
      </c>
      <c r="AH71" s="229" t="s">
        <v>78</v>
      </c>
      <c r="AI71" s="229">
        <v>23</v>
      </c>
      <c r="AJ71" s="229">
        <v>31</v>
      </c>
      <c r="AK71" s="229" t="s">
        <v>78</v>
      </c>
      <c r="AL71" s="229">
        <v>0</v>
      </c>
      <c r="AM71" s="229"/>
      <c r="AN71" s="229"/>
      <c r="AO71" s="229">
        <v>350</v>
      </c>
      <c r="AP71" s="229">
        <v>31</v>
      </c>
      <c r="AQ71" s="229">
        <v>8</v>
      </c>
      <c r="AR71" s="229" t="s">
        <v>78</v>
      </c>
      <c r="AS71" s="229"/>
      <c r="AT71" s="229"/>
      <c r="AU71" s="229"/>
      <c r="AV71" s="229" t="s">
        <v>26</v>
      </c>
    </row>
    <row r="72" spans="1:48">
      <c r="A72" s="229">
        <v>13050329508</v>
      </c>
      <c r="B72" s="229" t="s">
        <v>75</v>
      </c>
      <c r="C72" s="229" t="s">
        <v>222</v>
      </c>
      <c r="D72" s="229">
        <v>410631664</v>
      </c>
      <c r="E72" s="232">
        <v>44486.460787037038</v>
      </c>
      <c r="F72" s="232">
        <v>44486.46597222222</v>
      </c>
      <c r="G72" s="229" t="s">
        <v>268</v>
      </c>
      <c r="H72" s="229" t="s">
        <v>78</v>
      </c>
      <c r="I72" s="229" t="s">
        <v>15</v>
      </c>
      <c r="J72" s="229" t="s">
        <v>16</v>
      </c>
      <c r="K72" s="229"/>
      <c r="L72" s="229"/>
      <c r="M72" s="229"/>
      <c r="N72" s="229" t="s">
        <v>20</v>
      </c>
      <c r="O72" s="229"/>
      <c r="P72" s="229">
        <v>15</v>
      </c>
      <c r="Q72" s="229" t="s">
        <v>15</v>
      </c>
      <c r="R72" s="229" t="s">
        <v>16</v>
      </c>
      <c r="S72" s="229" t="s">
        <v>17</v>
      </c>
      <c r="T72" s="229"/>
      <c r="U72" s="229"/>
      <c r="V72" s="229"/>
      <c r="W72" s="229"/>
      <c r="X72" s="229">
        <v>10</v>
      </c>
      <c r="Y72" s="229">
        <v>5</v>
      </c>
      <c r="Z72" s="229" t="s">
        <v>78</v>
      </c>
      <c r="AA72" s="229" t="s">
        <v>101</v>
      </c>
      <c r="AB72" s="229" t="s">
        <v>269</v>
      </c>
      <c r="AC72" s="229"/>
      <c r="AD72" s="229">
        <v>100</v>
      </c>
      <c r="AE72" s="229">
        <v>10</v>
      </c>
      <c r="AF72" s="229">
        <v>5</v>
      </c>
      <c r="AG72" s="229" t="s">
        <v>84</v>
      </c>
      <c r="AH72" s="229" t="s">
        <v>78</v>
      </c>
      <c r="AI72" s="229">
        <v>32</v>
      </c>
      <c r="AJ72" s="229">
        <v>24</v>
      </c>
      <c r="AK72" s="229" t="s">
        <v>84</v>
      </c>
      <c r="AL72" s="229" t="s">
        <v>270</v>
      </c>
      <c r="AM72" s="229" t="s">
        <v>271</v>
      </c>
      <c r="AN72" s="229"/>
      <c r="AO72" s="229">
        <v>131</v>
      </c>
      <c r="AP72" s="229">
        <v>50</v>
      </c>
      <c r="AQ72" s="229">
        <v>12</v>
      </c>
      <c r="AR72" s="229" t="s">
        <v>84</v>
      </c>
      <c r="AS72" s="229"/>
      <c r="AT72" s="229"/>
      <c r="AU72" s="229" t="s">
        <v>25</v>
      </c>
      <c r="AV72" s="229"/>
    </row>
    <row r="73" spans="1:48">
      <c r="A73" s="229">
        <v>13050271438</v>
      </c>
      <c r="B73" s="229" t="s">
        <v>75</v>
      </c>
      <c r="C73" s="229" t="s">
        <v>222</v>
      </c>
      <c r="D73" s="229">
        <v>410631664</v>
      </c>
      <c r="E73" s="232">
        <v>44486.409733796296</v>
      </c>
      <c r="F73" s="232">
        <v>44486.413206018522</v>
      </c>
      <c r="G73" s="229" t="s">
        <v>272</v>
      </c>
      <c r="H73" s="229" t="s">
        <v>78</v>
      </c>
      <c r="I73" s="229"/>
      <c r="J73" s="229"/>
      <c r="K73" s="229"/>
      <c r="L73" s="229"/>
      <c r="M73" s="229"/>
      <c r="N73" s="229" t="s">
        <v>20</v>
      </c>
      <c r="O73" s="229"/>
      <c r="P73" s="229">
        <v>20</v>
      </c>
      <c r="Q73" s="229"/>
      <c r="R73" s="229"/>
      <c r="S73" s="229" t="s">
        <v>17</v>
      </c>
      <c r="T73" s="229"/>
      <c r="U73" s="229"/>
      <c r="V73" s="229"/>
      <c r="W73" s="229"/>
      <c r="X73" s="229">
        <v>5</v>
      </c>
      <c r="Y73" s="229">
        <v>3</v>
      </c>
      <c r="Z73" s="229" t="s">
        <v>78</v>
      </c>
      <c r="AA73" s="229"/>
      <c r="AB73" s="229"/>
      <c r="AC73" s="229"/>
      <c r="AD73" s="229">
        <v>50</v>
      </c>
      <c r="AE73" s="229">
        <v>40</v>
      </c>
      <c r="AF73" s="229">
        <v>30</v>
      </c>
      <c r="AG73" s="229" t="s">
        <v>78</v>
      </c>
      <c r="AH73" s="229"/>
      <c r="AI73" s="229"/>
      <c r="AJ73" s="229"/>
      <c r="AK73" s="229"/>
      <c r="AL73" s="229"/>
      <c r="AM73" s="229"/>
      <c r="AN73" s="229"/>
      <c r="AO73" s="229"/>
      <c r="AP73" s="229"/>
      <c r="AQ73" s="229"/>
      <c r="AR73" s="229"/>
      <c r="AS73" s="229"/>
      <c r="AT73" s="229"/>
      <c r="AU73" s="229"/>
      <c r="AV73" s="229"/>
    </row>
    <row r="74" spans="1:48">
      <c r="A74" s="229">
        <v>13049679383</v>
      </c>
      <c r="B74" s="229" t="s">
        <v>75</v>
      </c>
      <c r="C74" s="229" t="s">
        <v>222</v>
      </c>
      <c r="D74" s="229">
        <v>410631664</v>
      </c>
      <c r="E74" s="232">
        <v>44485.709062499998</v>
      </c>
      <c r="F74" s="232">
        <v>44485.71565972222</v>
      </c>
      <c r="G74" s="229" t="s">
        <v>273</v>
      </c>
      <c r="H74" s="229" t="s">
        <v>84</v>
      </c>
      <c r="I74" s="229" t="s">
        <v>15</v>
      </c>
      <c r="J74" s="229"/>
      <c r="K74" s="229"/>
      <c r="L74" s="229"/>
      <c r="M74" s="229"/>
      <c r="N74" s="229" t="s">
        <v>20</v>
      </c>
      <c r="O74" s="229"/>
      <c r="P74" s="229">
        <v>35</v>
      </c>
      <c r="Q74" s="229" t="s">
        <v>15</v>
      </c>
      <c r="R74" s="229"/>
      <c r="S74" s="229"/>
      <c r="T74" s="229" t="s">
        <v>18</v>
      </c>
      <c r="U74" s="229"/>
      <c r="V74" s="229" t="s">
        <v>20</v>
      </c>
      <c r="W74" s="229" t="s">
        <v>21</v>
      </c>
      <c r="X74" s="229">
        <v>12</v>
      </c>
      <c r="Y74" s="229">
        <v>6</v>
      </c>
      <c r="Z74" s="229" t="s">
        <v>78</v>
      </c>
      <c r="AA74" s="229" t="s">
        <v>274</v>
      </c>
      <c r="AB74" s="229" t="s">
        <v>275</v>
      </c>
      <c r="AC74" s="229"/>
      <c r="AD74" s="229">
        <v>4</v>
      </c>
      <c r="AE74" s="229">
        <v>8</v>
      </c>
      <c r="AF74" s="229">
        <v>0</v>
      </c>
      <c r="AG74" s="229" t="s">
        <v>84</v>
      </c>
      <c r="AH74" s="229" t="s">
        <v>78</v>
      </c>
      <c r="AI74" s="229">
        <v>32</v>
      </c>
      <c r="AJ74" s="229">
        <v>24</v>
      </c>
      <c r="AK74" s="229" t="s">
        <v>78</v>
      </c>
      <c r="AL74" s="229" t="s">
        <v>85</v>
      </c>
      <c r="AM74" s="229"/>
      <c r="AN74" s="229"/>
      <c r="AO74" s="229">
        <v>335</v>
      </c>
      <c r="AP74" s="229">
        <v>150</v>
      </c>
      <c r="AQ74" s="229">
        <v>6</v>
      </c>
      <c r="AR74" s="229" t="s">
        <v>84</v>
      </c>
      <c r="AS74" s="229" t="s">
        <v>23</v>
      </c>
      <c r="AT74" s="229"/>
      <c r="AU74" s="229" t="s">
        <v>25</v>
      </c>
      <c r="AV74" s="229" t="s">
        <v>26</v>
      </c>
    </row>
    <row r="75" spans="1:48">
      <c r="A75" s="229">
        <v>13046709555</v>
      </c>
      <c r="B75" s="229" t="s">
        <v>75</v>
      </c>
      <c r="C75" s="229" t="s">
        <v>222</v>
      </c>
      <c r="D75" s="229">
        <v>410631664</v>
      </c>
      <c r="E75" s="232">
        <v>44484.349085648151</v>
      </c>
      <c r="F75" s="232">
        <v>44484.352673611109</v>
      </c>
      <c r="G75" s="229" t="s">
        <v>276</v>
      </c>
      <c r="H75" s="229" t="s">
        <v>78</v>
      </c>
      <c r="I75" s="229"/>
      <c r="J75" s="229"/>
      <c r="K75" s="229"/>
      <c r="L75" s="229"/>
      <c r="M75" s="229"/>
      <c r="N75" s="229"/>
      <c r="O75" s="229"/>
      <c r="P75" s="229">
        <v>26</v>
      </c>
      <c r="Q75" s="229" t="s">
        <v>15</v>
      </c>
      <c r="R75" s="229"/>
      <c r="S75" s="229"/>
      <c r="T75" s="229"/>
      <c r="U75" s="229"/>
      <c r="V75" s="229"/>
      <c r="W75" s="229"/>
      <c r="X75" s="229">
        <v>50</v>
      </c>
      <c r="Y75" s="229">
        <v>49</v>
      </c>
      <c r="Z75" s="229" t="s">
        <v>84</v>
      </c>
      <c r="AA75" s="229" t="s">
        <v>277</v>
      </c>
      <c r="AB75" s="229" t="s">
        <v>278</v>
      </c>
      <c r="AC75" s="229"/>
      <c r="AD75" s="229" t="s">
        <v>279</v>
      </c>
      <c r="AE75" s="229">
        <v>29</v>
      </c>
      <c r="AF75" s="229">
        <v>16</v>
      </c>
      <c r="AG75" s="229" t="s">
        <v>84</v>
      </c>
      <c r="AH75" s="229"/>
      <c r="AI75" s="229"/>
      <c r="AJ75" s="229"/>
      <c r="AK75" s="229"/>
      <c r="AL75" s="229"/>
      <c r="AM75" s="229"/>
      <c r="AN75" s="229"/>
      <c r="AO75" s="229"/>
      <c r="AP75" s="229"/>
      <c r="AQ75" s="229"/>
      <c r="AR75" s="229"/>
      <c r="AS75" s="229"/>
      <c r="AT75" s="229"/>
      <c r="AU75" s="229"/>
      <c r="AV75" s="229"/>
    </row>
    <row r="76" spans="1:48">
      <c r="A76" s="229">
        <v>13045650808</v>
      </c>
      <c r="B76" s="229" t="s">
        <v>75</v>
      </c>
      <c r="C76" s="229" t="s">
        <v>222</v>
      </c>
      <c r="D76" s="229">
        <v>410631664</v>
      </c>
      <c r="E76" s="232">
        <v>44483.932604166665</v>
      </c>
      <c r="F76" s="232">
        <v>44483.939976851849</v>
      </c>
      <c r="G76" s="229" t="s">
        <v>280</v>
      </c>
      <c r="H76" s="229" t="s">
        <v>84</v>
      </c>
      <c r="I76" s="229" t="s">
        <v>15</v>
      </c>
      <c r="J76" s="229" t="s">
        <v>16</v>
      </c>
      <c r="K76" s="229"/>
      <c r="L76" s="229"/>
      <c r="M76" s="229"/>
      <c r="N76" s="229"/>
      <c r="O76" s="229"/>
      <c r="P76" s="229">
        <v>10</v>
      </c>
      <c r="Q76" s="229" t="s">
        <v>15</v>
      </c>
      <c r="R76" s="229" t="s">
        <v>16</v>
      </c>
      <c r="S76" s="229"/>
      <c r="T76" s="229" t="s">
        <v>18</v>
      </c>
      <c r="U76" s="229"/>
      <c r="V76" s="229"/>
      <c r="W76" s="229"/>
      <c r="X76" s="229">
        <v>300</v>
      </c>
      <c r="Y76" s="229">
        <v>100</v>
      </c>
      <c r="Z76" s="229" t="s">
        <v>84</v>
      </c>
      <c r="AA76" s="229" t="s">
        <v>281</v>
      </c>
      <c r="AB76" s="229" t="s">
        <v>282</v>
      </c>
      <c r="AC76" s="229"/>
      <c r="AD76" s="229">
        <v>600</v>
      </c>
      <c r="AE76" s="229">
        <v>600</v>
      </c>
      <c r="AF76" s="229">
        <v>100</v>
      </c>
      <c r="AG76" s="229" t="s">
        <v>84</v>
      </c>
      <c r="AH76" s="229" t="s">
        <v>84</v>
      </c>
      <c r="AI76" s="229">
        <v>30</v>
      </c>
      <c r="AJ76" s="229">
        <v>24</v>
      </c>
      <c r="AK76" s="229" t="s">
        <v>84</v>
      </c>
      <c r="AL76" s="229" t="s">
        <v>281</v>
      </c>
      <c r="AM76" s="229" t="s">
        <v>104</v>
      </c>
      <c r="AN76" s="229"/>
      <c r="AO76" s="229">
        <v>355</v>
      </c>
      <c r="AP76" s="229">
        <v>355</v>
      </c>
      <c r="AQ76" s="229">
        <v>6</v>
      </c>
      <c r="AR76" s="229" t="s">
        <v>78</v>
      </c>
      <c r="AS76" s="229"/>
      <c r="AT76" s="229"/>
      <c r="AU76" s="229" t="s">
        <v>25</v>
      </c>
      <c r="AV76" s="229"/>
    </row>
    <row r="77" spans="1:48">
      <c r="A77" s="229">
        <v>13045531601</v>
      </c>
      <c r="B77" s="229" t="s">
        <v>75</v>
      </c>
      <c r="C77" s="229" t="s">
        <v>222</v>
      </c>
      <c r="D77" s="229">
        <v>410631664</v>
      </c>
      <c r="E77" s="232">
        <v>44483.90084490741</v>
      </c>
      <c r="F77" s="232">
        <v>44483.905497685184</v>
      </c>
      <c r="G77" s="229" t="s">
        <v>283</v>
      </c>
      <c r="H77" s="229" t="s">
        <v>84</v>
      </c>
      <c r="I77" s="229" t="s">
        <v>15</v>
      </c>
      <c r="J77" s="229"/>
      <c r="K77" s="229"/>
      <c r="L77" s="229"/>
      <c r="M77" s="229"/>
      <c r="N77" s="229"/>
      <c r="O77" s="229"/>
      <c r="P77" s="229">
        <v>10</v>
      </c>
      <c r="Q77" s="229"/>
      <c r="R77" s="229"/>
      <c r="S77" s="229" t="s">
        <v>17</v>
      </c>
      <c r="T77" s="229"/>
      <c r="U77" s="229"/>
      <c r="V77" s="229"/>
      <c r="W77" s="229"/>
      <c r="X77" s="229">
        <v>20</v>
      </c>
      <c r="Y77" s="229">
        <v>10</v>
      </c>
      <c r="Z77" s="229" t="s">
        <v>78</v>
      </c>
      <c r="AA77" s="229" t="s">
        <v>265</v>
      </c>
      <c r="AB77" s="229"/>
      <c r="AC77" s="229"/>
      <c r="AD77" s="229">
        <v>200</v>
      </c>
      <c r="AE77" s="229">
        <v>150</v>
      </c>
      <c r="AF77" s="229">
        <v>40</v>
      </c>
      <c r="AG77" s="229" t="s">
        <v>84</v>
      </c>
      <c r="AH77" s="229"/>
      <c r="AI77" s="229"/>
      <c r="AJ77" s="229"/>
      <c r="AK77" s="229"/>
      <c r="AL77" s="229"/>
      <c r="AM77" s="229"/>
      <c r="AN77" s="229"/>
      <c r="AO77" s="229"/>
      <c r="AP77" s="229"/>
      <c r="AQ77" s="229"/>
      <c r="AR77" s="229"/>
      <c r="AS77" s="229"/>
      <c r="AT77" s="229"/>
      <c r="AU77" s="229"/>
      <c r="AV77" s="229"/>
    </row>
    <row r="78" spans="1:48">
      <c r="A78" s="229">
        <v>13044971099</v>
      </c>
      <c r="B78" s="229" t="s">
        <v>75</v>
      </c>
      <c r="C78" s="229" t="s">
        <v>222</v>
      </c>
      <c r="D78" s="229">
        <v>410631664</v>
      </c>
      <c r="E78" s="232">
        <v>44483.758773148147</v>
      </c>
      <c r="F78" s="232">
        <v>44483.768194444441</v>
      </c>
      <c r="G78" s="229" t="s">
        <v>284</v>
      </c>
      <c r="H78" s="229" t="s">
        <v>78</v>
      </c>
      <c r="I78" s="229"/>
      <c r="J78" s="229"/>
      <c r="K78" s="229" t="s">
        <v>17</v>
      </c>
      <c r="L78" s="229"/>
      <c r="M78" s="229"/>
      <c r="N78" s="229"/>
      <c r="O78" s="229"/>
      <c r="P78" s="229">
        <v>9</v>
      </c>
      <c r="Q78" s="229" t="s">
        <v>15</v>
      </c>
      <c r="R78" s="229"/>
      <c r="S78" s="229" t="s">
        <v>17</v>
      </c>
      <c r="T78" s="229"/>
      <c r="U78" s="229"/>
      <c r="V78" s="229" t="s">
        <v>20</v>
      </c>
      <c r="W78" s="229"/>
      <c r="X78" s="229">
        <v>10</v>
      </c>
      <c r="Y78" s="229">
        <v>8</v>
      </c>
      <c r="Z78" s="229" t="s">
        <v>84</v>
      </c>
      <c r="AA78" s="229" t="s">
        <v>175</v>
      </c>
      <c r="AB78" s="229" t="s">
        <v>285</v>
      </c>
      <c r="AC78" s="229"/>
      <c r="AD78" s="229">
        <v>50</v>
      </c>
      <c r="AE78" s="229">
        <v>40</v>
      </c>
      <c r="AF78" s="229">
        <v>5</v>
      </c>
      <c r="AG78" s="229" t="s">
        <v>78</v>
      </c>
      <c r="AH78" s="229" t="s">
        <v>78</v>
      </c>
      <c r="AI78" s="229">
        <v>35</v>
      </c>
      <c r="AJ78" s="229">
        <v>35</v>
      </c>
      <c r="AK78" s="229" t="s">
        <v>84</v>
      </c>
      <c r="AL78" s="229" t="s">
        <v>175</v>
      </c>
      <c r="AM78" s="229" t="s">
        <v>251</v>
      </c>
      <c r="AN78" s="229"/>
      <c r="AO78" s="229">
        <v>350</v>
      </c>
      <c r="AP78" s="229">
        <v>200</v>
      </c>
      <c r="AQ78" s="229">
        <v>6</v>
      </c>
      <c r="AR78" s="229" t="s">
        <v>78</v>
      </c>
      <c r="AS78" s="229"/>
      <c r="AT78" s="229"/>
      <c r="AU78" s="229"/>
      <c r="AV78" s="229"/>
    </row>
    <row r="79" spans="1:48">
      <c r="A79" s="229">
        <v>13044696177</v>
      </c>
      <c r="B79" s="229" t="s">
        <v>75</v>
      </c>
      <c r="C79" s="229" t="s">
        <v>222</v>
      </c>
      <c r="D79" s="229">
        <v>410631664</v>
      </c>
      <c r="E79" s="232">
        <v>44483.705775462964</v>
      </c>
      <c r="F79" s="232">
        <v>44483.717152777775</v>
      </c>
      <c r="G79" s="229" t="s">
        <v>286</v>
      </c>
      <c r="H79" s="229" t="s">
        <v>78</v>
      </c>
      <c r="I79" s="229" t="s">
        <v>15</v>
      </c>
      <c r="J79" s="229"/>
      <c r="K79" s="229"/>
      <c r="L79" s="229"/>
      <c r="M79" s="229"/>
      <c r="N79" s="229"/>
      <c r="O79" s="229"/>
      <c r="P79" s="229">
        <v>3</v>
      </c>
      <c r="Q79" s="229" t="s">
        <v>15</v>
      </c>
      <c r="R79" s="229"/>
      <c r="S79" s="229"/>
      <c r="T79" s="229"/>
      <c r="U79" s="229"/>
      <c r="V79" s="229"/>
      <c r="W79" s="229"/>
      <c r="X79" s="229">
        <v>100</v>
      </c>
      <c r="Y79" s="229">
        <v>80</v>
      </c>
      <c r="Z79" s="229" t="s">
        <v>84</v>
      </c>
      <c r="AA79" s="229" t="s">
        <v>137</v>
      </c>
      <c r="AB79" s="229" t="s">
        <v>287</v>
      </c>
      <c r="AC79" s="229" t="s">
        <v>288</v>
      </c>
      <c r="AD79" s="229">
        <v>300</v>
      </c>
      <c r="AE79" s="229">
        <v>200</v>
      </c>
      <c r="AF79" s="229">
        <v>10</v>
      </c>
      <c r="AG79" s="229" t="s">
        <v>84</v>
      </c>
      <c r="AH79" s="229" t="s">
        <v>84</v>
      </c>
      <c r="AI79" s="229">
        <v>32</v>
      </c>
      <c r="AJ79" s="229">
        <v>24</v>
      </c>
      <c r="AK79" s="229" t="s">
        <v>84</v>
      </c>
      <c r="AL79" s="229" t="s">
        <v>104</v>
      </c>
      <c r="AM79" s="229" t="s">
        <v>287</v>
      </c>
      <c r="AN79" s="229" t="s">
        <v>289</v>
      </c>
      <c r="AO79" s="229">
        <v>350</v>
      </c>
      <c r="AP79" s="229">
        <v>350</v>
      </c>
      <c r="AQ79" s="229">
        <v>6</v>
      </c>
      <c r="AR79" s="229" t="s">
        <v>84</v>
      </c>
      <c r="AS79" s="229" t="s">
        <v>23</v>
      </c>
      <c r="AT79" s="229" t="s">
        <v>24</v>
      </c>
      <c r="AU79" s="229" t="s">
        <v>25</v>
      </c>
      <c r="AV79" s="229" t="s">
        <v>26</v>
      </c>
    </row>
    <row r="80" spans="1:48">
      <c r="A80" s="229">
        <v>13044655260</v>
      </c>
      <c r="B80" s="229" t="s">
        <v>75</v>
      </c>
      <c r="C80" s="229" t="s">
        <v>222</v>
      </c>
      <c r="D80" s="229">
        <v>410631664</v>
      </c>
      <c r="E80" s="232">
        <v>44483.696689814817</v>
      </c>
      <c r="F80" s="232">
        <v>44483.702824074076</v>
      </c>
      <c r="G80" s="229" t="s">
        <v>290</v>
      </c>
      <c r="H80" s="229" t="s">
        <v>78</v>
      </c>
      <c r="I80" s="229" t="s">
        <v>15</v>
      </c>
      <c r="J80" s="229" t="s">
        <v>16</v>
      </c>
      <c r="K80" s="229" t="s">
        <v>17</v>
      </c>
      <c r="L80" s="229"/>
      <c r="M80" s="229"/>
      <c r="N80" s="229" t="s">
        <v>20</v>
      </c>
      <c r="O80" s="229"/>
      <c r="P80" s="229">
        <v>30</v>
      </c>
      <c r="Q80" s="229"/>
      <c r="R80" s="229" t="s">
        <v>16</v>
      </c>
      <c r="S80" s="229" t="s">
        <v>17</v>
      </c>
      <c r="T80" s="229" t="s">
        <v>18</v>
      </c>
      <c r="U80" s="229"/>
      <c r="V80" s="229" t="s">
        <v>20</v>
      </c>
      <c r="W80" s="229"/>
      <c r="X80" s="229">
        <v>130</v>
      </c>
      <c r="Y80" s="229">
        <v>50</v>
      </c>
      <c r="Z80" s="229" t="s">
        <v>84</v>
      </c>
      <c r="AA80" s="229" t="s">
        <v>136</v>
      </c>
      <c r="AB80" s="229" t="s">
        <v>291</v>
      </c>
      <c r="AC80" s="229" t="s">
        <v>152</v>
      </c>
      <c r="AD80" s="229">
        <v>260</v>
      </c>
      <c r="AE80" s="229">
        <v>200</v>
      </c>
      <c r="AF80" s="229">
        <v>30</v>
      </c>
      <c r="AG80" s="229" t="s">
        <v>78</v>
      </c>
      <c r="AH80" s="229" t="s">
        <v>78</v>
      </c>
      <c r="AI80" s="229">
        <v>50</v>
      </c>
      <c r="AJ80" s="229">
        <v>30</v>
      </c>
      <c r="AK80" s="229" t="s">
        <v>84</v>
      </c>
      <c r="AL80" s="229" t="s">
        <v>85</v>
      </c>
      <c r="AM80" s="229" t="s">
        <v>291</v>
      </c>
      <c r="AN80" s="229" t="s">
        <v>292</v>
      </c>
      <c r="AO80" s="229">
        <v>300</v>
      </c>
      <c r="AP80" s="229">
        <v>250</v>
      </c>
      <c r="AQ80" s="229">
        <v>10</v>
      </c>
      <c r="AR80" s="229" t="s">
        <v>78</v>
      </c>
      <c r="AS80" s="229" t="s">
        <v>23</v>
      </c>
      <c r="AT80" s="229" t="s">
        <v>24</v>
      </c>
      <c r="AU80" s="229" t="s">
        <v>25</v>
      </c>
      <c r="AV80" s="229"/>
    </row>
    <row r="81" spans="1:48">
      <c r="A81" s="229">
        <v>13044457134</v>
      </c>
      <c r="B81" s="229" t="s">
        <v>75</v>
      </c>
      <c r="C81" s="229" t="s">
        <v>222</v>
      </c>
      <c r="D81" s="229">
        <v>410631664</v>
      </c>
      <c r="E81" s="232">
        <v>44483.653738425928</v>
      </c>
      <c r="F81" s="232">
        <v>44483.658668981479</v>
      </c>
      <c r="G81" s="229" t="s">
        <v>293</v>
      </c>
      <c r="H81" s="229" t="s">
        <v>78</v>
      </c>
      <c r="I81" s="229"/>
      <c r="J81" s="229"/>
      <c r="K81" s="229" t="s">
        <v>17</v>
      </c>
      <c r="L81" s="229" t="s">
        <v>18</v>
      </c>
      <c r="M81" s="229"/>
      <c r="N81" s="229"/>
      <c r="O81" s="229" t="s">
        <v>21</v>
      </c>
      <c r="P81" s="229">
        <v>54</v>
      </c>
      <c r="Q81" s="229" t="s">
        <v>15</v>
      </c>
      <c r="R81" s="229"/>
      <c r="S81" s="229" t="s">
        <v>17</v>
      </c>
      <c r="T81" s="229"/>
      <c r="U81" s="229"/>
      <c r="V81" s="229" t="s">
        <v>20</v>
      </c>
      <c r="W81" s="229" t="s">
        <v>21</v>
      </c>
      <c r="X81" s="229">
        <v>10</v>
      </c>
      <c r="Y81" s="229">
        <v>5</v>
      </c>
      <c r="Z81" s="229" t="s">
        <v>84</v>
      </c>
      <c r="AA81" s="229" t="s">
        <v>294</v>
      </c>
      <c r="AB81" s="229" t="s">
        <v>295</v>
      </c>
      <c r="AC81" s="229" t="s">
        <v>296</v>
      </c>
      <c r="AD81" s="229">
        <v>100</v>
      </c>
      <c r="AE81" s="229">
        <v>100</v>
      </c>
      <c r="AF81" s="229">
        <v>0</v>
      </c>
      <c r="AG81" s="229" t="s">
        <v>78</v>
      </c>
      <c r="AH81" s="229" t="s">
        <v>78</v>
      </c>
      <c r="AI81" s="229">
        <v>30</v>
      </c>
      <c r="AJ81" s="229">
        <v>10</v>
      </c>
      <c r="AK81" s="229" t="s">
        <v>84</v>
      </c>
      <c r="AL81" s="229" t="s">
        <v>297</v>
      </c>
      <c r="AM81" s="229" t="s">
        <v>298</v>
      </c>
      <c r="AN81" s="229" t="s">
        <v>299</v>
      </c>
      <c r="AO81" s="229">
        <v>300</v>
      </c>
      <c r="AP81" s="229">
        <v>150</v>
      </c>
      <c r="AQ81" s="229">
        <v>6</v>
      </c>
      <c r="AR81" s="229" t="s">
        <v>78</v>
      </c>
      <c r="AS81" s="229"/>
      <c r="AT81" s="229"/>
      <c r="AU81" s="229" t="s">
        <v>25</v>
      </c>
      <c r="AV81" s="229"/>
    </row>
    <row r="82" spans="1:48">
      <c r="A82" s="229">
        <v>13044461250</v>
      </c>
      <c r="B82" s="229" t="s">
        <v>75</v>
      </c>
      <c r="C82" s="229" t="s">
        <v>222</v>
      </c>
      <c r="D82" s="229">
        <v>410631664</v>
      </c>
      <c r="E82" s="232">
        <v>44483.654710648145</v>
      </c>
      <c r="F82" s="232">
        <v>44483.655648148146</v>
      </c>
      <c r="G82" s="229" t="s">
        <v>300</v>
      </c>
      <c r="H82" s="229" t="s">
        <v>84</v>
      </c>
      <c r="I82" s="229" t="s">
        <v>15</v>
      </c>
      <c r="J82" s="229"/>
      <c r="K82" s="229"/>
      <c r="L82" s="229"/>
      <c r="M82" s="229"/>
      <c r="N82" s="229"/>
      <c r="O82" s="229"/>
      <c r="P82" s="229">
        <v>75</v>
      </c>
      <c r="Q82" s="229" t="s">
        <v>15</v>
      </c>
      <c r="R82" s="229"/>
      <c r="S82" s="229"/>
      <c r="T82" s="229"/>
      <c r="U82" s="229"/>
      <c r="V82" s="229"/>
      <c r="W82" s="229"/>
      <c r="X82" s="229"/>
      <c r="Y82" s="229"/>
      <c r="Z82" s="229"/>
      <c r="AA82" s="229"/>
      <c r="AB82" s="229"/>
      <c r="AC82" s="229"/>
      <c r="AD82" s="229"/>
      <c r="AE82" s="229"/>
      <c r="AF82" s="229"/>
      <c r="AG82" s="229"/>
      <c r="AH82" s="229"/>
      <c r="AI82" s="229"/>
      <c r="AJ82" s="229"/>
      <c r="AK82" s="229"/>
      <c r="AL82" s="229"/>
      <c r="AM82" s="229"/>
      <c r="AN82" s="229"/>
      <c r="AO82" s="229"/>
      <c r="AP82" s="229"/>
      <c r="AQ82" s="229"/>
      <c r="AR82" s="229"/>
      <c r="AS82" s="229"/>
      <c r="AT82" s="229"/>
      <c r="AU82" s="229"/>
      <c r="AV82" s="229"/>
    </row>
    <row r="83" spans="1:48">
      <c r="A83" s="229">
        <v>13044303841</v>
      </c>
      <c r="B83" s="229" t="s">
        <v>75</v>
      </c>
      <c r="C83" s="229" t="s">
        <v>222</v>
      </c>
      <c r="D83" s="229">
        <v>410631664</v>
      </c>
      <c r="E83" s="232">
        <v>44483.620428240742</v>
      </c>
      <c r="F83" s="232">
        <v>44483.653819444444</v>
      </c>
      <c r="G83" s="229" t="s">
        <v>145</v>
      </c>
      <c r="H83" s="229" t="s">
        <v>84</v>
      </c>
      <c r="I83" s="229" t="s">
        <v>15</v>
      </c>
      <c r="J83" s="229" t="s">
        <v>16</v>
      </c>
      <c r="K83" s="229"/>
      <c r="L83" s="229"/>
      <c r="M83" s="229"/>
      <c r="N83" s="229"/>
      <c r="O83" s="229"/>
      <c r="P83" s="229">
        <v>60</v>
      </c>
      <c r="Q83" s="229" t="s">
        <v>15</v>
      </c>
      <c r="R83" s="229" t="s">
        <v>16</v>
      </c>
      <c r="S83" s="229"/>
      <c r="T83" s="229"/>
      <c r="U83" s="229"/>
      <c r="V83" s="229" t="s">
        <v>20</v>
      </c>
      <c r="W83" s="229" t="s">
        <v>21</v>
      </c>
      <c r="X83" s="229">
        <v>80</v>
      </c>
      <c r="Y83" s="229">
        <v>50</v>
      </c>
      <c r="Z83" s="229" t="s">
        <v>78</v>
      </c>
      <c r="AA83" s="229" t="s">
        <v>143</v>
      </c>
      <c r="AB83" s="229" t="s">
        <v>301</v>
      </c>
      <c r="AC83" s="229" t="s">
        <v>302</v>
      </c>
      <c r="AD83" s="229">
        <v>15</v>
      </c>
      <c r="AE83" s="229">
        <v>50</v>
      </c>
      <c r="AF83" s="229">
        <v>5</v>
      </c>
      <c r="AG83" s="229" t="s">
        <v>84</v>
      </c>
      <c r="AH83" s="229" t="s">
        <v>78</v>
      </c>
      <c r="AI83" s="229">
        <v>36</v>
      </c>
      <c r="AJ83" s="229">
        <v>25</v>
      </c>
      <c r="AK83" s="229" t="s">
        <v>84</v>
      </c>
      <c r="AL83" s="229" t="s">
        <v>303</v>
      </c>
      <c r="AM83" s="229"/>
      <c r="AN83" s="229"/>
      <c r="AO83" s="229">
        <v>250</v>
      </c>
      <c r="AP83" s="229">
        <v>350</v>
      </c>
      <c r="AQ83" s="229">
        <v>6</v>
      </c>
      <c r="AR83" s="229"/>
      <c r="AS83" s="229" t="s">
        <v>23</v>
      </c>
      <c r="AT83" s="229"/>
      <c r="AU83" s="229"/>
      <c r="AV83" s="229"/>
    </row>
    <row r="84" spans="1:48">
      <c r="A84" s="229">
        <v>13044288809</v>
      </c>
      <c r="B84" s="229" t="s">
        <v>75</v>
      </c>
      <c r="C84" s="229" t="s">
        <v>222</v>
      </c>
      <c r="D84" s="229">
        <v>410631664</v>
      </c>
      <c r="E84" s="232">
        <v>44483.61582175926</v>
      </c>
      <c r="F84" s="232">
        <v>44483.626342592594</v>
      </c>
      <c r="G84" s="229" t="s">
        <v>187</v>
      </c>
      <c r="H84" s="229" t="s">
        <v>78</v>
      </c>
      <c r="I84" s="229"/>
      <c r="J84" s="229"/>
      <c r="K84" s="229" t="s">
        <v>17</v>
      </c>
      <c r="L84" s="229"/>
      <c r="M84" s="229"/>
      <c r="N84" s="229" t="s">
        <v>20</v>
      </c>
      <c r="O84" s="229"/>
      <c r="P84" s="229">
        <v>20</v>
      </c>
      <c r="Q84" s="229"/>
      <c r="R84" s="229"/>
      <c r="S84" s="229" t="s">
        <v>17</v>
      </c>
      <c r="T84" s="229"/>
      <c r="U84" s="229"/>
      <c r="V84" s="229" t="s">
        <v>20</v>
      </c>
      <c r="W84" s="229"/>
      <c r="X84" s="229">
        <v>50</v>
      </c>
      <c r="Y84" s="229">
        <v>30</v>
      </c>
      <c r="Z84" s="229" t="s">
        <v>84</v>
      </c>
      <c r="AA84" s="229" t="s">
        <v>104</v>
      </c>
      <c r="AB84" s="229"/>
      <c r="AC84" s="229"/>
      <c r="AD84" s="229">
        <v>100</v>
      </c>
      <c r="AE84" s="229">
        <v>20</v>
      </c>
      <c r="AF84" s="229">
        <v>20</v>
      </c>
      <c r="AG84" s="229" t="s">
        <v>84</v>
      </c>
      <c r="AH84" s="229" t="s">
        <v>78</v>
      </c>
      <c r="AI84" s="229">
        <v>33</v>
      </c>
      <c r="AJ84" s="229">
        <v>24</v>
      </c>
      <c r="AK84" s="229" t="s">
        <v>84</v>
      </c>
      <c r="AL84" s="229" t="s">
        <v>304</v>
      </c>
      <c r="AM84" s="229" t="s">
        <v>104</v>
      </c>
      <c r="AN84" s="229"/>
      <c r="AO84" s="229">
        <v>344</v>
      </c>
      <c r="AP84" s="229">
        <v>344</v>
      </c>
      <c r="AQ84" s="229">
        <v>6</v>
      </c>
      <c r="AR84" s="229" t="s">
        <v>84</v>
      </c>
      <c r="AS84" s="229"/>
      <c r="AT84" s="229"/>
      <c r="AU84" s="229" t="s">
        <v>25</v>
      </c>
      <c r="AV84" s="229" t="s">
        <v>26</v>
      </c>
    </row>
    <row r="85" spans="1:48">
      <c r="A85" s="229">
        <v>13044289452</v>
      </c>
      <c r="B85" s="229" t="s">
        <v>75</v>
      </c>
      <c r="C85" s="229" t="s">
        <v>222</v>
      </c>
      <c r="D85" s="229">
        <v>410631664</v>
      </c>
      <c r="E85" s="232">
        <v>44483.616990740738</v>
      </c>
      <c r="F85" s="232">
        <v>44483.618125000001</v>
      </c>
      <c r="G85" s="229" t="s">
        <v>305</v>
      </c>
      <c r="H85" s="229" t="s">
        <v>78</v>
      </c>
      <c r="I85" s="229"/>
      <c r="J85" s="229"/>
      <c r="K85" s="229" t="s">
        <v>17</v>
      </c>
      <c r="L85" s="229"/>
      <c r="M85" s="229"/>
      <c r="N85" s="229"/>
      <c r="O85" s="229" t="s">
        <v>21</v>
      </c>
      <c r="P85" s="229">
        <v>46</v>
      </c>
      <c r="Q85" s="229"/>
      <c r="R85" s="229"/>
      <c r="S85" s="229" t="s">
        <v>17</v>
      </c>
      <c r="T85" s="229"/>
      <c r="U85" s="229"/>
      <c r="V85" s="229"/>
      <c r="W85" s="229" t="s">
        <v>21</v>
      </c>
      <c r="X85" s="229"/>
      <c r="Y85" s="229"/>
      <c r="Z85" s="229"/>
      <c r="AA85" s="229"/>
      <c r="AB85" s="229"/>
      <c r="AC85" s="229"/>
      <c r="AD85" s="229"/>
      <c r="AE85" s="229"/>
      <c r="AF85" s="229"/>
      <c r="AG85" s="229"/>
      <c r="AH85" s="229"/>
      <c r="AI85" s="229"/>
      <c r="AJ85" s="229"/>
      <c r="AK85" s="229"/>
      <c r="AL85" s="229"/>
      <c r="AM85" s="229"/>
      <c r="AN85" s="229"/>
      <c r="AO85" s="229"/>
      <c r="AP85" s="229"/>
      <c r="AQ85" s="229"/>
      <c r="AR85" s="229"/>
      <c r="AS85" s="229"/>
      <c r="AT85" s="229"/>
      <c r="AU85" s="229"/>
      <c r="AV85" s="229"/>
    </row>
    <row r="86" spans="1:48">
      <c r="A86" s="229">
        <v>13044257084</v>
      </c>
      <c r="B86" s="229" t="s">
        <v>75</v>
      </c>
      <c r="C86" s="229" t="s">
        <v>222</v>
      </c>
      <c r="D86" s="229">
        <v>410631664</v>
      </c>
      <c r="E86" s="232">
        <v>44483.609652777777</v>
      </c>
      <c r="F86" s="232">
        <v>44483.613217592596</v>
      </c>
      <c r="G86" s="229" t="s">
        <v>306</v>
      </c>
      <c r="H86" s="229" t="s">
        <v>78</v>
      </c>
      <c r="I86" s="229"/>
      <c r="J86" s="229"/>
      <c r="K86" s="229"/>
      <c r="L86" s="229"/>
      <c r="M86" s="229"/>
      <c r="N86" s="229" t="s">
        <v>20</v>
      </c>
      <c r="O86" s="229"/>
      <c r="P86" s="229">
        <v>70</v>
      </c>
      <c r="Q86" s="229"/>
      <c r="R86" s="229"/>
      <c r="S86" s="229"/>
      <c r="T86" s="229" t="s">
        <v>18</v>
      </c>
      <c r="U86" s="229"/>
      <c r="V86" s="229"/>
      <c r="W86" s="229" t="s">
        <v>21</v>
      </c>
      <c r="X86" s="229">
        <v>5</v>
      </c>
      <c r="Y86" s="229">
        <v>5</v>
      </c>
      <c r="Z86" s="229" t="s">
        <v>84</v>
      </c>
      <c r="AA86" s="229" t="s">
        <v>307</v>
      </c>
      <c r="AB86" s="229"/>
      <c r="AC86" s="229"/>
      <c r="AD86" s="229" t="s">
        <v>308</v>
      </c>
      <c r="AE86" s="229">
        <v>5</v>
      </c>
      <c r="AF86" s="229">
        <v>1</v>
      </c>
      <c r="AG86" s="229" t="s">
        <v>78</v>
      </c>
      <c r="AH86" s="229" t="s">
        <v>78</v>
      </c>
      <c r="AI86" s="229">
        <v>32</v>
      </c>
      <c r="AJ86" s="229">
        <v>25</v>
      </c>
      <c r="AK86" s="229" t="s">
        <v>84</v>
      </c>
      <c r="AL86" s="229" t="s">
        <v>310</v>
      </c>
      <c r="AM86" s="229"/>
      <c r="AN86" s="229"/>
      <c r="AO86" s="229">
        <v>355</v>
      </c>
      <c r="AP86" s="229">
        <v>355</v>
      </c>
      <c r="AQ86" s="229">
        <v>6</v>
      </c>
      <c r="AR86" s="229" t="s">
        <v>78</v>
      </c>
      <c r="AS86" s="229"/>
      <c r="AT86" s="229"/>
      <c r="AU86" s="229" t="s">
        <v>25</v>
      </c>
      <c r="AV86" s="229"/>
    </row>
    <row r="87" spans="1:48">
      <c r="A87" s="229">
        <v>13044167610</v>
      </c>
      <c r="B87" s="229" t="s">
        <v>75</v>
      </c>
      <c r="C87" s="229" t="s">
        <v>222</v>
      </c>
      <c r="D87" s="229">
        <v>410631664</v>
      </c>
      <c r="E87" s="232">
        <v>44483.590196759258</v>
      </c>
      <c r="F87" s="232">
        <v>44483.594236111108</v>
      </c>
      <c r="G87" s="229" t="s">
        <v>311</v>
      </c>
      <c r="H87" s="229" t="s">
        <v>78</v>
      </c>
      <c r="I87" s="229"/>
      <c r="J87" s="229"/>
      <c r="K87" s="229" t="s">
        <v>17</v>
      </c>
      <c r="L87" s="229"/>
      <c r="M87" s="229"/>
      <c r="N87" s="229"/>
      <c r="O87" s="229"/>
      <c r="P87" s="229">
        <v>21</v>
      </c>
      <c r="Q87" s="229"/>
      <c r="R87" s="229"/>
      <c r="S87" s="229"/>
      <c r="T87" s="229" t="s">
        <v>18</v>
      </c>
      <c r="U87" s="229"/>
      <c r="V87" s="229"/>
      <c r="W87" s="229"/>
      <c r="X87" s="229">
        <v>10</v>
      </c>
      <c r="Y87" s="229">
        <v>10</v>
      </c>
      <c r="Z87" s="229" t="s">
        <v>84</v>
      </c>
      <c r="AA87" s="229" t="s">
        <v>101</v>
      </c>
      <c r="AB87" s="229" t="s">
        <v>312</v>
      </c>
      <c r="AC87" s="229" t="s">
        <v>313</v>
      </c>
      <c r="AD87" s="229">
        <v>100</v>
      </c>
      <c r="AE87" s="229">
        <v>100</v>
      </c>
      <c r="AF87" s="229">
        <v>10</v>
      </c>
      <c r="AG87" s="229" t="s">
        <v>78</v>
      </c>
      <c r="AH87" s="229"/>
      <c r="AI87" s="229"/>
      <c r="AJ87" s="229"/>
      <c r="AK87" s="229"/>
      <c r="AL87" s="229"/>
      <c r="AM87" s="229"/>
      <c r="AN87" s="229"/>
      <c r="AO87" s="229"/>
      <c r="AP87" s="229"/>
      <c r="AQ87" s="229"/>
      <c r="AR87" s="229"/>
      <c r="AS87" s="229"/>
      <c r="AT87" s="229"/>
      <c r="AU87" s="229"/>
      <c r="AV87" s="229"/>
    </row>
    <row r="88" spans="1:48">
      <c r="A88" s="229">
        <v>13043682523</v>
      </c>
      <c r="B88" s="229" t="s">
        <v>75</v>
      </c>
      <c r="C88" s="229" t="s">
        <v>222</v>
      </c>
      <c r="D88" s="229">
        <v>410631664</v>
      </c>
      <c r="E88" s="232">
        <v>44483.431631944448</v>
      </c>
      <c r="F88" s="232">
        <v>44483.432372685187</v>
      </c>
      <c r="G88" s="229" t="s">
        <v>145</v>
      </c>
      <c r="H88" s="229" t="s">
        <v>84</v>
      </c>
      <c r="I88" s="229"/>
      <c r="J88" s="229"/>
      <c r="K88" s="229"/>
      <c r="L88" s="229" t="s">
        <v>18</v>
      </c>
      <c r="M88" s="229"/>
      <c r="N88" s="229"/>
      <c r="O88" s="229"/>
      <c r="P88" s="229">
        <v>25</v>
      </c>
      <c r="Q88" s="229"/>
      <c r="R88" s="229"/>
      <c r="S88" s="229"/>
      <c r="T88" s="229" t="s">
        <v>18</v>
      </c>
      <c r="U88" s="229"/>
      <c r="V88" s="229"/>
      <c r="W88" s="229"/>
      <c r="X88" s="229" t="s">
        <v>314</v>
      </c>
      <c r="Y88" s="229">
        <v>2</v>
      </c>
      <c r="Z88" s="229" t="s">
        <v>78</v>
      </c>
      <c r="AA88" s="229"/>
      <c r="AB88" s="229"/>
      <c r="AC88" s="229"/>
      <c r="AD88" s="229" t="s">
        <v>315</v>
      </c>
      <c r="AE88" s="229"/>
      <c r="AF88" s="229"/>
      <c r="AG88" s="229" t="s">
        <v>78</v>
      </c>
      <c r="AH88" s="229" t="s">
        <v>78</v>
      </c>
      <c r="AI88" s="229" t="s">
        <v>316</v>
      </c>
      <c r="AJ88" s="229" t="s">
        <v>317</v>
      </c>
      <c r="AK88" s="229" t="s">
        <v>78</v>
      </c>
      <c r="AL88" s="229"/>
      <c r="AM88" s="229"/>
      <c r="AN88" s="229"/>
      <c r="AO88" s="229" t="s">
        <v>318</v>
      </c>
      <c r="AP88" s="229"/>
      <c r="AQ88" s="229"/>
      <c r="AR88" s="229" t="s">
        <v>78</v>
      </c>
      <c r="AS88" s="229"/>
      <c r="AT88" s="229"/>
      <c r="AU88" s="229"/>
      <c r="AV88" s="229" t="s">
        <v>26</v>
      </c>
    </row>
    <row r="89" spans="1:48">
      <c r="A89" s="229">
        <v>13202104260</v>
      </c>
      <c r="B89" s="229" t="s">
        <v>319</v>
      </c>
      <c r="C89" s="229" t="s">
        <v>76</v>
      </c>
      <c r="D89" s="229">
        <v>411152545</v>
      </c>
      <c r="E89" s="232">
        <v>44544.849108796298</v>
      </c>
      <c r="F89" s="232">
        <v>44544.853460648148</v>
      </c>
      <c r="G89" s="229" t="s">
        <v>320</v>
      </c>
      <c r="H89" s="229" t="s">
        <v>78</v>
      </c>
      <c r="I89" s="229"/>
      <c r="J89" s="229"/>
      <c r="K89" s="229"/>
      <c r="L89" s="229"/>
      <c r="M89" s="229"/>
      <c r="N89" s="229" t="s">
        <v>20</v>
      </c>
      <c r="O89" s="229"/>
      <c r="P89" s="229">
        <v>5</v>
      </c>
      <c r="Q89" s="229"/>
      <c r="R89" s="229"/>
      <c r="S89" s="229"/>
      <c r="T89" s="229"/>
      <c r="U89" s="229"/>
      <c r="V89" s="229" t="s">
        <v>20</v>
      </c>
      <c r="W89" s="229"/>
      <c r="X89" s="229">
        <v>100</v>
      </c>
      <c r="Y89" s="229">
        <v>50</v>
      </c>
      <c r="Z89" s="229" t="s">
        <v>84</v>
      </c>
      <c r="AA89" s="229" t="s">
        <v>321</v>
      </c>
      <c r="AB89" s="229"/>
      <c r="AC89" s="229"/>
      <c r="AD89" s="229">
        <v>100</v>
      </c>
      <c r="AE89" s="229">
        <v>150</v>
      </c>
      <c r="AF89" s="229">
        <v>50</v>
      </c>
      <c r="AG89" s="229" t="s">
        <v>84</v>
      </c>
      <c r="AH89" s="229" t="s">
        <v>84</v>
      </c>
      <c r="AI89" s="229">
        <v>35</v>
      </c>
      <c r="AJ89" s="229">
        <v>20</v>
      </c>
      <c r="AK89" s="229" t="s">
        <v>84</v>
      </c>
      <c r="AL89" s="229" t="s">
        <v>321</v>
      </c>
      <c r="AM89" s="229"/>
      <c r="AN89" s="229"/>
      <c r="AO89" s="229">
        <v>150</v>
      </c>
      <c r="AP89" s="229">
        <v>80</v>
      </c>
      <c r="AQ89" s="229">
        <v>35</v>
      </c>
      <c r="AR89" s="229" t="s">
        <v>84</v>
      </c>
      <c r="AS89" s="229" t="s">
        <v>23</v>
      </c>
      <c r="AT89" s="229"/>
      <c r="AU89" s="229"/>
      <c r="AV89" s="229"/>
    </row>
    <row r="90" spans="1:48">
      <c r="A90" s="229">
        <v>13198148824</v>
      </c>
      <c r="B90" s="229" t="s">
        <v>319</v>
      </c>
      <c r="C90" s="229" t="s">
        <v>76</v>
      </c>
      <c r="D90" s="229">
        <v>411152545</v>
      </c>
      <c r="E90" s="232">
        <v>44543.595057870371</v>
      </c>
      <c r="F90" s="232">
        <v>44543.671180555553</v>
      </c>
      <c r="G90" s="229" t="s">
        <v>322</v>
      </c>
      <c r="H90" s="229" t="s">
        <v>78</v>
      </c>
      <c r="I90" s="229" t="s">
        <v>15</v>
      </c>
      <c r="J90" s="229"/>
      <c r="K90" s="229" t="s">
        <v>17</v>
      </c>
      <c r="L90" s="229"/>
      <c r="M90" s="229"/>
      <c r="N90" s="229"/>
      <c r="O90" s="229"/>
      <c r="P90" s="229">
        <v>49</v>
      </c>
      <c r="Q90" s="229" t="s">
        <v>15</v>
      </c>
      <c r="R90" s="229"/>
      <c r="S90" s="229" t="s">
        <v>17</v>
      </c>
      <c r="T90" s="229" t="s">
        <v>18</v>
      </c>
      <c r="U90" s="229" t="s">
        <v>19</v>
      </c>
      <c r="V90" s="229"/>
      <c r="W90" s="229" t="s">
        <v>21</v>
      </c>
      <c r="X90" s="229">
        <v>25</v>
      </c>
      <c r="Y90" s="229">
        <v>12</v>
      </c>
      <c r="Z90" s="229" t="s">
        <v>84</v>
      </c>
      <c r="AA90" s="229" t="s">
        <v>323</v>
      </c>
      <c r="AB90" s="229" t="s">
        <v>184</v>
      </c>
      <c r="AC90" s="229" t="s">
        <v>324</v>
      </c>
      <c r="AD90" s="229" t="s">
        <v>325</v>
      </c>
      <c r="AE90" s="229">
        <v>75</v>
      </c>
      <c r="AF90" s="229">
        <v>10</v>
      </c>
      <c r="AG90" s="229" t="s">
        <v>84</v>
      </c>
      <c r="AH90" s="229" t="s">
        <v>84</v>
      </c>
      <c r="AI90" s="229">
        <v>32</v>
      </c>
      <c r="AJ90" s="229">
        <v>24</v>
      </c>
      <c r="AK90" s="229" t="s">
        <v>84</v>
      </c>
      <c r="AL90" s="229" t="s">
        <v>326</v>
      </c>
      <c r="AM90" s="229" t="s">
        <v>327</v>
      </c>
      <c r="AN90" s="229"/>
      <c r="AO90" s="229">
        <v>355</v>
      </c>
      <c r="AP90" s="229">
        <v>355</v>
      </c>
      <c r="AQ90" s="229">
        <v>6</v>
      </c>
      <c r="AR90" s="229" t="s">
        <v>84</v>
      </c>
      <c r="AS90" s="229" t="s">
        <v>23</v>
      </c>
      <c r="AT90" s="229"/>
      <c r="AU90" s="229" t="s">
        <v>25</v>
      </c>
      <c r="AV90" s="229"/>
    </row>
    <row r="91" spans="1:48">
      <c r="A91" s="229">
        <v>13197824428</v>
      </c>
      <c r="B91" s="229" t="s">
        <v>319</v>
      </c>
      <c r="C91" s="229" t="s">
        <v>76</v>
      </c>
      <c r="D91" s="229">
        <v>411152545</v>
      </c>
      <c r="E91" s="232">
        <v>44543.476747685185</v>
      </c>
      <c r="F91" s="232">
        <v>44543.483715277776</v>
      </c>
      <c r="G91" s="229" t="s">
        <v>328</v>
      </c>
      <c r="H91" s="229" t="s">
        <v>78</v>
      </c>
      <c r="I91" s="229" t="s">
        <v>15</v>
      </c>
      <c r="J91" s="229" t="s">
        <v>16</v>
      </c>
      <c r="K91" s="229"/>
      <c r="L91" s="229" t="s">
        <v>18</v>
      </c>
      <c r="M91" s="229"/>
      <c r="N91" s="229" t="s">
        <v>20</v>
      </c>
      <c r="O91" s="229"/>
      <c r="P91" s="229">
        <v>16</v>
      </c>
      <c r="Q91" s="229"/>
      <c r="R91" s="229"/>
      <c r="S91" s="229" t="s">
        <v>17</v>
      </c>
      <c r="T91" s="229"/>
      <c r="U91" s="229"/>
      <c r="V91" s="229"/>
      <c r="W91" s="229"/>
      <c r="X91" s="229">
        <v>50</v>
      </c>
      <c r="Y91" s="229">
        <v>30</v>
      </c>
      <c r="Z91" s="229" t="s">
        <v>78</v>
      </c>
      <c r="AA91" s="229" t="s">
        <v>329</v>
      </c>
      <c r="AB91" s="229"/>
      <c r="AC91" s="229"/>
      <c r="AD91" s="229">
        <v>80</v>
      </c>
      <c r="AE91" s="229">
        <v>30</v>
      </c>
      <c r="AF91" s="229">
        <v>10</v>
      </c>
      <c r="AG91" s="229" t="s">
        <v>84</v>
      </c>
      <c r="AH91" s="229" t="s">
        <v>84</v>
      </c>
      <c r="AI91" s="229">
        <v>30</v>
      </c>
      <c r="AJ91" s="229">
        <v>25</v>
      </c>
      <c r="AK91" s="229" t="s">
        <v>78</v>
      </c>
      <c r="AL91" s="229" t="s">
        <v>329</v>
      </c>
      <c r="AM91" s="229"/>
      <c r="AN91" s="229"/>
      <c r="AO91" s="229">
        <v>300</v>
      </c>
      <c r="AP91" s="229">
        <v>100</v>
      </c>
      <c r="AQ91" s="229">
        <v>5</v>
      </c>
      <c r="AR91" s="229" t="s">
        <v>84</v>
      </c>
      <c r="AS91" s="229" t="s">
        <v>23</v>
      </c>
      <c r="AT91" s="229" t="s">
        <v>24</v>
      </c>
      <c r="AU91" s="229" t="s">
        <v>25</v>
      </c>
      <c r="AV91" s="229"/>
    </row>
    <row r="92" spans="1:48">
      <c r="A92" s="229">
        <v>13197609548</v>
      </c>
      <c r="B92" s="229" t="s">
        <v>319</v>
      </c>
      <c r="C92" s="229" t="s">
        <v>76</v>
      </c>
      <c r="D92" s="229">
        <v>411152545</v>
      </c>
      <c r="E92" s="232">
        <v>44543.38658564815</v>
      </c>
      <c r="F92" s="232">
        <v>44543.39166666667</v>
      </c>
      <c r="G92" s="229" t="s">
        <v>330</v>
      </c>
      <c r="H92" s="229" t="s">
        <v>78</v>
      </c>
      <c r="I92" s="229" t="s">
        <v>15</v>
      </c>
      <c r="J92" s="229"/>
      <c r="K92" s="229"/>
      <c r="L92" s="229"/>
      <c r="M92" s="229"/>
      <c r="N92" s="229" t="s">
        <v>20</v>
      </c>
      <c r="O92" s="229" t="s">
        <v>21</v>
      </c>
      <c r="P92" s="229">
        <v>14</v>
      </c>
      <c r="Q92" s="229" t="s">
        <v>15</v>
      </c>
      <c r="R92" s="229"/>
      <c r="S92" s="229"/>
      <c r="T92" s="229"/>
      <c r="U92" s="229"/>
      <c r="V92" s="229" t="s">
        <v>20</v>
      </c>
      <c r="W92" s="229" t="s">
        <v>21</v>
      </c>
      <c r="X92" s="229">
        <v>100</v>
      </c>
      <c r="Y92" s="229">
        <v>50</v>
      </c>
      <c r="Z92" s="229" t="s">
        <v>78</v>
      </c>
      <c r="AA92" s="229"/>
      <c r="AB92" s="229"/>
      <c r="AC92" s="229"/>
      <c r="AD92" s="229">
        <v>500</v>
      </c>
      <c r="AE92" s="229">
        <v>10</v>
      </c>
      <c r="AF92" s="229">
        <v>1</v>
      </c>
      <c r="AG92" s="229" t="s">
        <v>84</v>
      </c>
      <c r="AH92" s="229" t="s">
        <v>78</v>
      </c>
      <c r="AI92" s="229">
        <v>32</v>
      </c>
      <c r="AJ92" s="229">
        <v>24</v>
      </c>
      <c r="AK92" s="229" t="s">
        <v>78</v>
      </c>
      <c r="AL92" s="229"/>
      <c r="AM92" s="229"/>
      <c r="AN92" s="229"/>
      <c r="AO92" s="229">
        <v>300</v>
      </c>
      <c r="AP92" s="229">
        <v>5</v>
      </c>
      <c r="AQ92" s="229">
        <v>1</v>
      </c>
      <c r="AR92" s="229" t="s">
        <v>84</v>
      </c>
      <c r="AS92" s="229" t="s">
        <v>23</v>
      </c>
      <c r="AT92" s="229" t="s">
        <v>24</v>
      </c>
      <c r="AU92" s="229" t="s">
        <v>25</v>
      </c>
      <c r="AV92" s="229" t="s">
        <v>26</v>
      </c>
    </row>
    <row r="93" spans="1:48">
      <c r="A93" s="229">
        <v>13196557479</v>
      </c>
      <c r="B93" s="229" t="s">
        <v>319</v>
      </c>
      <c r="C93" s="229" t="s">
        <v>76</v>
      </c>
      <c r="D93" s="229">
        <v>411152545</v>
      </c>
      <c r="E93" s="232">
        <v>44542.739791666667</v>
      </c>
      <c r="F93" s="232">
        <v>44542.75582175926</v>
      </c>
      <c r="G93" s="229" t="s">
        <v>331</v>
      </c>
      <c r="H93" s="229" t="s">
        <v>78</v>
      </c>
      <c r="I93" s="229" t="s">
        <v>15</v>
      </c>
      <c r="J93" s="229"/>
      <c r="K93" s="229"/>
      <c r="L93" s="229"/>
      <c r="M93" s="229"/>
      <c r="N93" s="229" t="s">
        <v>20</v>
      </c>
      <c r="O93" s="229" t="s">
        <v>21</v>
      </c>
      <c r="P93" s="229">
        <v>2</v>
      </c>
      <c r="Q93" s="229" t="s">
        <v>15</v>
      </c>
      <c r="R93" s="229"/>
      <c r="S93" s="229"/>
      <c r="T93" s="229" t="s">
        <v>18</v>
      </c>
      <c r="U93" s="229"/>
      <c r="V93" s="229" t="s">
        <v>20</v>
      </c>
      <c r="W93" s="229" t="s">
        <v>21</v>
      </c>
      <c r="X93" s="229">
        <v>20</v>
      </c>
      <c r="Y93" s="229">
        <v>10</v>
      </c>
      <c r="Z93" s="229" t="s">
        <v>78</v>
      </c>
      <c r="AA93" s="229"/>
      <c r="AB93" s="229"/>
      <c r="AC93" s="229"/>
      <c r="AD93" s="229">
        <v>50</v>
      </c>
      <c r="AE93" s="229">
        <v>40</v>
      </c>
      <c r="AF93" s="229">
        <v>10</v>
      </c>
      <c r="AG93" s="229" t="s">
        <v>84</v>
      </c>
      <c r="AH93" s="229" t="s">
        <v>84</v>
      </c>
      <c r="AI93" s="229">
        <v>40</v>
      </c>
      <c r="AJ93" s="229">
        <v>20</v>
      </c>
      <c r="AK93" s="229" t="s">
        <v>84</v>
      </c>
      <c r="AL93" s="229" t="s">
        <v>332</v>
      </c>
      <c r="AM93" s="229" t="s">
        <v>220</v>
      </c>
      <c r="AN93" s="229"/>
      <c r="AO93" s="229">
        <v>200</v>
      </c>
      <c r="AP93" s="229">
        <v>355</v>
      </c>
      <c r="AQ93" s="229">
        <v>6</v>
      </c>
      <c r="AR93" s="229" t="s">
        <v>84</v>
      </c>
      <c r="AS93" s="229"/>
      <c r="AT93" s="229"/>
      <c r="AU93" s="229"/>
      <c r="AV93" s="229" t="s">
        <v>26</v>
      </c>
    </row>
    <row r="94" spans="1:48">
      <c r="A94" s="229">
        <v>13194802505</v>
      </c>
      <c r="B94" s="229" t="s">
        <v>319</v>
      </c>
      <c r="C94" s="229" t="s">
        <v>76</v>
      </c>
      <c r="D94" s="229">
        <v>411152545</v>
      </c>
      <c r="E94" s="232">
        <v>44541.359895833331</v>
      </c>
      <c r="F94" s="232">
        <v>44541.360567129632</v>
      </c>
      <c r="G94" s="229" t="s">
        <v>333</v>
      </c>
      <c r="H94" s="229" t="s">
        <v>78</v>
      </c>
      <c r="I94" s="229"/>
      <c r="J94" s="229"/>
      <c r="K94" s="229"/>
      <c r="L94" s="229"/>
      <c r="M94" s="229"/>
      <c r="N94" s="229" t="s">
        <v>20</v>
      </c>
      <c r="O94" s="229"/>
      <c r="P94" s="229">
        <v>62</v>
      </c>
      <c r="Q94" s="229"/>
      <c r="R94" s="229"/>
      <c r="S94" s="229"/>
      <c r="T94" s="229"/>
      <c r="U94" s="229"/>
      <c r="V94" s="229" t="s">
        <v>20</v>
      </c>
      <c r="W94" s="229"/>
      <c r="X94" s="229"/>
      <c r="Y94" s="229"/>
      <c r="Z94" s="229"/>
      <c r="AA94" s="229"/>
      <c r="AB94" s="229"/>
      <c r="AC94" s="229"/>
      <c r="AD94" s="229"/>
      <c r="AE94" s="229"/>
      <c r="AF94" s="229"/>
      <c r="AG94" s="229"/>
      <c r="AH94" s="229"/>
      <c r="AI94" s="229"/>
      <c r="AJ94" s="229"/>
      <c r="AK94" s="229"/>
      <c r="AL94" s="229"/>
      <c r="AM94" s="229"/>
      <c r="AN94" s="229"/>
      <c r="AO94" s="229"/>
      <c r="AP94" s="229"/>
      <c r="AQ94" s="229"/>
      <c r="AR94" s="229"/>
      <c r="AS94" s="229"/>
      <c r="AT94" s="229"/>
      <c r="AU94" s="229"/>
      <c r="AV94" s="229"/>
    </row>
    <row r="95" spans="1:48">
      <c r="A95" s="229">
        <v>13193992616</v>
      </c>
      <c r="B95" s="229" t="s">
        <v>319</v>
      </c>
      <c r="C95" s="229" t="s">
        <v>76</v>
      </c>
      <c r="D95" s="229">
        <v>411152545</v>
      </c>
      <c r="E95" s="232">
        <v>44540.905717592592</v>
      </c>
      <c r="F95" s="232">
        <v>44540.923425925925</v>
      </c>
      <c r="G95" s="229" t="s">
        <v>334</v>
      </c>
      <c r="H95" s="229" t="s">
        <v>84</v>
      </c>
      <c r="I95" s="229" t="s">
        <v>15</v>
      </c>
      <c r="J95" s="229"/>
      <c r="K95" s="229"/>
      <c r="L95" s="229"/>
      <c r="M95" s="229"/>
      <c r="N95" s="229"/>
      <c r="O95" s="229"/>
      <c r="P95" s="229">
        <v>45</v>
      </c>
      <c r="Q95" s="229" t="s">
        <v>15</v>
      </c>
      <c r="R95" s="229"/>
      <c r="S95" s="229" t="s">
        <v>17</v>
      </c>
      <c r="T95" s="229"/>
      <c r="U95" s="229"/>
      <c r="V95" s="229"/>
      <c r="W95" s="229" t="s">
        <v>21</v>
      </c>
      <c r="X95" s="229">
        <v>3</v>
      </c>
      <c r="Y95" s="229">
        <v>2</v>
      </c>
      <c r="Z95" s="229" t="s">
        <v>84</v>
      </c>
      <c r="AA95" s="229" t="s">
        <v>335</v>
      </c>
      <c r="AB95" s="229"/>
      <c r="AC95" s="229"/>
      <c r="AD95" s="229">
        <v>10</v>
      </c>
      <c r="AE95" s="229">
        <v>8</v>
      </c>
      <c r="AF95" s="229">
        <v>7</v>
      </c>
      <c r="AG95" s="229" t="s">
        <v>84</v>
      </c>
      <c r="AH95" s="229" t="s">
        <v>78</v>
      </c>
      <c r="AI95" s="229">
        <v>32</v>
      </c>
      <c r="AJ95" s="229">
        <v>24</v>
      </c>
      <c r="AK95" s="229" t="s">
        <v>84</v>
      </c>
      <c r="AL95" s="229" t="s">
        <v>335</v>
      </c>
      <c r="AM95" s="229"/>
      <c r="AN95" s="229"/>
      <c r="AO95" s="229">
        <v>200</v>
      </c>
      <c r="AP95" s="229">
        <v>199</v>
      </c>
      <c r="AQ95" s="229">
        <v>6</v>
      </c>
      <c r="AR95" s="229" t="s">
        <v>84</v>
      </c>
      <c r="AS95" s="229" t="s">
        <v>23</v>
      </c>
      <c r="AT95" s="229"/>
      <c r="AU95" s="229" t="s">
        <v>25</v>
      </c>
      <c r="AV95" s="229"/>
    </row>
    <row r="96" spans="1:48">
      <c r="A96" s="229">
        <v>13193853734</v>
      </c>
      <c r="B96" s="229" t="s">
        <v>319</v>
      </c>
      <c r="C96" s="229" t="s">
        <v>76</v>
      </c>
      <c r="D96" s="229">
        <v>411152545</v>
      </c>
      <c r="E96" s="232">
        <v>44540.861643518518</v>
      </c>
      <c r="F96" s="232">
        <v>44540.881909722222</v>
      </c>
      <c r="G96" s="229" t="s">
        <v>334</v>
      </c>
      <c r="H96" s="229" t="s">
        <v>84</v>
      </c>
      <c r="I96" s="229" t="s">
        <v>15</v>
      </c>
      <c r="J96" s="229"/>
      <c r="K96" s="229"/>
      <c r="L96" s="229"/>
      <c r="M96" s="229"/>
      <c r="N96" s="229" t="s">
        <v>20</v>
      </c>
      <c r="O96" s="229"/>
      <c r="P96" s="229">
        <v>45</v>
      </c>
      <c r="Q96" s="229" t="s">
        <v>15</v>
      </c>
      <c r="R96" s="229"/>
      <c r="S96" s="229"/>
      <c r="T96" s="229"/>
      <c r="U96" s="229"/>
      <c r="V96" s="229" t="s">
        <v>20</v>
      </c>
      <c r="W96" s="229"/>
      <c r="X96" s="229">
        <v>5</v>
      </c>
      <c r="Y96" s="229">
        <v>3</v>
      </c>
      <c r="Z96" s="229" t="s">
        <v>84</v>
      </c>
      <c r="AA96" s="229" t="s">
        <v>335</v>
      </c>
      <c r="AB96" s="229"/>
      <c r="AC96" s="229"/>
      <c r="AD96" s="229">
        <v>90</v>
      </c>
      <c r="AE96" s="229">
        <v>70</v>
      </c>
      <c r="AF96" s="229">
        <v>40</v>
      </c>
      <c r="AG96" s="229" t="s">
        <v>84</v>
      </c>
      <c r="AH96" s="229"/>
      <c r="AI96" s="229"/>
      <c r="AJ96" s="229"/>
      <c r="AK96" s="229"/>
      <c r="AL96" s="229"/>
      <c r="AM96" s="229"/>
      <c r="AN96" s="229"/>
      <c r="AO96" s="229"/>
      <c r="AP96" s="229"/>
      <c r="AQ96" s="229"/>
      <c r="AR96" s="229"/>
      <c r="AS96" s="229"/>
      <c r="AT96" s="229"/>
      <c r="AU96" s="229"/>
      <c r="AV96" s="229"/>
    </row>
    <row r="97" spans="1:48">
      <c r="A97" s="229">
        <v>13192153677</v>
      </c>
      <c r="B97" s="229" t="s">
        <v>319</v>
      </c>
      <c r="C97" s="229" t="s">
        <v>76</v>
      </c>
      <c r="D97" s="229">
        <v>411152545</v>
      </c>
      <c r="E97" s="232">
        <v>44540.26767361111</v>
      </c>
      <c r="F97" s="232">
        <v>44540.275173611109</v>
      </c>
      <c r="G97" s="229" t="s">
        <v>336</v>
      </c>
      <c r="H97" s="229" t="s">
        <v>84</v>
      </c>
      <c r="I97" s="229" t="s">
        <v>15</v>
      </c>
      <c r="J97" s="229"/>
      <c r="K97" s="229"/>
      <c r="L97" s="229"/>
      <c r="M97" s="229"/>
      <c r="N97" s="229"/>
      <c r="O97" s="229"/>
      <c r="P97" s="229">
        <v>60</v>
      </c>
      <c r="Q97" s="229"/>
      <c r="R97" s="229"/>
      <c r="S97" s="229" t="s">
        <v>17</v>
      </c>
      <c r="T97" s="229"/>
      <c r="U97" s="229"/>
      <c r="V97" s="229"/>
      <c r="W97" s="229"/>
      <c r="X97" s="229">
        <v>10</v>
      </c>
      <c r="Y97" s="229">
        <v>4</v>
      </c>
      <c r="Z97" s="229" t="s">
        <v>84</v>
      </c>
      <c r="AA97" s="229" t="s">
        <v>337</v>
      </c>
      <c r="AB97" s="229"/>
      <c r="AC97" s="229"/>
      <c r="AD97" s="229">
        <v>20</v>
      </c>
      <c r="AE97" s="229">
        <v>40</v>
      </c>
      <c r="AF97" s="229" t="s">
        <v>338</v>
      </c>
      <c r="AG97" s="229" t="s">
        <v>84</v>
      </c>
      <c r="AH97" s="229" t="s">
        <v>78</v>
      </c>
      <c r="AI97" s="229">
        <v>35</v>
      </c>
      <c r="AJ97" s="229">
        <v>20</v>
      </c>
      <c r="AK97" s="229" t="s">
        <v>84</v>
      </c>
      <c r="AL97" s="229" t="s">
        <v>339</v>
      </c>
      <c r="AM97" s="229" t="s">
        <v>340</v>
      </c>
      <c r="AN97" s="229"/>
      <c r="AO97" s="229">
        <v>35</v>
      </c>
      <c r="AP97" s="229">
        <v>35</v>
      </c>
      <c r="AQ97" s="229">
        <v>8</v>
      </c>
      <c r="AR97" s="229" t="s">
        <v>84</v>
      </c>
      <c r="AS97" s="229"/>
      <c r="AT97" s="229"/>
      <c r="AU97" s="229" t="s">
        <v>25</v>
      </c>
      <c r="AV97" s="229"/>
    </row>
    <row r="98" spans="1:48">
      <c r="A98" s="229">
        <v>13191283459</v>
      </c>
      <c r="B98" s="229" t="s">
        <v>319</v>
      </c>
      <c r="C98" s="229" t="s">
        <v>76</v>
      </c>
      <c r="D98" s="229">
        <v>411152545</v>
      </c>
      <c r="E98" s="232">
        <v>44539.943761574075</v>
      </c>
      <c r="F98" s="232">
        <v>44539.948946759258</v>
      </c>
      <c r="G98" s="229" t="s">
        <v>341</v>
      </c>
      <c r="H98" s="229" t="s">
        <v>78</v>
      </c>
      <c r="I98" s="229" t="s">
        <v>15</v>
      </c>
      <c r="J98" s="229"/>
      <c r="K98" s="229"/>
      <c r="L98" s="229"/>
      <c r="M98" s="229"/>
      <c r="N98" s="229"/>
      <c r="O98" s="229"/>
      <c r="P98" s="229">
        <v>2</v>
      </c>
      <c r="Q98" s="229"/>
      <c r="R98" s="229"/>
      <c r="S98" s="229" t="s">
        <v>17</v>
      </c>
      <c r="T98" s="229"/>
      <c r="U98" s="229"/>
      <c r="V98" s="229"/>
      <c r="W98" s="229"/>
      <c r="X98" s="229">
        <v>3</v>
      </c>
      <c r="Y98" s="229">
        <v>2</v>
      </c>
      <c r="Z98" s="229" t="s">
        <v>84</v>
      </c>
      <c r="AA98" s="229" t="s">
        <v>342</v>
      </c>
      <c r="AB98" s="229" t="s">
        <v>343</v>
      </c>
      <c r="AC98" s="229" t="s">
        <v>344</v>
      </c>
      <c r="AD98" s="229">
        <v>300</v>
      </c>
      <c r="AE98" s="229">
        <v>30</v>
      </c>
      <c r="AF98" s="229">
        <v>1</v>
      </c>
      <c r="AG98" s="229" t="s">
        <v>84</v>
      </c>
      <c r="AH98" s="229" t="s">
        <v>84</v>
      </c>
      <c r="AI98" s="229">
        <v>32</v>
      </c>
      <c r="AJ98" s="229">
        <v>24</v>
      </c>
      <c r="AK98" s="229" t="s">
        <v>84</v>
      </c>
      <c r="AL98" s="229" t="s">
        <v>345</v>
      </c>
      <c r="AM98" s="229" t="s">
        <v>346</v>
      </c>
      <c r="AN98" s="229" t="s">
        <v>347</v>
      </c>
      <c r="AO98" s="229">
        <v>355</v>
      </c>
      <c r="AP98" s="229">
        <v>355</v>
      </c>
      <c r="AQ98" s="229">
        <v>6</v>
      </c>
      <c r="AR98" s="229" t="s">
        <v>84</v>
      </c>
      <c r="AS98" s="229"/>
      <c r="AT98" s="229"/>
      <c r="AU98" s="229"/>
      <c r="AV98" s="229" t="s">
        <v>26</v>
      </c>
    </row>
    <row r="99" spans="1:48">
      <c r="A99" s="229">
        <v>13191093696</v>
      </c>
      <c r="B99" s="229" t="s">
        <v>319</v>
      </c>
      <c r="C99" s="229" t="s">
        <v>76</v>
      </c>
      <c r="D99" s="229">
        <v>411152545</v>
      </c>
      <c r="E99" s="232">
        <v>44539.894074074073</v>
      </c>
      <c r="F99" s="232">
        <v>44539.905763888892</v>
      </c>
      <c r="G99" s="229" t="s">
        <v>348</v>
      </c>
      <c r="H99" s="229" t="s">
        <v>78</v>
      </c>
      <c r="I99" s="229"/>
      <c r="J99" s="229"/>
      <c r="K99" s="229"/>
      <c r="L99" s="229"/>
      <c r="M99" s="229"/>
      <c r="N99" s="229" t="s">
        <v>20</v>
      </c>
      <c r="O99" s="229"/>
      <c r="P99" s="229">
        <v>60</v>
      </c>
      <c r="Q99" s="229"/>
      <c r="R99" s="229"/>
      <c r="S99" s="229"/>
      <c r="T99" s="229"/>
      <c r="U99" s="229"/>
      <c r="V99" s="229" t="s">
        <v>20</v>
      </c>
      <c r="W99" s="229"/>
      <c r="X99" s="229">
        <v>500</v>
      </c>
      <c r="Y99" s="229">
        <v>200</v>
      </c>
      <c r="Z99" s="229" t="s">
        <v>78</v>
      </c>
      <c r="AA99" s="229" t="s">
        <v>349</v>
      </c>
      <c r="AB99" s="229" t="s">
        <v>350</v>
      </c>
      <c r="AC99" s="229"/>
      <c r="AD99" s="229">
        <v>500</v>
      </c>
      <c r="AE99" s="229">
        <v>700</v>
      </c>
      <c r="AF99" s="229">
        <v>700</v>
      </c>
      <c r="AG99" s="229" t="s">
        <v>84</v>
      </c>
      <c r="AH99" s="229" t="s">
        <v>84</v>
      </c>
      <c r="AI99" s="229">
        <v>32</v>
      </c>
      <c r="AJ99" s="229">
        <v>24</v>
      </c>
      <c r="AK99" s="229" t="s">
        <v>78</v>
      </c>
      <c r="AL99" s="229"/>
      <c r="AM99" s="229"/>
      <c r="AN99" s="229"/>
      <c r="AO99" s="229">
        <v>355</v>
      </c>
      <c r="AP99" s="229">
        <v>355</v>
      </c>
      <c r="AQ99" s="229">
        <v>6</v>
      </c>
      <c r="AR99" s="229" t="s">
        <v>84</v>
      </c>
      <c r="AS99" s="229" t="s">
        <v>23</v>
      </c>
      <c r="AT99" s="229" t="s">
        <v>24</v>
      </c>
      <c r="AU99" s="229" t="s">
        <v>25</v>
      </c>
      <c r="AV99" s="229"/>
    </row>
    <row r="100" spans="1:48">
      <c r="A100" s="229">
        <v>13190945969</v>
      </c>
      <c r="B100" s="229" t="s">
        <v>319</v>
      </c>
      <c r="C100" s="229" t="s">
        <v>76</v>
      </c>
      <c r="D100" s="229">
        <v>411152545</v>
      </c>
      <c r="E100" s="232">
        <v>44539.855439814812</v>
      </c>
      <c r="F100" s="232">
        <v>44539.859907407408</v>
      </c>
      <c r="G100" s="229" t="s">
        <v>351</v>
      </c>
      <c r="H100" s="229" t="s">
        <v>78</v>
      </c>
      <c r="I100" s="229" t="s">
        <v>15</v>
      </c>
      <c r="J100" s="229"/>
      <c r="K100" s="229"/>
      <c r="L100" s="229"/>
      <c r="M100" s="229"/>
      <c r="N100" s="229" t="s">
        <v>20</v>
      </c>
      <c r="O100" s="229" t="s">
        <v>21</v>
      </c>
      <c r="P100" s="229">
        <v>5</v>
      </c>
      <c r="Q100" s="229" t="s">
        <v>15</v>
      </c>
      <c r="R100" s="229"/>
      <c r="S100" s="229" t="s">
        <v>17</v>
      </c>
      <c r="T100" s="229"/>
      <c r="U100" s="229"/>
      <c r="V100" s="229" t="s">
        <v>20</v>
      </c>
      <c r="W100" s="229"/>
      <c r="X100" s="229">
        <v>100</v>
      </c>
      <c r="Y100" s="229">
        <v>20</v>
      </c>
      <c r="Z100" s="229" t="s">
        <v>78</v>
      </c>
      <c r="AA100" s="229"/>
      <c r="AB100" s="229"/>
      <c r="AC100" s="229"/>
      <c r="AD100" s="229">
        <v>80</v>
      </c>
      <c r="AE100" s="229">
        <v>30</v>
      </c>
      <c r="AF100" s="229">
        <v>5</v>
      </c>
      <c r="AG100" s="229" t="s">
        <v>84</v>
      </c>
      <c r="AH100" s="229" t="s">
        <v>84</v>
      </c>
      <c r="AI100" s="229">
        <v>80</v>
      </c>
      <c r="AJ100" s="229">
        <v>10</v>
      </c>
      <c r="AK100" s="229" t="s">
        <v>78</v>
      </c>
      <c r="AL100" s="229"/>
      <c r="AM100" s="229"/>
      <c r="AN100" s="229"/>
      <c r="AO100" s="229"/>
      <c r="AP100" s="229">
        <v>30</v>
      </c>
      <c r="AQ100" s="229">
        <v>5</v>
      </c>
      <c r="AR100" s="229" t="s">
        <v>84</v>
      </c>
      <c r="AS100" s="229" t="s">
        <v>23</v>
      </c>
      <c r="AT100" s="229"/>
      <c r="AU100" s="229" t="s">
        <v>25</v>
      </c>
      <c r="AV100" s="229" t="s">
        <v>26</v>
      </c>
    </row>
    <row r="101" spans="1:48">
      <c r="A101" s="229">
        <v>13190924971</v>
      </c>
      <c r="B101" s="229" t="s">
        <v>319</v>
      </c>
      <c r="C101" s="229" t="s">
        <v>76</v>
      </c>
      <c r="D101" s="229">
        <v>411152545</v>
      </c>
      <c r="E101" s="232">
        <v>44539.849606481483</v>
      </c>
      <c r="F101" s="232">
        <v>44539.855520833335</v>
      </c>
      <c r="G101" s="229" t="s">
        <v>352</v>
      </c>
      <c r="H101" s="229" t="s">
        <v>78</v>
      </c>
      <c r="I101" s="229"/>
      <c r="J101" s="229"/>
      <c r="K101" s="229" t="s">
        <v>17</v>
      </c>
      <c r="L101" s="229"/>
      <c r="M101" s="229"/>
      <c r="N101" s="229" t="s">
        <v>20</v>
      </c>
      <c r="O101" s="229"/>
      <c r="P101" s="229">
        <v>10</v>
      </c>
      <c r="Q101" s="229"/>
      <c r="R101" s="229"/>
      <c r="S101" s="229" t="s">
        <v>17</v>
      </c>
      <c r="T101" s="229"/>
      <c r="U101" s="229"/>
      <c r="V101" s="229" t="s">
        <v>20</v>
      </c>
      <c r="W101" s="229"/>
      <c r="X101" s="229">
        <v>20</v>
      </c>
      <c r="Y101" s="229">
        <v>5</v>
      </c>
      <c r="Z101" s="229" t="s">
        <v>84</v>
      </c>
      <c r="AA101" s="229" t="s">
        <v>85</v>
      </c>
      <c r="AB101" s="229" t="s">
        <v>353</v>
      </c>
      <c r="AC101" s="229"/>
      <c r="AD101" s="229">
        <v>100</v>
      </c>
      <c r="AE101" s="229">
        <v>30</v>
      </c>
      <c r="AF101" s="229">
        <v>10</v>
      </c>
      <c r="AG101" s="229" t="s">
        <v>84</v>
      </c>
      <c r="AH101" s="229" t="s">
        <v>84</v>
      </c>
      <c r="AI101" s="229">
        <v>32</v>
      </c>
      <c r="AJ101" s="229">
        <v>24</v>
      </c>
      <c r="AK101" s="229" t="s">
        <v>84</v>
      </c>
      <c r="AL101" s="229" t="s">
        <v>85</v>
      </c>
      <c r="AM101" s="229" t="s">
        <v>354</v>
      </c>
      <c r="AN101" s="229"/>
      <c r="AO101" s="229">
        <v>355</v>
      </c>
      <c r="AP101" s="229">
        <v>355</v>
      </c>
      <c r="AQ101" s="229">
        <v>6</v>
      </c>
      <c r="AR101" s="229" t="s">
        <v>84</v>
      </c>
      <c r="AS101" s="229" t="s">
        <v>23</v>
      </c>
      <c r="AT101" s="229" t="s">
        <v>24</v>
      </c>
      <c r="AU101" s="229" t="s">
        <v>25</v>
      </c>
      <c r="AV101" s="229" t="s">
        <v>26</v>
      </c>
    </row>
    <row r="102" spans="1:48">
      <c r="A102" s="229">
        <v>13190844997</v>
      </c>
      <c r="B102" s="229" t="s">
        <v>319</v>
      </c>
      <c r="C102" s="229" t="s">
        <v>76</v>
      </c>
      <c r="D102" s="229">
        <v>411152545</v>
      </c>
      <c r="E102" s="232">
        <v>44539.830069444448</v>
      </c>
      <c r="F102" s="232">
        <v>44539.836469907408</v>
      </c>
      <c r="G102" s="229" t="s">
        <v>355</v>
      </c>
      <c r="H102" s="229" t="s">
        <v>78</v>
      </c>
      <c r="I102" s="229" t="s">
        <v>15</v>
      </c>
      <c r="J102" s="229"/>
      <c r="K102" s="229" t="s">
        <v>17</v>
      </c>
      <c r="L102" s="229"/>
      <c r="M102" s="229"/>
      <c r="N102" s="229"/>
      <c r="O102" s="229" t="s">
        <v>21</v>
      </c>
      <c r="P102" s="229">
        <v>10</v>
      </c>
      <c r="Q102" s="229" t="s">
        <v>15</v>
      </c>
      <c r="R102" s="229"/>
      <c r="S102" s="229" t="s">
        <v>17</v>
      </c>
      <c r="T102" s="229"/>
      <c r="U102" s="229" t="s">
        <v>19</v>
      </c>
      <c r="V102" s="229"/>
      <c r="W102" s="229" t="s">
        <v>21</v>
      </c>
      <c r="X102" s="229">
        <v>30</v>
      </c>
      <c r="Y102" s="229">
        <v>24</v>
      </c>
      <c r="Z102" s="229" t="s">
        <v>84</v>
      </c>
      <c r="AA102" s="229" t="s">
        <v>356</v>
      </c>
      <c r="AB102" s="229" t="s">
        <v>220</v>
      </c>
      <c r="AC102" s="229" t="s">
        <v>357</v>
      </c>
      <c r="AD102" s="229">
        <v>250</v>
      </c>
      <c r="AE102" s="229">
        <v>125</v>
      </c>
      <c r="AF102" s="229">
        <v>10</v>
      </c>
      <c r="AG102" s="229" t="s">
        <v>84</v>
      </c>
      <c r="AH102" s="229" t="s">
        <v>78</v>
      </c>
      <c r="AI102" s="229">
        <v>31</v>
      </c>
      <c r="AJ102" s="229">
        <v>24</v>
      </c>
      <c r="AK102" s="229" t="s">
        <v>84</v>
      </c>
      <c r="AL102" s="229" t="s">
        <v>358</v>
      </c>
      <c r="AM102" s="229" t="s">
        <v>359</v>
      </c>
      <c r="AN102" s="229" t="s">
        <v>360</v>
      </c>
      <c r="AO102" s="229">
        <v>340</v>
      </c>
      <c r="AP102" s="229">
        <v>120</v>
      </c>
      <c r="AQ102" s="229">
        <v>6</v>
      </c>
      <c r="AR102" s="229" t="s">
        <v>84</v>
      </c>
      <c r="AS102" s="229" t="s">
        <v>23</v>
      </c>
      <c r="AT102" s="229"/>
      <c r="AU102" s="229" t="s">
        <v>25</v>
      </c>
      <c r="AV102" s="229" t="s">
        <v>26</v>
      </c>
    </row>
    <row r="103" spans="1:48">
      <c r="A103" s="229">
        <v>13190751817</v>
      </c>
      <c r="B103" s="229" t="s">
        <v>319</v>
      </c>
      <c r="C103" s="229" t="s">
        <v>76</v>
      </c>
      <c r="D103" s="229">
        <v>411152545</v>
      </c>
      <c r="E103" s="232">
        <v>44539.807430555556</v>
      </c>
      <c r="F103" s="232">
        <v>44539.809583333335</v>
      </c>
      <c r="G103" s="229" t="s">
        <v>361</v>
      </c>
      <c r="H103" s="229" t="s">
        <v>78</v>
      </c>
      <c r="I103" s="229"/>
      <c r="J103" s="229"/>
      <c r="K103" s="229" t="s">
        <v>17</v>
      </c>
      <c r="L103" s="229"/>
      <c r="M103" s="229"/>
      <c r="N103" s="229"/>
      <c r="O103" s="229" t="s">
        <v>21</v>
      </c>
      <c r="P103" s="229">
        <v>20</v>
      </c>
      <c r="Q103" s="229"/>
      <c r="R103" s="229"/>
      <c r="S103" s="229" t="s">
        <v>17</v>
      </c>
      <c r="T103" s="229"/>
      <c r="U103" s="229"/>
      <c r="V103" s="229"/>
      <c r="W103" s="229"/>
      <c r="X103" s="229"/>
      <c r="Y103" s="229"/>
      <c r="Z103" s="229"/>
      <c r="AA103" s="229"/>
      <c r="AB103" s="229"/>
      <c r="AC103" s="229"/>
      <c r="AD103" s="229"/>
      <c r="AE103" s="229"/>
      <c r="AF103" s="229"/>
      <c r="AG103" s="229"/>
      <c r="AH103" s="229"/>
      <c r="AI103" s="229"/>
      <c r="AJ103" s="229"/>
      <c r="AK103" s="229"/>
      <c r="AL103" s="229"/>
      <c r="AM103" s="229"/>
      <c r="AN103" s="229"/>
      <c r="AO103" s="229"/>
      <c r="AP103" s="229"/>
      <c r="AQ103" s="229"/>
      <c r="AR103" s="229"/>
      <c r="AS103" s="229"/>
      <c r="AT103" s="229"/>
      <c r="AU103" s="229"/>
      <c r="AV103" s="229"/>
    </row>
    <row r="104" spans="1:48">
      <c r="A104" s="229">
        <v>13190674191</v>
      </c>
      <c r="B104" s="229" t="s">
        <v>319</v>
      </c>
      <c r="C104" s="229" t="s">
        <v>76</v>
      </c>
      <c r="D104" s="229">
        <v>411152545</v>
      </c>
      <c r="E104" s="232">
        <v>44539.789270833331</v>
      </c>
      <c r="F104" s="232">
        <v>44539.795729166668</v>
      </c>
      <c r="G104" s="229" t="s">
        <v>362</v>
      </c>
      <c r="H104" s="229" t="s">
        <v>84</v>
      </c>
      <c r="I104" s="229" t="s">
        <v>15</v>
      </c>
      <c r="J104" s="229"/>
      <c r="K104" s="229"/>
      <c r="L104" s="229"/>
      <c r="M104" s="229"/>
      <c r="N104" s="229" t="s">
        <v>20</v>
      </c>
      <c r="O104" s="229"/>
      <c r="P104" s="229">
        <v>56</v>
      </c>
      <c r="Q104" s="229" t="s">
        <v>15</v>
      </c>
      <c r="R104" s="229" t="s">
        <v>16</v>
      </c>
      <c r="S104" s="229"/>
      <c r="T104" s="229"/>
      <c r="U104" s="229"/>
      <c r="V104" s="229" t="s">
        <v>20</v>
      </c>
      <c r="W104" s="229"/>
      <c r="X104" s="229" t="s">
        <v>363</v>
      </c>
      <c r="Y104" s="229"/>
      <c r="Z104" s="229"/>
      <c r="AA104" s="229"/>
      <c r="AB104" s="229"/>
      <c r="AC104" s="229"/>
      <c r="AD104" s="229" t="s">
        <v>363</v>
      </c>
      <c r="AE104" s="229"/>
      <c r="AF104" s="229"/>
      <c r="AG104" s="229" t="s">
        <v>84</v>
      </c>
      <c r="AH104" s="229" t="s">
        <v>78</v>
      </c>
      <c r="AI104" s="229">
        <v>131</v>
      </c>
      <c r="AJ104" s="229">
        <v>89</v>
      </c>
      <c r="AK104" s="229" t="s">
        <v>78</v>
      </c>
      <c r="AL104" s="229"/>
      <c r="AM104" s="229"/>
      <c r="AN104" s="229"/>
      <c r="AO104" s="229"/>
      <c r="AP104" s="229">
        <v>100</v>
      </c>
      <c r="AQ104" s="229">
        <v>6</v>
      </c>
      <c r="AR104" s="229" t="s">
        <v>84</v>
      </c>
      <c r="AS104" s="229" t="s">
        <v>23</v>
      </c>
      <c r="AT104" s="229" t="s">
        <v>24</v>
      </c>
      <c r="AU104" s="229" t="s">
        <v>25</v>
      </c>
      <c r="AV104" s="229" t="s">
        <v>26</v>
      </c>
    </row>
    <row r="105" spans="1:48">
      <c r="A105" s="229">
        <v>13190607813</v>
      </c>
      <c r="B105" s="229" t="s">
        <v>319</v>
      </c>
      <c r="C105" s="229" t="s">
        <v>76</v>
      </c>
      <c r="D105" s="229">
        <v>411152545</v>
      </c>
      <c r="E105" s="232">
        <v>44539.77416666667</v>
      </c>
      <c r="F105" s="232">
        <v>44539.777129629627</v>
      </c>
      <c r="G105" s="229" t="s">
        <v>364</v>
      </c>
      <c r="H105" s="229" t="s">
        <v>84</v>
      </c>
      <c r="I105" s="229" t="s">
        <v>15</v>
      </c>
      <c r="J105" s="229" t="s">
        <v>16</v>
      </c>
      <c r="K105" s="229"/>
      <c r="L105" s="229"/>
      <c r="M105" s="229"/>
      <c r="N105" s="229"/>
      <c r="O105" s="229"/>
      <c r="P105" s="229">
        <v>60</v>
      </c>
      <c r="Q105" s="229" t="s">
        <v>15</v>
      </c>
      <c r="R105" s="229" t="s">
        <v>16</v>
      </c>
      <c r="S105" s="229"/>
      <c r="T105" s="229"/>
      <c r="U105" s="229"/>
      <c r="V105" s="229"/>
      <c r="W105" s="229"/>
      <c r="X105" s="229"/>
      <c r="Y105" s="229"/>
      <c r="Z105" s="229"/>
      <c r="AA105" s="229"/>
      <c r="AB105" s="229"/>
      <c r="AC105" s="229"/>
      <c r="AD105" s="229"/>
      <c r="AE105" s="229"/>
      <c r="AF105" s="229"/>
      <c r="AG105" s="229"/>
      <c r="AH105" s="229"/>
      <c r="AI105" s="229"/>
      <c r="AJ105" s="229"/>
      <c r="AK105" s="229"/>
      <c r="AL105" s="229"/>
      <c r="AM105" s="229"/>
      <c r="AN105" s="229"/>
      <c r="AO105" s="229"/>
      <c r="AP105" s="229"/>
      <c r="AQ105" s="229"/>
      <c r="AR105" s="229"/>
      <c r="AS105" s="229"/>
      <c r="AT105" s="229"/>
      <c r="AU105" s="229"/>
      <c r="AV105" s="229"/>
    </row>
    <row r="106" spans="1:48">
      <c r="A106" s="229">
        <v>13190560459</v>
      </c>
      <c r="B106" s="229" t="s">
        <v>319</v>
      </c>
      <c r="C106" s="229" t="s">
        <v>76</v>
      </c>
      <c r="D106" s="229">
        <v>411152545</v>
      </c>
      <c r="E106" s="232">
        <v>44539.763449074075</v>
      </c>
      <c r="F106" s="232">
        <v>44539.775972222225</v>
      </c>
      <c r="G106" s="229" t="s">
        <v>365</v>
      </c>
      <c r="H106" s="229" t="s">
        <v>78</v>
      </c>
      <c r="I106" s="229"/>
      <c r="J106" s="229"/>
      <c r="K106" s="229"/>
      <c r="L106" s="229"/>
      <c r="M106" s="229"/>
      <c r="N106" s="229" t="s">
        <v>20</v>
      </c>
      <c r="O106" s="229"/>
      <c r="P106" s="229">
        <v>16</v>
      </c>
      <c r="Q106" s="229" t="s">
        <v>15</v>
      </c>
      <c r="R106" s="229"/>
      <c r="S106" s="229"/>
      <c r="T106" s="229"/>
      <c r="U106" s="229"/>
      <c r="V106" s="229"/>
      <c r="W106" s="229"/>
      <c r="X106" s="229">
        <v>20</v>
      </c>
      <c r="Y106" s="229">
        <v>10</v>
      </c>
      <c r="Z106" s="229" t="s">
        <v>84</v>
      </c>
      <c r="AA106" s="229" t="s">
        <v>136</v>
      </c>
      <c r="AB106" s="229" t="s">
        <v>366</v>
      </c>
      <c r="AC106" s="229" t="s">
        <v>367</v>
      </c>
      <c r="AD106" s="229">
        <v>80</v>
      </c>
      <c r="AE106" s="229">
        <v>80</v>
      </c>
      <c r="AF106" s="229">
        <v>15</v>
      </c>
      <c r="AG106" s="229" t="s">
        <v>84</v>
      </c>
      <c r="AH106" s="229" t="s">
        <v>78</v>
      </c>
      <c r="AI106" s="229">
        <v>32</v>
      </c>
      <c r="AJ106" s="229">
        <v>24</v>
      </c>
      <c r="AK106" s="229" t="s">
        <v>84</v>
      </c>
      <c r="AL106" s="229" t="s">
        <v>220</v>
      </c>
      <c r="AM106" s="229" t="s">
        <v>368</v>
      </c>
      <c r="AN106" s="229" t="s">
        <v>369</v>
      </c>
      <c r="AO106" s="229">
        <v>355</v>
      </c>
      <c r="AP106" s="229">
        <v>355</v>
      </c>
      <c r="AQ106" s="229">
        <v>6</v>
      </c>
      <c r="AR106" s="229" t="s">
        <v>84</v>
      </c>
      <c r="AS106" s="229" t="s">
        <v>23</v>
      </c>
      <c r="AT106" s="229"/>
      <c r="AU106" s="229" t="s">
        <v>25</v>
      </c>
      <c r="AV106" s="229" t="s">
        <v>26</v>
      </c>
    </row>
    <row r="107" spans="1:48">
      <c r="A107" s="229">
        <v>13190556071</v>
      </c>
      <c r="B107" s="229" t="s">
        <v>319</v>
      </c>
      <c r="C107" s="229" t="s">
        <v>76</v>
      </c>
      <c r="D107" s="229">
        <v>411152545</v>
      </c>
      <c r="E107" s="232">
        <v>44539.76258101852</v>
      </c>
      <c r="F107" s="232">
        <v>44539.770138888889</v>
      </c>
      <c r="G107" s="229" t="s">
        <v>370</v>
      </c>
      <c r="H107" s="229" t="s">
        <v>78</v>
      </c>
      <c r="I107" s="229"/>
      <c r="J107" s="229"/>
      <c r="K107" s="229"/>
      <c r="L107" s="229"/>
      <c r="M107" s="229"/>
      <c r="N107" s="229" t="s">
        <v>20</v>
      </c>
      <c r="O107" s="229"/>
      <c r="P107" s="229">
        <v>20</v>
      </c>
      <c r="Q107" s="229"/>
      <c r="R107" s="229"/>
      <c r="S107" s="229"/>
      <c r="T107" s="229" t="s">
        <v>18</v>
      </c>
      <c r="U107" s="229"/>
      <c r="V107" s="229"/>
      <c r="W107" s="229" t="s">
        <v>21</v>
      </c>
      <c r="X107" s="229">
        <v>60</v>
      </c>
      <c r="Y107" s="229">
        <v>10</v>
      </c>
      <c r="Z107" s="229" t="s">
        <v>84</v>
      </c>
      <c r="AA107" s="229" t="s">
        <v>371</v>
      </c>
      <c r="AB107" s="229" t="s">
        <v>372</v>
      </c>
      <c r="AC107" s="229" t="s">
        <v>237</v>
      </c>
      <c r="AD107" s="229">
        <v>200</v>
      </c>
      <c r="AE107" s="229">
        <v>80</v>
      </c>
      <c r="AF107" s="229">
        <v>15</v>
      </c>
      <c r="AG107" s="229" t="s">
        <v>78</v>
      </c>
      <c r="AH107" s="229"/>
      <c r="AI107" s="229"/>
      <c r="AJ107" s="229"/>
      <c r="AK107" s="229"/>
      <c r="AL107" s="229"/>
      <c r="AM107" s="229"/>
      <c r="AN107" s="229"/>
      <c r="AO107" s="229"/>
      <c r="AP107" s="229"/>
      <c r="AQ107" s="229"/>
      <c r="AR107" s="229"/>
      <c r="AS107" s="229"/>
      <c r="AT107" s="229"/>
      <c r="AU107" s="229"/>
      <c r="AV107" s="229"/>
    </row>
    <row r="108" spans="1:48">
      <c r="A108" s="229">
        <v>13190509342</v>
      </c>
      <c r="B108" s="229" t="s">
        <v>319</v>
      </c>
      <c r="C108" s="229" t="s">
        <v>76</v>
      </c>
      <c r="D108" s="229">
        <v>411152545</v>
      </c>
      <c r="E108" s="232">
        <v>44539.752743055556</v>
      </c>
      <c r="F108" s="232">
        <v>44539.754374999997</v>
      </c>
      <c r="G108" s="229" t="s">
        <v>373</v>
      </c>
      <c r="H108" s="229" t="s">
        <v>84</v>
      </c>
      <c r="I108" s="229" t="s">
        <v>15</v>
      </c>
      <c r="J108" s="229"/>
      <c r="K108" s="229" t="s">
        <v>17</v>
      </c>
      <c r="L108" s="229"/>
      <c r="M108" s="229"/>
      <c r="N108" s="229" t="s">
        <v>20</v>
      </c>
      <c r="O108" s="229"/>
      <c r="P108" s="229">
        <v>35</v>
      </c>
      <c r="Q108" s="229" t="s">
        <v>15</v>
      </c>
      <c r="R108" s="229"/>
      <c r="S108" s="229"/>
      <c r="T108" s="229"/>
      <c r="U108" s="229"/>
      <c r="V108" s="229" t="s">
        <v>20</v>
      </c>
      <c r="W108" s="229" t="s">
        <v>21</v>
      </c>
      <c r="X108" s="229"/>
      <c r="Y108" s="229"/>
      <c r="Z108" s="229"/>
      <c r="AA108" s="229"/>
      <c r="AB108" s="229"/>
      <c r="AC108" s="229"/>
      <c r="AD108" s="229"/>
      <c r="AE108" s="229"/>
      <c r="AF108" s="229"/>
      <c r="AG108" s="229"/>
      <c r="AH108" s="229"/>
      <c r="AI108" s="229"/>
      <c r="AJ108" s="229"/>
      <c r="AK108" s="229"/>
      <c r="AL108" s="229"/>
      <c r="AM108" s="229"/>
      <c r="AN108" s="229"/>
      <c r="AO108" s="229"/>
      <c r="AP108" s="229"/>
      <c r="AQ108" s="229"/>
      <c r="AR108" s="229"/>
      <c r="AS108" s="229"/>
      <c r="AT108" s="229"/>
      <c r="AU108" s="229"/>
      <c r="AV108" s="229"/>
    </row>
    <row r="109" spans="1:48">
      <c r="A109" s="229">
        <v>13190461419</v>
      </c>
      <c r="B109" s="229" t="s">
        <v>319</v>
      </c>
      <c r="C109" s="229" t="s">
        <v>76</v>
      </c>
      <c r="D109" s="229">
        <v>411152545</v>
      </c>
      <c r="E109" s="232">
        <v>44539.742245370369</v>
      </c>
      <c r="F109" s="232">
        <v>44539.747546296298</v>
      </c>
      <c r="G109" s="229" t="s">
        <v>145</v>
      </c>
      <c r="H109" s="229" t="s">
        <v>84</v>
      </c>
      <c r="I109" s="229" t="s">
        <v>15</v>
      </c>
      <c r="J109" s="229"/>
      <c r="K109" s="229" t="s">
        <v>17</v>
      </c>
      <c r="L109" s="229"/>
      <c r="M109" s="229"/>
      <c r="N109" s="229" t="s">
        <v>20</v>
      </c>
      <c r="O109" s="229" t="s">
        <v>21</v>
      </c>
      <c r="P109" s="229">
        <v>18</v>
      </c>
      <c r="Q109" s="229" t="s">
        <v>15</v>
      </c>
      <c r="R109" s="229"/>
      <c r="S109" s="229" t="s">
        <v>17</v>
      </c>
      <c r="T109" s="229" t="s">
        <v>18</v>
      </c>
      <c r="U109" s="229" t="s">
        <v>19</v>
      </c>
      <c r="V109" s="229" t="s">
        <v>20</v>
      </c>
      <c r="W109" s="229" t="s">
        <v>21</v>
      </c>
      <c r="X109" s="229" t="s">
        <v>374</v>
      </c>
      <c r="Y109" s="229" t="s">
        <v>375</v>
      </c>
      <c r="Z109" s="229" t="s">
        <v>84</v>
      </c>
      <c r="AA109" s="229" t="s">
        <v>376</v>
      </c>
      <c r="AB109" s="229" t="s">
        <v>377</v>
      </c>
      <c r="AC109" s="229" t="s">
        <v>378</v>
      </c>
      <c r="AD109" s="229">
        <v>300</v>
      </c>
      <c r="AE109" s="229">
        <v>200</v>
      </c>
      <c r="AF109" s="229">
        <v>1</v>
      </c>
      <c r="AG109" s="229" t="s">
        <v>78</v>
      </c>
      <c r="AH109" s="229"/>
      <c r="AI109" s="229"/>
      <c r="AJ109" s="229"/>
      <c r="AK109" s="229"/>
      <c r="AL109" s="229"/>
      <c r="AM109" s="229"/>
      <c r="AN109" s="229"/>
      <c r="AO109" s="229"/>
      <c r="AP109" s="229"/>
      <c r="AQ109" s="229"/>
      <c r="AR109" s="229"/>
      <c r="AS109" s="229"/>
      <c r="AT109" s="229"/>
      <c r="AU109" s="229"/>
      <c r="AV109" s="229"/>
    </row>
    <row r="110" spans="1:48">
      <c r="A110" s="229">
        <v>13190314653</v>
      </c>
      <c r="B110" s="229" t="s">
        <v>319</v>
      </c>
      <c r="C110" s="229" t="s">
        <v>76</v>
      </c>
      <c r="D110" s="229">
        <v>411152545</v>
      </c>
      <c r="E110" s="232">
        <v>44539.709849537037</v>
      </c>
      <c r="F110" s="232">
        <v>44539.734537037039</v>
      </c>
      <c r="G110" s="229" t="s">
        <v>379</v>
      </c>
      <c r="H110" s="229" t="s">
        <v>78</v>
      </c>
      <c r="I110" s="229"/>
      <c r="J110" s="229"/>
      <c r="K110" s="229"/>
      <c r="L110" s="229"/>
      <c r="M110" s="229"/>
      <c r="N110" s="229" t="s">
        <v>20</v>
      </c>
      <c r="O110" s="229"/>
      <c r="P110" s="229">
        <v>18</v>
      </c>
      <c r="Q110" s="229" t="s">
        <v>15</v>
      </c>
      <c r="R110" s="229"/>
      <c r="S110" s="229"/>
      <c r="T110" s="229"/>
      <c r="U110" s="229"/>
      <c r="V110" s="229" t="s">
        <v>20</v>
      </c>
      <c r="W110" s="229"/>
      <c r="X110" s="229">
        <v>20</v>
      </c>
      <c r="Y110" s="229">
        <v>5</v>
      </c>
      <c r="Z110" s="229" t="s">
        <v>84</v>
      </c>
      <c r="AA110" s="229" t="s">
        <v>380</v>
      </c>
      <c r="AB110" s="229"/>
      <c r="AC110" s="229"/>
      <c r="AD110" s="229">
        <v>100</v>
      </c>
      <c r="AE110" s="229">
        <v>20</v>
      </c>
      <c r="AF110" s="229">
        <v>2</v>
      </c>
      <c r="AG110" s="229" t="s">
        <v>78</v>
      </c>
      <c r="AH110" s="229" t="s">
        <v>78</v>
      </c>
      <c r="AI110" s="229">
        <v>31</v>
      </c>
      <c r="AJ110" s="229">
        <v>24</v>
      </c>
      <c r="AK110" s="229" t="s">
        <v>84</v>
      </c>
      <c r="AL110" s="229" t="s">
        <v>381</v>
      </c>
      <c r="AM110" s="229"/>
      <c r="AN110" s="229"/>
      <c r="AO110" s="229">
        <v>335</v>
      </c>
      <c r="AP110" s="229">
        <v>330</v>
      </c>
      <c r="AQ110" s="229">
        <v>10</v>
      </c>
      <c r="AR110" s="229" t="s">
        <v>78</v>
      </c>
      <c r="AS110" s="229" t="s">
        <v>23</v>
      </c>
      <c r="AT110" s="229"/>
      <c r="AU110" s="229" t="s">
        <v>25</v>
      </c>
      <c r="AV110" s="229"/>
    </row>
    <row r="111" spans="1:48">
      <c r="A111" s="229">
        <v>13190365349</v>
      </c>
      <c r="B111" s="229" t="s">
        <v>319</v>
      </c>
      <c r="C111" s="229" t="s">
        <v>76</v>
      </c>
      <c r="D111" s="229">
        <v>411152545</v>
      </c>
      <c r="E111" s="232">
        <v>44539.721620370372</v>
      </c>
      <c r="F111" s="232">
        <v>44539.722719907404</v>
      </c>
      <c r="G111" s="229" t="s">
        <v>382</v>
      </c>
      <c r="H111" s="229" t="s">
        <v>78</v>
      </c>
      <c r="I111" s="229"/>
      <c r="J111" s="229"/>
      <c r="K111" s="229"/>
      <c r="L111" s="229"/>
      <c r="M111" s="229"/>
      <c r="N111" s="229" t="s">
        <v>20</v>
      </c>
      <c r="O111" s="229"/>
      <c r="P111" s="229">
        <v>22</v>
      </c>
      <c r="Q111" s="229"/>
      <c r="R111" s="229"/>
      <c r="S111" s="229"/>
      <c r="T111" s="229"/>
      <c r="U111" s="229" t="s">
        <v>19</v>
      </c>
      <c r="V111" s="229" t="s">
        <v>20</v>
      </c>
      <c r="W111" s="229"/>
      <c r="X111" s="229"/>
      <c r="Y111" s="229"/>
      <c r="Z111" s="229"/>
      <c r="AA111" s="229"/>
      <c r="AB111" s="229"/>
      <c r="AC111" s="229"/>
      <c r="AD111" s="229"/>
      <c r="AE111" s="229"/>
      <c r="AF111" s="229"/>
      <c r="AG111" s="229"/>
      <c r="AH111" s="229"/>
      <c r="AI111" s="229"/>
      <c r="AJ111" s="229"/>
      <c r="AK111" s="229"/>
      <c r="AL111" s="229"/>
      <c r="AM111" s="229"/>
      <c r="AN111" s="229"/>
      <c r="AO111" s="229"/>
      <c r="AP111" s="229"/>
      <c r="AQ111" s="229"/>
      <c r="AR111" s="229"/>
      <c r="AS111" s="229"/>
      <c r="AT111" s="229"/>
      <c r="AU111" s="229"/>
      <c r="AV111" s="229"/>
    </row>
    <row r="112" spans="1:48">
      <c r="A112" s="229">
        <v>13190303197</v>
      </c>
      <c r="B112" s="229" t="s">
        <v>319</v>
      </c>
      <c r="C112" s="229" t="s">
        <v>76</v>
      </c>
      <c r="D112" s="229">
        <v>411152545</v>
      </c>
      <c r="E112" s="232">
        <v>44539.708310185182</v>
      </c>
      <c r="F112" s="232">
        <v>44539.719675925924</v>
      </c>
      <c r="G112" s="229" t="s">
        <v>383</v>
      </c>
      <c r="H112" s="229" t="s">
        <v>84</v>
      </c>
      <c r="I112" s="229" t="s">
        <v>15</v>
      </c>
      <c r="J112" s="229"/>
      <c r="K112" s="229" t="s">
        <v>17</v>
      </c>
      <c r="L112" s="229"/>
      <c r="M112" s="229"/>
      <c r="N112" s="229"/>
      <c r="O112" s="229" t="s">
        <v>21</v>
      </c>
      <c r="P112" s="229">
        <v>14</v>
      </c>
      <c r="Q112" s="229"/>
      <c r="R112" s="229"/>
      <c r="S112" s="229" t="s">
        <v>17</v>
      </c>
      <c r="T112" s="229"/>
      <c r="U112" s="229"/>
      <c r="V112" s="229"/>
      <c r="W112" s="229"/>
      <c r="X112" s="229">
        <v>7</v>
      </c>
      <c r="Y112" s="229">
        <v>5</v>
      </c>
      <c r="Z112" s="229" t="s">
        <v>84</v>
      </c>
      <c r="AA112" s="229" t="s">
        <v>136</v>
      </c>
      <c r="AB112" s="229" t="s">
        <v>85</v>
      </c>
      <c r="AC112" s="229" t="s">
        <v>384</v>
      </c>
      <c r="AD112" s="229">
        <v>70</v>
      </c>
      <c r="AE112" s="229">
        <v>35</v>
      </c>
      <c r="AF112" s="229">
        <v>10</v>
      </c>
      <c r="AG112" s="229" t="s">
        <v>84</v>
      </c>
      <c r="AH112" s="229" t="s">
        <v>78</v>
      </c>
      <c r="AI112" s="229">
        <v>31</v>
      </c>
      <c r="AJ112" s="229">
        <v>24</v>
      </c>
      <c r="AK112" s="229" t="s">
        <v>84</v>
      </c>
      <c r="AL112" s="229" t="s">
        <v>136</v>
      </c>
      <c r="AM112" s="229" t="s">
        <v>85</v>
      </c>
      <c r="AN112" s="229" t="s">
        <v>357</v>
      </c>
      <c r="AO112" s="229">
        <v>350</v>
      </c>
      <c r="AP112" s="229">
        <v>120</v>
      </c>
      <c r="AQ112" s="229">
        <v>50</v>
      </c>
      <c r="AR112" s="229" t="s">
        <v>84</v>
      </c>
      <c r="AS112" s="229" t="s">
        <v>23</v>
      </c>
      <c r="AT112" s="229"/>
      <c r="AU112" s="229" t="s">
        <v>25</v>
      </c>
      <c r="AV112" s="229" t="s">
        <v>26</v>
      </c>
    </row>
    <row r="113" spans="1:48">
      <c r="A113" s="229">
        <v>13190289996</v>
      </c>
      <c r="B113" s="229" t="s">
        <v>319</v>
      </c>
      <c r="C113" s="229" t="s">
        <v>76</v>
      </c>
      <c r="D113" s="229">
        <v>411152545</v>
      </c>
      <c r="E113" s="232">
        <v>44539.704976851855</v>
      </c>
      <c r="F113" s="232">
        <v>44539.712488425925</v>
      </c>
      <c r="G113" s="229" t="s">
        <v>385</v>
      </c>
      <c r="H113" s="229" t="s">
        <v>84</v>
      </c>
      <c r="I113" s="229" t="s">
        <v>15</v>
      </c>
      <c r="J113" s="229"/>
      <c r="K113" s="229"/>
      <c r="L113" s="229"/>
      <c r="M113" s="229"/>
      <c r="N113" s="229"/>
      <c r="O113" s="229" t="s">
        <v>21</v>
      </c>
      <c r="P113" s="229">
        <v>70</v>
      </c>
      <c r="Q113" s="229" t="s">
        <v>15</v>
      </c>
      <c r="R113" s="229"/>
      <c r="S113" s="229"/>
      <c r="T113" s="229"/>
      <c r="U113" s="229"/>
      <c r="V113" s="229"/>
      <c r="W113" s="229" t="s">
        <v>21</v>
      </c>
      <c r="X113" s="229">
        <v>50</v>
      </c>
      <c r="Y113" s="229">
        <v>5</v>
      </c>
      <c r="Z113" s="229" t="s">
        <v>78</v>
      </c>
      <c r="AA113" s="229"/>
      <c r="AB113" s="229"/>
      <c r="AC113" s="229"/>
      <c r="AD113" s="229">
        <v>100</v>
      </c>
      <c r="AE113" s="229">
        <v>30</v>
      </c>
      <c r="AF113" s="229">
        <v>5</v>
      </c>
      <c r="AG113" s="229" t="s">
        <v>84</v>
      </c>
      <c r="AH113" s="229" t="s">
        <v>78</v>
      </c>
      <c r="AI113" s="229">
        <v>32</v>
      </c>
      <c r="AJ113" s="229">
        <v>24</v>
      </c>
      <c r="AK113" s="229" t="s">
        <v>78</v>
      </c>
      <c r="AL113" s="229"/>
      <c r="AM113" s="229"/>
      <c r="AN113" s="229"/>
      <c r="AO113" s="229">
        <v>50</v>
      </c>
      <c r="AP113" s="229">
        <v>25</v>
      </c>
      <c r="AQ113" s="229">
        <v>3</v>
      </c>
      <c r="AR113" s="229" t="s">
        <v>84</v>
      </c>
      <c r="AS113" s="229" t="s">
        <v>23</v>
      </c>
      <c r="AT113" s="229" t="s">
        <v>24</v>
      </c>
      <c r="AU113" s="229" t="s">
        <v>25</v>
      </c>
      <c r="AV113" s="229" t="s">
        <v>26</v>
      </c>
    </row>
    <row r="114" spans="1:48">
      <c r="A114" s="229">
        <v>13190250940</v>
      </c>
      <c r="B114" s="229" t="s">
        <v>319</v>
      </c>
      <c r="C114" s="229" t="s">
        <v>76</v>
      </c>
      <c r="D114" s="229">
        <v>411152545</v>
      </c>
      <c r="E114" s="232">
        <v>44539.697118055556</v>
      </c>
      <c r="F114" s="232">
        <v>44539.711319444446</v>
      </c>
      <c r="G114" s="229" t="s">
        <v>386</v>
      </c>
      <c r="H114" s="229" t="s">
        <v>78</v>
      </c>
      <c r="I114" s="229"/>
      <c r="J114" s="229"/>
      <c r="K114" s="229" t="s">
        <v>17</v>
      </c>
      <c r="L114" s="229"/>
      <c r="M114" s="229" t="s">
        <v>19</v>
      </c>
      <c r="N114" s="229"/>
      <c r="O114" s="229"/>
      <c r="P114" s="229">
        <v>35</v>
      </c>
      <c r="Q114" s="229"/>
      <c r="R114" s="229"/>
      <c r="S114" s="229"/>
      <c r="T114" s="229"/>
      <c r="U114" s="229" t="s">
        <v>19</v>
      </c>
      <c r="V114" s="229"/>
      <c r="W114" s="229"/>
      <c r="X114" s="229">
        <v>5</v>
      </c>
      <c r="Y114" s="229">
        <v>5</v>
      </c>
      <c r="Z114" s="229" t="s">
        <v>84</v>
      </c>
      <c r="AA114" s="229" t="s">
        <v>387</v>
      </c>
      <c r="AB114" s="229" t="s">
        <v>388</v>
      </c>
      <c r="AC114" s="229" t="s">
        <v>389</v>
      </c>
      <c r="AD114" s="229">
        <v>5</v>
      </c>
      <c r="AE114" s="229">
        <v>10</v>
      </c>
      <c r="AF114" s="229">
        <v>10</v>
      </c>
      <c r="AG114" s="229" t="s">
        <v>78</v>
      </c>
      <c r="AH114" s="229" t="s">
        <v>78</v>
      </c>
      <c r="AI114" s="229">
        <v>15</v>
      </c>
      <c r="AJ114" s="229">
        <v>11</v>
      </c>
      <c r="AK114" s="229" t="s">
        <v>84</v>
      </c>
      <c r="AL114" s="229" t="s">
        <v>390</v>
      </c>
      <c r="AM114" s="229"/>
      <c r="AN114" s="229"/>
      <c r="AO114" s="229">
        <v>355</v>
      </c>
      <c r="AP114" s="229">
        <v>50</v>
      </c>
      <c r="AQ114" s="229">
        <v>0</v>
      </c>
      <c r="AR114" s="229" t="s">
        <v>78</v>
      </c>
      <c r="AS114" s="229"/>
      <c r="AT114" s="229"/>
      <c r="AU114" s="229" t="s">
        <v>25</v>
      </c>
      <c r="AV114" s="229"/>
    </row>
    <row r="115" spans="1:48">
      <c r="A115" s="229">
        <v>13183314022</v>
      </c>
      <c r="B115" s="229" t="s">
        <v>319</v>
      </c>
      <c r="C115" s="229" t="s">
        <v>76</v>
      </c>
      <c r="D115" s="229">
        <v>411152545</v>
      </c>
      <c r="E115" s="232">
        <v>44537.547164351854</v>
      </c>
      <c r="F115" s="232">
        <v>44537.54760416667</v>
      </c>
      <c r="G115" s="229" t="s">
        <v>145</v>
      </c>
      <c r="H115" s="229" t="s">
        <v>84</v>
      </c>
      <c r="I115" s="229"/>
      <c r="J115" s="229"/>
      <c r="K115" s="229"/>
      <c r="L115" s="229"/>
      <c r="M115" s="229"/>
      <c r="N115" s="229" t="s">
        <v>20</v>
      </c>
      <c r="O115" s="229"/>
      <c r="P115" s="229">
        <v>77</v>
      </c>
      <c r="Q115" s="229"/>
      <c r="R115" s="229"/>
      <c r="S115" s="229"/>
      <c r="T115" s="229"/>
      <c r="U115" s="229"/>
      <c r="V115" s="229"/>
      <c r="W115" s="229"/>
      <c r="X115" s="229" t="s">
        <v>391</v>
      </c>
      <c r="Y115" s="229"/>
      <c r="Z115" s="229"/>
      <c r="AA115" s="229"/>
      <c r="AB115" s="229"/>
      <c r="AC115" s="229"/>
      <c r="AD115" s="229"/>
      <c r="AE115" s="229"/>
      <c r="AF115" s="229"/>
      <c r="AG115" s="229"/>
      <c r="AH115" s="229"/>
      <c r="AI115" s="229"/>
      <c r="AJ115" s="229"/>
      <c r="AK115" s="229"/>
      <c r="AL115" s="229"/>
      <c r="AM115" s="229"/>
      <c r="AN115" s="229"/>
      <c r="AO115" s="229"/>
      <c r="AP115" s="229"/>
      <c r="AQ115" s="229"/>
      <c r="AR115" s="229"/>
      <c r="AS115" s="229"/>
      <c r="AT115" s="229"/>
      <c r="AU115" s="229"/>
      <c r="AV115" s="229"/>
    </row>
    <row r="116" spans="1:48">
      <c r="A116" s="229">
        <v>13077761859</v>
      </c>
      <c r="B116" s="229" t="s">
        <v>319</v>
      </c>
      <c r="C116" s="229" t="s">
        <v>76</v>
      </c>
      <c r="D116" s="229">
        <v>411152545</v>
      </c>
      <c r="E116" s="232">
        <v>44496.60869212963</v>
      </c>
      <c r="F116" s="232">
        <v>44496.609606481485</v>
      </c>
      <c r="G116" s="229" t="s">
        <v>156</v>
      </c>
      <c r="H116" s="229" t="s">
        <v>78</v>
      </c>
      <c r="I116" s="229"/>
      <c r="J116" s="229"/>
      <c r="K116" s="229"/>
      <c r="L116" s="229"/>
      <c r="M116" s="229"/>
      <c r="N116" s="229"/>
      <c r="O116" s="229" t="s">
        <v>21</v>
      </c>
      <c r="P116" s="229"/>
      <c r="Q116" s="229"/>
      <c r="R116" s="229"/>
      <c r="S116" s="229" t="s">
        <v>17</v>
      </c>
      <c r="T116" s="229"/>
      <c r="U116" s="229"/>
      <c r="V116" s="229"/>
      <c r="W116" s="229"/>
      <c r="X116" s="229"/>
      <c r="Y116" s="229"/>
      <c r="Z116" s="229"/>
      <c r="AA116" s="229"/>
      <c r="AB116" s="229"/>
      <c r="AC116" s="229"/>
      <c r="AD116" s="229"/>
      <c r="AE116" s="229"/>
      <c r="AF116" s="229"/>
      <c r="AG116" s="229"/>
      <c r="AH116" s="229"/>
      <c r="AI116" s="229"/>
      <c r="AJ116" s="229"/>
      <c r="AK116" s="229"/>
      <c r="AL116" s="229"/>
      <c r="AM116" s="229"/>
      <c r="AN116" s="229"/>
      <c r="AO116" s="229"/>
      <c r="AP116" s="229"/>
      <c r="AQ116" s="229"/>
      <c r="AR116" s="229"/>
      <c r="AS116" s="229"/>
      <c r="AT116" s="229"/>
      <c r="AU116" s="229"/>
      <c r="AV116" s="229"/>
    </row>
    <row r="117" spans="1:48">
      <c r="A117" s="229">
        <v>13200624563</v>
      </c>
      <c r="B117" s="229" t="s">
        <v>319</v>
      </c>
      <c r="C117" s="229" t="s">
        <v>222</v>
      </c>
      <c r="D117" s="229">
        <v>411152599</v>
      </c>
      <c r="E117" s="232">
        <v>44544.421215277776</v>
      </c>
      <c r="F117" s="232">
        <v>44544.430324074077</v>
      </c>
      <c r="G117" s="229" t="s">
        <v>392</v>
      </c>
      <c r="H117" s="229" t="s">
        <v>78</v>
      </c>
      <c r="I117" s="229"/>
      <c r="J117" s="229"/>
      <c r="K117" s="229"/>
      <c r="L117" s="229"/>
      <c r="M117" s="229"/>
      <c r="N117" s="229" t="s">
        <v>20</v>
      </c>
      <c r="O117" s="229"/>
      <c r="P117" s="229">
        <v>30</v>
      </c>
      <c r="Q117" s="229"/>
      <c r="R117" s="229"/>
      <c r="S117" s="229"/>
      <c r="T117" s="229"/>
      <c r="U117" s="229"/>
      <c r="V117" s="229" t="s">
        <v>20</v>
      </c>
      <c r="W117" s="229"/>
      <c r="X117" s="229">
        <v>15</v>
      </c>
      <c r="Y117" s="229">
        <v>5</v>
      </c>
      <c r="Z117" s="229" t="s">
        <v>84</v>
      </c>
      <c r="AA117" s="229" t="s">
        <v>393</v>
      </c>
      <c r="AB117" s="229"/>
      <c r="AC117" s="229"/>
      <c r="AD117" s="229">
        <v>8</v>
      </c>
      <c r="AE117" s="229">
        <v>4</v>
      </c>
      <c r="AF117" s="229">
        <v>5</v>
      </c>
      <c r="AG117" s="229" t="s">
        <v>84</v>
      </c>
      <c r="AH117" s="229" t="s">
        <v>84</v>
      </c>
      <c r="AI117" s="229">
        <v>32</v>
      </c>
      <c r="AJ117" s="229">
        <v>24</v>
      </c>
      <c r="AK117" s="229" t="s">
        <v>84</v>
      </c>
      <c r="AL117" s="229" t="s">
        <v>394</v>
      </c>
      <c r="AM117" s="229"/>
      <c r="AN117" s="229"/>
      <c r="AO117" s="229">
        <v>350</v>
      </c>
      <c r="AP117" s="229">
        <v>24</v>
      </c>
      <c r="AQ117" s="229">
        <v>30</v>
      </c>
      <c r="AR117" s="229" t="s">
        <v>84</v>
      </c>
      <c r="AS117" s="229"/>
      <c r="AT117" s="229"/>
      <c r="AU117" s="229" t="s">
        <v>25</v>
      </c>
      <c r="AV117" s="229"/>
    </row>
    <row r="118" spans="1:48">
      <c r="A118" s="229">
        <v>13196775460</v>
      </c>
      <c r="B118" s="229" t="s">
        <v>319</v>
      </c>
      <c r="C118" s="229" t="s">
        <v>222</v>
      </c>
      <c r="D118" s="229">
        <v>411152599</v>
      </c>
      <c r="E118" s="232">
        <v>44542.897997685184</v>
      </c>
      <c r="F118" s="232">
        <v>44542.90724537037</v>
      </c>
      <c r="G118" s="229" t="s">
        <v>395</v>
      </c>
      <c r="H118" s="229" t="s">
        <v>78</v>
      </c>
      <c r="I118" s="229" t="s">
        <v>15</v>
      </c>
      <c r="J118" s="229"/>
      <c r="K118" s="229"/>
      <c r="L118" s="229"/>
      <c r="M118" s="229"/>
      <c r="N118" s="229" t="s">
        <v>20</v>
      </c>
      <c r="O118" s="229"/>
      <c r="P118" s="229">
        <v>50</v>
      </c>
      <c r="Q118" s="229" t="s">
        <v>15</v>
      </c>
      <c r="R118" s="229"/>
      <c r="S118" s="229"/>
      <c r="T118" s="229"/>
      <c r="U118" s="229" t="s">
        <v>19</v>
      </c>
      <c r="V118" s="229"/>
      <c r="W118" s="229"/>
      <c r="X118" s="229">
        <v>10</v>
      </c>
      <c r="Y118" s="229">
        <v>5</v>
      </c>
      <c r="Z118" s="229" t="s">
        <v>78</v>
      </c>
      <c r="AA118" s="229" t="s">
        <v>396</v>
      </c>
      <c r="AB118" s="229" t="s">
        <v>101</v>
      </c>
      <c r="AC118" s="229"/>
      <c r="AD118" s="229">
        <v>100</v>
      </c>
      <c r="AE118" s="229">
        <v>15</v>
      </c>
      <c r="AF118" s="229">
        <v>5</v>
      </c>
      <c r="AG118" s="229" t="s">
        <v>84</v>
      </c>
      <c r="AH118" s="229" t="s">
        <v>78</v>
      </c>
      <c r="AI118" s="229">
        <v>32</v>
      </c>
      <c r="AJ118" s="229">
        <v>24</v>
      </c>
      <c r="AK118" s="229" t="s">
        <v>84</v>
      </c>
      <c r="AL118" s="229" t="s">
        <v>397</v>
      </c>
      <c r="AM118" s="229"/>
      <c r="AN118" s="229"/>
      <c r="AO118" s="229">
        <v>334</v>
      </c>
      <c r="AP118" s="229">
        <v>334</v>
      </c>
      <c r="AQ118" s="229"/>
      <c r="AR118" s="229" t="s">
        <v>84</v>
      </c>
      <c r="AS118" s="229" t="s">
        <v>23</v>
      </c>
      <c r="AT118" s="229"/>
      <c r="AU118" s="229"/>
      <c r="AV118" s="229"/>
    </row>
    <row r="119" spans="1:48">
      <c r="A119" s="229">
        <v>13195222420</v>
      </c>
      <c r="B119" s="229" t="s">
        <v>319</v>
      </c>
      <c r="C119" s="229" t="s">
        <v>222</v>
      </c>
      <c r="D119" s="229">
        <v>411152599</v>
      </c>
      <c r="E119" s="232">
        <v>44541.661678240744</v>
      </c>
      <c r="F119" s="232">
        <v>44541.669618055559</v>
      </c>
      <c r="G119" s="229" t="s">
        <v>398</v>
      </c>
      <c r="H119" s="229" t="s">
        <v>78</v>
      </c>
      <c r="I119" s="229" t="s">
        <v>15</v>
      </c>
      <c r="J119" s="229"/>
      <c r="K119" s="229"/>
      <c r="L119" s="229"/>
      <c r="M119" s="229"/>
      <c r="N119" s="229" t="s">
        <v>20</v>
      </c>
      <c r="O119" s="229"/>
      <c r="P119" s="229">
        <v>21</v>
      </c>
      <c r="Q119" s="229" t="s">
        <v>15</v>
      </c>
      <c r="R119" s="229"/>
      <c r="S119" s="229"/>
      <c r="T119" s="229"/>
      <c r="U119" s="229"/>
      <c r="V119" s="229" t="s">
        <v>20</v>
      </c>
      <c r="W119" s="229"/>
      <c r="X119" s="229">
        <v>800</v>
      </c>
      <c r="Y119" s="229">
        <v>500</v>
      </c>
      <c r="Z119" s="229" t="s">
        <v>84</v>
      </c>
      <c r="AA119" s="229" t="s">
        <v>136</v>
      </c>
      <c r="AB119" s="229" t="s">
        <v>399</v>
      </c>
      <c r="AC119" s="229"/>
      <c r="AD119" s="229">
        <v>100</v>
      </c>
      <c r="AE119" s="229">
        <v>10</v>
      </c>
      <c r="AF119" s="229">
        <v>0</v>
      </c>
      <c r="AG119" s="229" t="s">
        <v>84</v>
      </c>
      <c r="AH119" s="229"/>
      <c r="AI119" s="229"/>
      <c r="AJ119" s="229"/>
      <c r="AK119" s="229"/>
      <c r="AL119" s="229"/>
      <c r="AM119" s="229"/>
      <c r="AN119" s="229"/>
      <c r="AO119" s="229"/>
      <c r="AP119" s="229"/>
      <c r="AQ119" s="229"/>
      <c r="AR119" s="229"/>
      <c r="AS119" s="229"/>
      <c r="AT119" s="229"/>
      <c r="AU119" s="229"/>
      <c r="AV119" s="229"/>
    </row>
    <row r="120" spans="1:48">
      <c r="A120" s="229">
        <v>13194852181</v>
      </c>
      <c r="B120" s="229" t="s">
        <v>319</v>
      </c>
      <c r="C120" s="229" t="s">
        <v>222</v>
      </c>
      <c r="D120" s="229">
        <v>411152599</v>
      </c>
      <c r="E120" s="232">
        <v>44541.397152777776</v>
      </c>
      <c r="F120" s="232">
        <v>44541.409803240742</v>
      </c>
      <c r="G120" s="229" t="s">
        <v>400</v>
      </c>
      <c r="H120" s="229" t="s">
        <v>84</v>
      </c>
      <c r="I120" s="229" t="s">
        <v>15</v>
      </c>
      <c r="J120" s="229"/>
      <c r="K120" s="229"/>
      <c r="L120" s="229"/>
      <c r="M120" s="229"/>
      <c r="N120" s="229"/>
      <c r="O120" s="229"/>
      <c r="P120" s="229">
        <v>7</v>
      </c>
      <c r="Q120" s="229" t="s">
        <v>15</v>
      </c>
      <c r="R120" s="229"/>
      <c r="S120" s="229"/>
      <c r="T120" s="229"/>
      <c r="U120" s="229"/>
      <c r="V120" s="229" t="s">
        <v>20</v>
      </c>
      <c r="W120" s="229" t="s">
        <v>21</v>
      </c>
      <c r="X120" s="229" t="s">
        <v>401</v>
      </c>
      <c r="Y120" s="229"/>
      <c r="Z120" s="229" t="s">
        <v>78</v>
      </c>
      <c r="AA120" s="229"/>
      <c r="AB120" s="229"/>
      <c r="AC120" s="229"/>
      <c r="AD120" s="229" t="s">
        <v>402</v>
      </c>
      <c r="AE120" s="229">
        <v>900</v>
      </c>
      <c r="AF120" s="229"/>
      <c r="AG120" s="229" t="s">
        <v>84</v>
      </c>
      <c r="AH120" s="229" t="s">
        <v>78</v>
      </c>
      <c r="AI120" s="229">
        <v>32</v>
      </c>
      <c r="AJ120" s="229">
        <v>24</v>
      </c>
      <c r="AK120" s="229" t="s">
        <v>84</v>
      </c>
      <c r="AL120" s="229" t="s">
        <v>403</v>
      </c>
      <c r="AM120" s="229" t="s">
        <v>101</v>
      </c>
      <c r="AN120" s="229" t="s">
        <v>175</v>
      </c>
      <c r="AO120" s="229">
        <v>300</v>
      </c>
      <c r="AP120" s="229">
        <v>132</v>
      </c>
      <c r="AQ120" s="229">
        <v>6</v>
      </c>
      <c r="AR120" s="229" t="s">
        <v>84</v>
      </c>
      <c r="AS120" s="229"/>
      <c r="AT120" s="229"/>
      <c r="AU120" s="229" t="s">
        <v>25</v>
      </c>
      <c r="AV120" s="229" t="s">
        <v>26</v>
      </c>
    </row>
    <row r="121" spans="1:48">
      <c r="A121" s="229">
        <v>13194223328</v>
      </c>
      <c r="B121" s="229" t="s">
        <v>319</v>
      </c>
      <c r="C121" s="229" t="s">
        <v>222</v>
      </c>
      <c r="D121" s="229">
        <v>411152599</v>
      </c>
      <c r="E121" s="232">
        <v>44540.976307870369</v>
      </c>
      <c r="F121" s="232">
        <v>44540.985231481478</v>
      </c>
      <c r="G121" s="229" t="s">
        <v>404</v>
      </c>
      <c r="H121" s="229" t="s">
        <v>78</v>
      </c>
      <c r="I121" s="229"/>
      <c r="J121" s="229"/>
      <c r="K121" s="229" t="s">
        <v>17</v>
      </c>
      <c r="L121" s="229"/>
      <c r="M121" s="229"/>
      <c r="N121" s="229" t="s">
        <v>20</v>
      </c>
      <c r="O121" s="229" t="s">
        <v>21</v>
      </c>
      <c r="P121" s="229">
        <v>42</v>
      </c>
      <c r="Q121" s="229" t="s">
        <v>15</v>
      </c>
      <c r="R121" s="229" t="s">
        <v>16</v>
      </c>
      <c r="S121" s="229" t="s">
        <v>17</v>
      </c>
      <c r="T121" s="229"/>
      <c r="U121" s="229"/>
      <c r="V121" s="229"/>
      <c r="W121" s="229"/>
      <c r="X121" s="229">
        <v>5</v>
      </c>
      <c r="Y121" s="229">
        <v>2</v>
      </c>
      <c r="Z121" s="229" t="s">
        <v>84</v>
      </c>
      <c r="AA121" s="229" t="s">
        <v>85</v>
      </c>
      <c r="AB121" s="229" t="s">
        <v>405</v>
      </c>
      <c r="AC121" s="229"/>
      <c r="AD121" s="229">
        <v>300</v>
      </c>
      <c r="AE121" s="229">
        <v>30</v>
      </c>
      <c r="AF121" s="229">
        <v>2</v>
      </c>
      <c r="AG121" s="229" t="s">
        <v>84</v>
      </c>
      <c r="AH121" s="229" t="s">
        <v>78</v>
      </c>
      <c r="AI121" s="229">
        <v>32</v>
      </c>
      <c r="AJ121" s="229">
        <v>24</v>
      </c>
      <c r="AK121" s="229" t="s">
        <v>84</v>
      </c>
      <c r="AL121" s="229" t="s">
        <v>85</v>
      </c>
      <c r="AM121" s="229" t="s">
        <v>406</v>
      </c>
      <c r="AN121" s="229" t="s">
        <v>407</v>
      </c>
      <c r="AO121" s="229">
        <v>360</v>
      </c>
      <c r="AP121" s="229">
        <v>355</v>
      </c>
      <c r="AQ121" s="229">
        <v>6</v>
      </c>
      <c r="AR121" s="229" t="s">
        <v>78</v>
      </c>
      <c r="AS121" s="229" t="s">
        <v>23</v>
      </c>
      <c r="AT121" s="229" t="s">
        <v>24</v>
      </c>
      <c r="AU121" s="229" t="s">
        <v>25</v>
      </c>
      <c r="AV121" s="229" t="s">
        <v>26</v>
      </c>
    </row>
    <row r="122" spans="1:48">
      <c r="A122" s="229">
        <v>13194079135</v>
      </c>
      <c r="B122" s="229" t="s">
        <v>319</v>
      </c>
      <c r="C122" s="229" t="s">
        <v>222</v>
      </c>
      <c r="D122" s="229">
        <v>411152599</v>
      </c>
      <c r="E122" s="232">
        <v>44540.933125000003</v>
      </c>
      <c r="F122" s="232">
        <v>44540.935497685183</v>
      </c>
      <c r="G122" s="229" t="s">
        <v>408</v>
      </c>
      <c r="H122" s="229" t="s">
        <v>78</v>
      </c>
      <c r="I122" s="229" t="s">
        <v>15</v>
      </c>
      <c r="J122" s="229"/>
      <c r="K122" s="229"/>
      <c r="L122" s="229"/>
      <c r="M122" s="229"/>
      <c r="N122" s="229" t="s">
        <v>20</v>
      </c>
      <c r="O122" s="229" t="s">
        <v>21</v>
      </c>
      <c r="P122" s="229">
        <v>10</v>
      </c>
      <c r="Q122" s="229"/>
      <c r="R122" s="229"/>
      <c r="S122" s="229"/>
      <c r="T122" s="229"/>
      <c r="U122" s="229"/>
      <c r="V122" s="229"/>
      <c r="W122" s="229"/>
      <c r="X122" s="229"/>
      <c r="Y122" s="229"/>
      <c r="Z122" s="229"/>
      <c r="AA122" s="229"/>
      <c r="AB122" s="229"/>
      <c r="AC122" s="229"/>
      <c r="AD122" s="229"/>
      <c r="AE122" s="229"/>
      <c r="AF122" s="229"/>
      <c r="AG122" s="229"/>
      <c r="AH122" s="229"/>
      <c r="AI122" s="229"/>
      <c r="AJ122" s="229"/>
      <c r="AK122" s="229"/>
      <c r="AL122" s="229"/>
      <c r="AM122" s="229"/>
      <c r="AN122" s="229"/>
      <c r="AO122" s="229"/>
      <c r="AP122" s="229"/>
      <c r="AQ122" s="229"/>
      <c r="AR122" s="229"/>
      <c r="AS122" s="229"/>
      <c r="AT122" s="229"/>
      <c r="AU122" s="229"/>
      <c r="AV122" s="229"/>
    </row>
    <row r="123" spans="1:48">
      <c r="A123" s="229">
        <v>13193210787</v>
      </c>
      <c r="B123" s="229" t="s">
        <v>319</v>
      </c>
      <c r="C123" s="229" t="s">
        <v>222</v>
      </c>
      <c r="D123" s="229">
        <v>411152599</v>
      </c>
      <c r="E123" s="232">
        <v>44540.677546296298</v>
      </c>
      <c r="F123" s="232">
        <v>44540.689918981479</v>
      </c>
      <c r="G123" s="229" t="s">
        <v>409</v>
      </c>
      <c r="H123" s="229" t="s">
        <v>78</v>
      </c>
      <c r="I123" s="229" t="s">
        <v>15</v>
      </c>
      <c r="J123" s="229"/>
      <c r="K123" s="229" t="s">
        <v>17</v>
      </c>
      <c r="L123" s="229"/>
      <c r="M123" s="229"/>
      <c r="N123" s="229" t="s">
        <v>20</v>
      </c>
      <c r="O123" s="229"/>
      <c r="P123" s="229">
        <v>21</v>
      </c>
      <c r="Q123" s="229" t="s">
        <v>15</v>
      </c>
      <c r="R123" s="229" t="s">
        <v>16</v>
      </c>
      <c r="S123" s="229" t="s">
        <v>17</v>
      </c>
      <c r="T123" s="229" t="s">
        <v>18</v>
      </c>
      <c r="U123" s="229" t="s">
        <v>19</v>
      </c>
      <c r="V123" s="229"/>
      <c r="W123" s="229" t="s">
        <v>21</v>
      </c>
      <c r="X123" s="229">
        <v>10</v>
      </c>
      <c r="Y123" s="229">
        <v>5</v>
      </c>
      <c r="Z123" s="229" t="s">
        <v>84</v>
      </c>
      <c r="AA123" s="229" t="s">
        <v>85</v>
      </c>
      <c r="AB123" s="229" t="s">
        <v>410</v>
      </c>
      <c r="AC123" s="229" t="s">
        <v>148</v>
      </c>
      <c r="AD123" s="229">
        <v>250</v>
      </c>
      <c r="AE123" s="229">
        <v>250</v>
      </c>
      <c r="AF123" s="229">
        <v>50</v>
      </c>
      <c r="AG123" s="229" t="s">
        <v>84</v>
      </c>
      <c r="AH123" s="229" t="s">
        <v>78</v>
      </c>
      <c r="AI123" s="229" t="s">
        <v>411</v>
      </c>
      <c r="AJ123" s="229" t="s">
        <v>412</v>
      </c>
      <c r="AK123" s="229" t="s">
        <v>84</v>
      </c>
      <c r="AL123" s="229" t="s">
        <v>85</v>
      </c>
      <c r="AM123" s="229" t="s">
        <v>148</v>
      </c>
      <c r="AN123" s="229" t="s">
        <v>410</v>
      </c>
      <c r="AO123" s="229">
        <v>300</v>
      </c>
      <c r="AP123" s="229">
        <v>100</v>
      </c>
      <c r="AQ123" s="229">
        <v>20</v>
      </c>
      <c r="AR123" s="229" t="s">
        <v>78</v>
      </c>
      <c r="AS123" s="229"/>
      <c r="AT123" s="229"/>
      <c r="AU123" s="229" t="s">
        <v>25</v>
      </c>
      <c r="AV123" s="229" t="s">
        <v>26</v>
      </c>
    </row>
    <row r="124" spans="1:48">
      <c r="A124" s="229">
        <v>13193008847</v>
      </c>
      <c r="B124" s="229" t="s">
        <v>319</v>
      </c>
      <c r="C124" s="229" t="s">
        <v>222</v>
      </c>
      <c r="D124" s="229">
        <v>411152599</v>
      </c>
      <c r="E124" s="232">
        <v>44540.632708333331</v>
      </c>
      <c r="F124" s="232">
        <v>44540.639374999999</v>
      </c>
      <c r="G124" s="229" t="s">
        <v>413</v>
      </c>
      <c r="H124" s="229" t="s">
        <v>84</v>
      </c>
      <c r="I124" s="229"/>
      <c r="J124" s="229"/>
      <c r="K124" s="229" t="s">
        <v>17</v>
      </c>
      <c r="L124" s="229"/>
      <c r="M124" s="229"/>
      <c r="N124" s="229" t="s">
        <v>20</v>
      </c>
      <c r="O124" s="229" t="s">
        <v>21</v>
      </c>
      <c r="P124" s="229">
        <v>35</v>
      </c>
      <c r="Q124" s="229" t="s">
        <v>15</v>
      </c>
      <c r="R124" s="229"/>
      <c r="S124" s="229"/>
      <c r="T124" s="229"/>
      <c r="U124" s="229" t="s">
        <v>19</v>
      </c>
      <c r="V124" s="229"/>
      <c r="W124" s="229"/>
      <c r="X124" s="229">
        <v>100</v>
      </c>
      <c r="Y124" s="229">
        <v>60</v>
      </c>
      <c r="Z124" s="229" t="s">
        <v>78</v>
      </c>
      <c r="AA124" s="229" t="s">
        <v>414</v>
      </c>
      <c r="AB124" s="229"/>
      <c r="AC124" s="229"/>
      <c r="AD124" s="229">
        <v>800</v>
      </c>
      <c r="AE124" s="229">
        <v>750</v>
      </c>
      <c r="AF124" s="229">
        <v>10</v>
      </c>
      <c r="AG124" s="229" t="s">
        <v>78</v>
      </c>
      <c r="AH124" s="229" t="s">
        <v>78</v>
      </c>
      <c r="AI124" s="229">
        <v>100</v>
      </c>
      <c r="AJ124" s="229">
        <v>90</v>
      </c>
      <c r="AK124" s="229" t="s">
        <v>84</v>
      </c>
      <c r="AL124" s="229" t="s">
        <v>415</v>
      </c>
      <c r="AM124" s="229"/>
      <c r="AN124" s="229"/>
      <c r="AO124" s="229">
        <v>800</v>
      </c>
      <c r="AP124" s="229">
        <v>700</v>
      </c>
      <c r="AQ124" s="229">
        <v>10</v>
      </c>
      <c r="AR124" s="229" t="s">
        <v>78</v>
      </c>
      <c r="AS124" s="229"/>
      <c r="AT124" s="229"/>
      <c r="AU124" s="229" t="s">
        <v>25</v>
      </c>
      <c r="AV124" s="229" t="s">
        <v>26</v>
      </c>
    </row>
    <row r="125" spans="1:48">
      <c r="A125" s="229">
        <v>13192726188</v>
      </c>
      <c r="B125" s="229" t="s">
        <v>319</v>
      </c>
      <c r="C125" s="229" t="s">
        <v>222</v>
      </c>
      <c r="D125" s="229">
        <v>411152599</v>
      </c>
      <c r="E125" s="232">
        <v>44540.540856481479</v>
      </c>
      <c r="F125" s="232">
        <v>44540.544907407406</v>
      </c>
      <c r="G125" s="229" t="s">
        <v>416</v>
      </c>
      <c r="H125" s="229" t="s">
        <v>78</v>
      </c>
      <c r="I125" s="229"/>
      <c r="J125" s="229"/>
      <c r="K125" s="229" t="s">
        <v>17</v>
      </c>
      <c r="L125" s="229"/>
      <c r="M125" s="229"/>
      <c r="N125" s="229"/>
      <c r="O125" s="229" t="s">
        <v>21</v>
      </c>
      <c r="P125" s="229">
        <v>39</v>
      </c>
      <c r="Q125" s="229"/>
      <c r="R125" s="229" t="s">
        <v>16</v>
      </c>
      <c r="S125" s="229"/>
      <c r="T125" s="229" t="s">
        <v>18</v>
      </c>
      <c r="U125" s="229"/>
      <c r="V125" s="229"/>
      <c r="W125" s="229" t="s">
        <v>21</v>
      </c>
      <c r="X125" s="229">
        <v>15</v>
      </c>
      <c r="Y125" s="229">
        <v>10</v>
      </c>
      <c r="Z125" s="229" t="s">
        <v>84</v>
      </c>
      <c r="AA125" s="229" t="s">
        <v>390</v>
      </c>
      <c r="AB125" s="229" t="s">
        <v>417</v>
      </c>
      <c r="AC125" s="229" t="s">
        <v>418</v>
      </c>
      <c r="AD125" s="229">
        <v>700</v>
      </c>
      <c r="AE125" s="229">
        <v>400</v>
      </c>
      <c r="AF125" s="229">
        <v>150</v>
      </c>
      <c r="AG125" s="229" t="s">
        <v>84</v>
      </c>
      <c r="AH125" s="229"/>
      <c r="AI125" s="229"/>
      <c r="AJ125" s="229"/>
      <c r="AK125" s="229"/>
      <c r="AL125" s="229"/>
      <c r="AM125" s="229"/>
      <c r="AN125" s="229"/>
      <c r="AO125" s="229"/>
      <c r="AP125" s="229"/>
      <c r="AQ125" s="229"/>
      <c r="AR125" s="229"/>
      <c r="AS125" s="229"/>
      <c r="AT125" s="229"/>
      <c r="AU125" s="229"/>
      <c r="AV125" s="229"/>
    </row>
    <row r="126" spans="1:48">
      <c r="A126" s="229">
        <v>13192601455</v>
      </c>
      <c r="B126" s="229" t="s">
        <v>319</v>
      </c>
      <c r="C126" s="229" t="s">
        <v>222</v>
      </c>
      <c r="D126" s="229">
        <v>411152599</v>
      </c>
      <c r="E126" s="232">
        <v>44540.48909722222</v>
      </c>
      <c r="F126" s="232">
        <v>44540.490370370368</v>
      </c>
      <c r="G126" s="229" t="s">
        <v>419</v>
      </c>
      <c r="H126" s="229" t="s">
        <v>78</v>
      </c>
      <c r="I126" s="229"/>
      <c r="J126" s="229"/>
      <c r="K126" s="229"/>
      <c r="L126" s="229"/>
      <c r="M126" s="229"/>
      <c r="N126" s="229" t="s">
        <v>20</v>
      </c>
      <c r="O126" s="229"/>
      <c r="P126" s="229">
        <v>5</v>
      </c>
      <c r="Q126" s="229"/>
      <c r="R126" s="229"/>
      <c r="S126" s="229"/>
      <c r="T126" s="229"/>
      <c r="U126" s="229"/>
      <c r="V126" s="229" t="s">
        <v>20</v>
      </c>
      <c r="W126" s="229"/>
      <c r="X126" s="229"/>
      <c r="Y126" s="229"/>
      <c r="Z126" s="229"/>
      <c r="AA126" s="229"/>
      <c r="AB126" s="229"/>
      <c r="AC126" s="229"/>
      <c r="AD126" s="229"/>
      <c r="AE126" s="229"/>
      <c r="AF126" s="229"/>
      <c r="AG126" s="229"/>
      <c r="AH126" s="229"/>
      <c r="AI126" s="229"/>
      <c r="AJ126" s="229"/>
      <c r="AK126" s="229"/>
      <c r="AL126" s="229"/>
      <c r="AM126" s="229"/>
      <c r="AN126" s="229"/>
      <c r="AO126" s="229"/>
      <c r="AP126" s="229"/>
      <c r="AQ126" s="229"/>
      <c r="AR126" s="229"/>
      <c r="AS126" s="229"/>
      <c r="AT126" s="229"/>
      <c r="AU126" s="229"/>
      <c r="AV126" s="229"/>
    </row>
    <row r="127" spans="1:48">
      <c r="A127" s="229">
        <v>13190560404</v>
      </c>
      <c r="B127" s="229" t="s">
        <v>319</v>
      </c>
      <c r="C127" s="229" t="s">
        <v>222</v>
      </c>
      <c r="D127" s="229">
        <v>411152599</v>
      </c>
      <c r="E127" s="232">
        <v>44539.761990740742</v>
      </c>
      <c r="F127" s="232">
        <v>44540.438298611109</v>
      </c>
      <c r="G127" s="229" t="s">
        <v>91</v>
      </c>
      <c r="H127" s="229" t="s">
        <v>78</v>
      </c>
      <c r="I127" s="229" t="s">
        <v>15</v>
      </c>
      <c r="J127" s="229"/>
      <c r="K127" s="229"/>
      <c r="L127" s="229"/>
      <c r="M127" s="229"/>
      <c r="N127" s="229"/>
      <c r="O127" s="229"/>
      <c r="P127" s="229">
        <v>44</v>
      </c>
      <c r="Q127" s="229"/>
      <c r="R127" s="229"/>
      <c r="S127" s="229" t="s">
        <v>17</v>
      </c>
      <c r="T127" s="229"/>
      <c r="U127" s="229"/>
      <c r="V127" s="229"/>
      <c r="W127" s="229"/>
      <c r="X127" s="229">
        <v>20</v>
      </c>
      <c r="Y127" s="229">
        <v>10</v>
      </c>
      <c r="Z127" s="229" t="s">
        <v>78</v>
      </c>
      <c r="AA127" s="229" t="s">
        <v>420</v>
      </c>
      <c r="AB127" s="229" t="s">
        <v>421</v>
      </c>
      <c r="AC127" s="229" t="s">
        <v>422</v>
      </c>
      <c r="AD127" s="229">
        <v>30</v>
      </c>
      <c r="AE127" s="229">
        <v>50</v>
      </c>
      <c r="AF127" s="229">
        <v>5</v>
      </c>
      <c r="AG127" s="229" t="s">
        <v>84</v>
      </c>
      <c r="AH127" s="229" t="s">
        <v>84</v>
      </c>
      <c r="AI127" s="229">
        <v>32</v>
      </c>
      <c r="AJ127" s="229">
        <v>4</v>
      </c>
      <c r="AK127" s="229" t="s">
        <v>78</v>
      </c>
      <c r="AL127" s="229" t="s">
        <v>338</v>
      </c>
      <c r="AM127" s="229"/>
      <c r="AN127" s="229"/>
      <c r="AO127" s="229">
        <v>132</v>
      </c>
      <c r="AP127" s="229">
        <v>132</v>
      </c>
      <c r="AQ127" s="229">
        <v>4</v>
      </c>
      <c r="AR127" s="229" t="s">
        <v>84</v>
      </c>
      <c r="AS127" s="229"/>
      <c r="AT127" s="229" t="s">
        <v>24</v>
      </c>
      <c r="AU127" s="229" t="s">
        <v>25</v>
      </c>
      <c r="AV127" s="229" t="s">
        <v>26</v>
      </c>
    </row>
    <row r="128" spans="1:48">
      <c r="A128" s="229">
        <v>13192351727</v>
      </c>
      <c r="B128" s="229" t="s">
        <v>319</v>
      </c>
      <c r="C128" s="229" t="s">
        <v>222</v>
      </c>
      <c r="D128" s="229">
        <v>411152599</v>
      </c>
      <c r="E128" s="232">
        <v>44540.375497685185</v>
      </c>
      <c r="F128" s="232">
        <v>44540.385208333333</v>
      </c>
      <c r="G128" s="229" t="s">
        <v>322</v>
      </c>
      <c r="H128" s="229" t="s">
        <v>78</v>
      </c>
      <c r="I128" s="229" t="s">
        <v>15</v>
      </c>
      <c r="J128" s="229"/>
      <c r="K128" s="229"/>
      <c r="L128" s="229"/>
      <c r="M128" s="229" t="s">
        <v>19</v>
      </c>
      <c r="N128" s="229" t="s">
        <v>20</v>
      </c>
      <c r="O128" s="229" t="s">
        <v>21</v>
      </c>
      <c r="P128" s="229">
        <v>3</v>
      </c>
      <c r="Q128" s="229" t="s">
        <v>15</v>
      </c>
      <c r="R128" s="229"/>
      <c r="S128" s="229" t="s">
        <v>17</v>
      </c>
      <c r="T128" s="229"/>
      <c r="U128" s="229"/>
      <c r="V128" s="229" t="s">
        <v>20</v>
      </c>
      <c r="W128" s="229" t="s">
        <v>21</v>
      </c>
      <c r="X128" s="229">
        <v>50</v>
      </c>
      <c r="Y128" s="229">
        <v>10</v>
      </c>
      <c r="Z128" s="229" t="s">
        <v>78</v>
      </c>
      <c r="AA128" s="229">
        <v>0</v>
      </c>
      <c r="AB128" s="229"/>
      <c r="AC128" s="229"/>
      <c r="AD128" s="229">
        <v>300</v>
      </c>
      <c r="AE128" s="229">
        <v>200</v>
      </c>
      <c r="AF128" s="229">
        <v>30</v>
      </c>
      <c r="AG128" s="229" t="s">
        <v>84</v>
      </c>
      <c r="AH128" s="229" t="s">
        <v>78</v>
      </c>
      <c r="AI128" s="229">
        <v>32</v>
      </c>
      <c r="AJ128" s="229">
        <v>24</v>
      </c>
      <c r="AK128" s="229" t="s">
        <v>78</v>
      </c>
      <c r="AL128" s="229" t="s">
        <v>423</v>
      </c>
      <c r="AM128" s="229"/>
      <c r="AN128" s="229"/>
      <c r="AO128" s="229">
        <v>322</v>
      </c>
      <c r="AP128" s="229">
        <v>50</v>
      </c>
      <c r="AQ128" s="229">
        <v>6</v>
      </c>
      <c r="AR128" s="229" t="s">
        <v>84</v>
      </c>
      <c r="AS128" s="229" t="s">
        <v>23</v>
      </c>
      <c r="AT128" s="229"/>
      <c r="AU128" s="229" t="s">
        <v>25</v>
      </c>
      <c r="AV128" s="229" t="s">
        <v>26</v>
      </c>
    </row>
    <row r="129" spans="1:48">
      <c r="A129" s="229">
        <v>13192351338</v>
      </c>
      <c r="B129" s="229" t="s">
        <v>319</v>
      </c>
      <c r="C129" s="229" t="s">
        <v>222</v>
      </c>
      <c r="D129" s="229">
        <v>411152599</v>
      </c>
      <c r="E129" s="232">
        <v>44540.376145833332</v>
      </c>
      <c r="F129" s="232">
        <v>44540.38244212963</v>
      </c>
      <c r="G129" s="229" t="s">
        <v>424</v>
      </c>
      <c r="H129" s="229" t="s">
        <v>84</v>
      </c>
      <c r="I129" s="229" t="s">
        <v>15</v>
      </c>
      <c r="J129" s="229"/>
      <c r="K129" s="229"/>
      <c r="L129" s="229"/>
      <c r="M129" s="229"/>
      <c r="N129" s="229" t="s">
        <v>20</v>
      </c>
      <c r="O129" s="229" t="s">
        <v>21</v>
      </c>
      <c r="P129" s="229">
        <v>64</v>
      </c>
      <c r="Q129" s="229"/>
      <c r="R129" s="229"/>
      <c r="S129" s="229" t="s">
        <v>17</v>
      </c>
      <c r="T129" s="229"/>
      <c r="U129" s="229"/>
      <c r="V129" s="229"/>
      <c r="W129" s="229"/>
      <c r="X129" s="229">
        <v>100</v>
      </c>
      <c r="Y129" s="229">
        <v>10</v>
      </c>
      <c r="Z129" s="229" t="s">
        <v>78</v>
      </c>
      <c r="AA129" s="229" t="s">
        <v>425</v>
      </c>
      <c r="AB129" s="229"/>
      <c r="AC129" s="229"/>
      <c r="AD129" s="229">
        <v>50</v>
      </c>
      <c r="AE129" s="229">
        <v>5</v>
      </c>
      <c r="AF129" s="229">
        <v>5</v>
      </c>
      <c r="AG129" s="229" t="s">
        <v>84</v>
      </c>
      <c r="AH129" s="229"/>
      <c r="AI129" s="229"/>
      <c r="AJ129" s="229"/>
      <c r="AK129" s="229"/>
      <c r="AL129" s="229"/>
      <c r="AM129" s="229"/>
      <c r="AN129" s="229"/>
      <c r="AO129" s="229"/>
      <c r="AP129" s="229"/>
      <c r="AQ129" s="229"/>
      <c r="AR129" s="229"/>
      <c r="AS129" s="229"/>
      <c r="AT129" s="229"/>
      <c r="AU129" s="229"/>
      <c r="AV129" s="229"/>
    </row>
    <row r="130" spans="1:48">
      <c r="A130" s="229">
        <v>13191133601</v>
      </c>
      <c r="B130" s="229" t="s">
        <v>319</v>
      </c>
      <c r="C130" s="229" t="s">
        <v>222</v>
      </c>
      <c r="D130" s="229">
        <v>411152599</v>
      </c>
      <c r="E130" s="232">
        <v>44539.904849537037</v>
      </c>
      <c r="F130" s="232">
        <v>44539.908738425926</v>
      </c>
      <c r="G130" s="229" t="s">
        <v>426</v>
      </c>
      <c r="H130" s="229" t="s">
        <v>84</v>
      </c>
      <c r="I130" s="229" t="s">
        <v>15</v>
      </c>
      <c r="J130" s="229"/>
      <c r="K130" s="229"/>
      <c r="L130" s="229"/>
      <c r="M130" s="229"/>
      <c r="N130" s="229" t="s">
        <v>20</v>
      </c>
      <c r="O130" s="229"/>
      <c r="P130" s="229">
        <v>74</v>
      </c>
      <c r="Q130" s="229" t="s">
        <v>15</v>
      </c>
      <c r="R130" s="229" t="s">
        <v>16</v>
      </c>
      <c r="S130" s="229"/>
      <c r="T130" s="229" t="s">
        <v>18</v>
      </c>
      <c r="U130" s="229"/>
      <c r="V130" s="229"/>
      <c r="W130" s="229"/>
      <c r="X130" s="229">
        <v>85</v>
      </c>
      <c r="Y130" s="229">
        <v>10</v>
      </c>
      <c r="Z130" s="229" t="s">
        <v>78</v>
      </c>
      <c r="AA130" s="229" t="s">
        <v>427</v>
      </c>
      <c r="AB130" s="229"/>
      <c r="AC130" s="229"/>
      <c r="AD130" s="229">
        <v>100</v>
      </c>
      <c r="AE130" s="229">
        <v>35</v>
      </c>
      <c r="AF130" s="229"/>
      <c r="AG130" s="229" t="s">
        <v>84</v>
      </c>
      <c r="AH130" s="229"/>
      <c r="AI130" s="229"/>
      <c r="AJ130" s="229"/>
      <c r="AK130" s="229"/>
      <c r="AL130" s="229"/>
      <c r="AM130" s="229"/>
      <c r="AN130" s="229"/>
      <c r="AO130" s="229"/>
      <c r="AP130" s="229"/>
      <c r="AQ130" s="229"/>
      <c r="AR130" s="229"/>
      <c r="AS130" s="229"/>
      <c r="AT130" s="229"/>
      <c r="AU130" s="229"/>
      <c r="AV130" s="229"/>
    </row>
    <row r="131" spans="1:48">
      <c r="A131" s="229">
        <v>13191072655</v>
      </c>
      <c r="B131" s="229" t="s">
        <v>319</v>
      </c>
      <c r="C131" s="229" t="s">
        <v>222</v>
      </c>
      <c r="D131" s="229">
        <v>411152599</v>
      </c>
      <c r="E131" s="232">
        <v>44539.888124999998</v>
      </c>
      <c r="F131" s="232">
        <v>44539.88989583333</v>
      </c>
      <c r="G131" s="229" t="s">
        <v>428</v>
      </c>
      <c r="H131" s="229" t="s">
        <v>84</v>
      </c>
      <c r="I131" s="229" t="s">
        <v>15</v>
      </c>
      <c r="J131" s="229"/>
      <c r="K131" s="229"/>
      <c r="L131" s="229"/>
      <c r="M131" s="229"/>
      <c r="N131" s="229"/>
      <c r="O131" s="229"/>
      <c r="P131" s="229">
        <v>35</v>
      </c>
      <c r="Q131" s="229" t="s">
        <v>15</v>
      </c>
      <c r="R131" s="229"/>
      <c r="S131" s="229"/>
      <c r="T131" s="229"/>
      <c r="U131" s="229"/>
      <c r="V131" s="229"/>
      <c r="W131" s="229"/>
      <c r="X131" s="229"/>
      <c r="Y131" s="229"/>
      <c r="Z131" s="229"/>
      <c r="AA131" s="229"/>
      <c r="AB131" s="229"/>
      <c r="AC131" s="229"/>
      <c r="AD131" s="229"/>
      <c r="AE131" s="229"/>
      <c r="AF131" s="229"/>
      <c r="AG131" s="229"/>
      <c r="AH131" s="229"/>
      <c r="AI131" s="229"/>
      <c r="AJ131" s="229"/>
      <c r="AK131" s="229"/>
      <c r="AL131" s="229"/>
      <c r="AM131" s="229"/>
      <c r="AN131" s="229"/>
      <c r="AO131" s="229"/>
      <c r="AP131" s="229"/>
      <c r="AQ131" s="229"/>
      <c r="AR131" s="229"/>
      <c r="AS131" s="229"/>
      <c r="AT131" s="229"/>
      <c r="AU131" s="229"/>
      <c r="AV131" s="229"/>
    </row>
    <row r="132" spans="1:48">
      <c r="A132" s="229">
        <v>13190960918</v>
      </c>
      <c r="B132" s="229" t="s">
        <v>319</v>
      </c>
      <c r="C132" s="229" t="s">
        <v>222</v>
      </c>
      <c r="D132" s="229">
        <v>411152599</v>
      </c>
      <c r="E132" s="232">
        <v>44539.771608796298</v>
      </c>
      <c r="F132" s="232">
        <v>44539.887708333335</v>
      </c>
      <c r="G132" s="229" t="s">
        <v>429</v>
      </c>
      <c r="H132" s="229" t="s">
        <v>78</v>
      </c>
      <c r="I132" s="229" t="s">
        <v>15</v>
      </c>
      <c r="J132" s="229"/>
      <c r="K132" s="229" t="s">
        <v>17</v>
      </c>
      <c r="L132" s="229"/>
      <c r="M132" s="229"/>
      <c r="N132" s="229"/>
      <c r="O132" s="229" t="s">
        <v>21</v>
      </c>
      <c r="P132" s="229">
        <v>22</v>
      </c>
      <c r="Q132" s="229" t="s">
        <v>15</v>
      </c>
      <c r="R132" s="229"/>
      <c r="S132" s="229"/>
      <c r="T132" s="229"/>
      <c r="U132" s="229"/>
      <c r="V132" s="229"/>
      <c r="W132" s="229"/>
      <c r="X132" s="229">
        <v>150</v>
      </c>
      <c r="Y132" s="229">
        <v>50</v>
      </c>
      <c r="Z132" s="229" t="s">
        <v>84</v>
      </c>
      <c r="AA132" s="229" t="s">
        <v>430</v>
      </c>
      <c r="AB132" s="229"/>
      <c r="AC132" s="229"/>
      <c r="AD132" s="229">
        <v>950</v>
      </c>
      <c r="AE132" s="229">
        <v>100</v>
      </c>
      <c r="AF132" s="229">
        <v>50</v>
      </c>
      <c r="AG132" s="229" t="s">
        <v>84</v>
      </c>
      <c r="AH132" s="229" t="s">
        <v>84</v>
      </c>
      <c r="AI132" s="229">
        <v>32</v>
      </c>
      <c r="AJ132" s="229">
        <v>24</v>
      </c>
      <c r="AK132" s="229" t="s">
        <v>84</v>
      </c>
      <c r="AL132" s="229" t="s">
        <v>85</v>
      </c>
      <c r="AM132" s="229" t="s">
        <v>101</v>
      </c>
      <c r="AN132" s="229" t="s">
        <v>86</v>
      </c>
      <c r="AO132" s="229">
        <v>355</v>
      </c>
      <c r="AP132" s="229">
        <v>355</v>
      </c>
      <c r="AQ132" s="229">
        <v>6</v>
      </c>
      <c r="AR132" s="229" t="s">
        <v>78</v>
      </c>
      <c r="AS132" s="229" t="s">
        <v>23</v>
      </c>
      <c r="AT132" s="229" t="s">
        <v>24</v>
      </c>
      <c r="AU132" s="229" t="s">
        <v>25</v>
      </c>
      <c r="AV132" s="229"/>
    </row>
    <row r="133" spans="1:48">
      <c r="A133" s="229">
        <v>13190899045</v>
      </c>
      <c r="B133" s="229" t="s">
        <v>319</v>
      </c>
      <c r="C133" s="229" t="s">
        <v>222</v>
      </c>
      <c r="D133" s="229">
        <v>411152599</v>
      </c>
      <c r="E133" s="232">
        <v>44539.843252314815</v>
      </c>
      <c r="F133" s="232">
        <v>44539.84480324074</v>
      </c>
      <c r="G133" s="229" t="s">
        <v>431</v>
      </c>
      <c r="H133" s="229" t="s">
        <v>78</v>
      </c>
      <c r="I133" s="229" t="s">
        <v>15</v>
      </c>
      <c r="J133" s="229"/>
      <c r="K133" s="229"/>
      <c r="L133" s="229"/>
      <c r="M133" s="229"/>
      <c r="N133" s="229"/>
      <c r="O133" s="229"/>
      <c r="P133" s="229">
        <v>11</v>
      </c>
      <c r="Q133" s="229" t="s">
        <v>15</v>
      </c>
      <c r="R133" s="229"/>
      <c r="S133" s="229"/>
      <c r="T133" s="229"/>
      <c r="U133" s="229"/>
      <c r="V133" s="229"/>
      <c r="W133" s="229"/>
      <c r="X133" s="229"/>
      <c r="Y133" s="229"/>
      <c r="Z133" s="229"/>
      <c r="AA133" s="229"/>
      <c r="AB133" s="229"/>
      <c r="AC133" s="229"/>
      <c r="AD133" s="229"/>
      <c r="AE133" s="229"/>
      <c r="AF133" s="229"/>
      <c r="AG133" s="229"/>
      <c r="AH133" s="229"/>
      <c r="AI133" s="229"/>
      <c r="AJ133" s="229"/>
      <c r="AK133" s="229"/>
      <c r="AL133" s="229"/>
      <c r="AM133" s="229"/>
      <c r="AN133" s="229"/>
      <c r="AO133" s="229"/>
      <c r="AP133" s="229"/>
      <c r="AQ133" s="229"/>
      <c r="AR133" s="229"/>
      <c r="AS133" s="229"/>
      <c r="AT133" s="229"/>
      <c r="AU133" s="229"/>
      <c r="AV133" s="229"/>
    </row>
    <row r="134" spans="1:48">
      <c r="A134" s="229">
        <v>13190881327</v>
      </c>
      <c r="B134" s="229" t="s">
        <v>319</v>
      </c>
      <c r="C134" s="229" t="s">
        <v>222</v>
      </c>
      <c r="D134" s="229">
        <v>411152599</v>
      </c>
      <c r="E134" s="232">
        <v>44539.838437500002</v>
      </c>
      <c r="F134" s="232">
        <v>44539.840069444443</v>
      </c>
      <c r="G134" s="229" t="s">
        <v>432</v>
      </c>
      <c r="H134" s="229" t="s">
        <v>78</v>
      </c>
      <c r="I134" s="229" t="s">
        <v>15</v>
      </c>
      <c r="J134" s="229"/>
      <c r="K134" s="229"/>
      <c r="L134" s="229"/>
      <c r="M134" s="229"/>
      <c r="N134" s="229"/>
      <c r="O134" s="229"/>
      <c r="P134" s="229">
        <v>4</v>
      </c>
      <c r="Q134" s="229" t="s">
        <v>15</v>
      </c>
      <c r="R134" s="229"/>
      <c r="S134" s="229"/>
      <c r="T134" s="229"/>
      <c r="U134" s="229"/>
      <c r="V134" s="229"/>
      <c r="W134" s="229"/>
      <c r="X134" s="229"/>
      <c r="Y134" s="229"/>
      <c r="Z134" s="229"/>
      <c r="AA134" s="229"/>
      <c r="AB134" s="229"/>
      <c r="AC134" s="229"/>
      <c r="AD134" s="229"/>
      <c r="AE134" s="229"/>
      <c r="AF134" s="229"/>
      <c r="AG134" s="229"/>
      <c r="AH134" s="229"/>
      <c r="AI134" s="229"/>
      <c r="AJ134" s="229"/>
      <c r="AK134" s="229"/>
      <c r="AL134" s="229"/>
      <c r="AM134" s="229"/>
      <c r="AN134" s="229"/>
      <c r="AO134" s="229"/>
      <c r="AP134" s="229"/>
      <c r="AQ134" s="229"/>
      <c r="AR134" s="229"/>
      <c r="AS134" s="229"/>
      <c r="AT134" s="229"/>
      <c r="AU134" s="229"/>
      <c r="AV134" s="229"/>
    </row>
    <row r="135" spans="1:48">
      <c r="A135" s="229">
        <v>13190684960</v>
      </c>
      <c r="B135" s="229" t="s">
        <v>319</v>
      </c>
      <c r="C135" s="229" t="s">
        <v>222</v>
      </c>
      <c r="D135" s="229">
        <v>411152599</v>
      </c>
      <c r="E135" s="232">
        <v>44539.791412037041</v>
      </c>
      <c r="F135" s="232">
        <v>44539.799247685187</v>
      </c>
      <c r="G135" s="229" t="s">
        <v>433</v>
      </c>
      <c r="H135" s="229" t="s">
        <v>84</v>
      </c>
      <c r="I135" s="229" t="s">
        <v>15</v>
      </c>
      <c r="J135" s="229" t="s">
        <v>16</v>
      </c>
      <c r="K135" s="229"/>
      <c r="L135" s="229"/>
      <c r="M135" s="229"/>
      <c r="N135" s="229"/>
      <c r="O135" s="229"/>
      <c r="P135" s="229">
        <v>70</v>
      </c>
      <c r="Q135" s="229" t="s">
        <v>15</v>
      </c>
      <c r="R135" s="229" t="s">
        <v>16</v>
      </c>
      <c r="S135" s="229"/>
      <c r="T135" s="229"/>
      <c r="U135" s="229" t="s">
        <v>19</v>
      </c>
      <c r="V135" s="229"/>
      <c r="W135" s="229"/>
      <c r="X135" s="229">
        <v>200</v>
      </c>
      <c r="Y135" s="229">
        <v>75</v>
      </c>
      <c r="Z135" s="229" t="s">
        <v>78</v>
      </c>
      <c r="AA135" s="229"/>
      <c r="AB135" s="229"/>
      <c r="AC135" s="229"/>
      <c r="AD135" s="229">
        <v>300</v>
      </c>
      <c r="AE135" s="229">
        <v>200</v>
      </c>
      <c r="AF135" s="229">
        <v>0</v>
      </c>
      <c r="AG135" s="229" t="s">
        <v>84</v>
      </c>
      <c r="AH135" s="229" t="s">
        <v>78</v>
      </c>
      <c r="AI135" s="229">
        <v>32</v>
      </c>
      <c r="AJ135" s="229">
        <v>26</v>
      </c>
      <c r="AK135" s="229" t="s">
        <v>78</v>
      </c>
      <c r="AL135" s="229"/>
      <c r="AM135" s="229"/>
      <c r="AN135" s="229"/>
      <c r="AO135" s="229">
        <v>355</v>
      </c>
      <c r="AP135" s="229">
        <v>355</v>
      </c>
      <c r="AQ135" s="229">
        <v>6</v>
      </c>
      <c r="AR135" s="229" t="s">
        <v>84</v>
      </c>
      <c r="AS135" s="229" t="s">
        <v>23</v>
      </c>
      <c r="AT135" s="229" t="s">
        <v>24</v>
      </c>
      <c r="AU135" s="229" t="s">
        <v>25</v>
      </c>
      <c r="AV135" s="229" t="s">
        <v>26</v>
      </c>
    </row>
    <row r="136" spans="1:48">
      <c r="A136" s="229">
        <v>13190481157</v>
      </c>
      <c r="B136" s="229" t="s">
        <v>319</v>
      </c>
      <c r="C136" s="229" t="s">
        <v>222</v>
      </c>
      <c r="D136" s="229">
        <v>411152599</v>
      </c>
      <c r="E136" s="232">
        <v>44539.746840277781</v>
      </c>
      <c r="F136" s="232">
        <v>44539.753159722219</v>
      </c>
      <c r="G136" s="229" t="s">
        <v>434</v>
      </c>
      <c r="H136" s="229" t="s">
        <v>78</v>
      </c>
      <c r="I136" s="229"/>
      <c r="J136" s="229"/>
      <c r="K136" s="229"/>
      <c r="L136" s="229"/>
      <c r="M136" s="229"/>
      <c r="N136" s="229" t="s">
        <v>20</v>
      </c>
      <c r="O136" s="229"/>
      <c r="P136" s="229">
        <v>41</v>
      </c>
      <c r="Q136" s="229" t="s">
        <v>15</v>
      </c>
      <c r="R136" s="229"/>
      <c r="S136" s="229"/>
      <c r="T136" s="229"/>
      <c r="U136" s="229" t="s">
        <v>19</v>
      </c>
      <c r="V136" s="229"/>
      <c r="W136" s="229"/>
      <c r="X136" s="229">
        <v>10</v>
      </c>
      <c r="Y136" s="229">
        <v>8</v>
      </c>
      <c r="Z136" s="229" t="s">
        <v>84</v>
      </c>
      <c r="AA136" s="229" t="s">
        <v>85</v>
      </c>
      <c r="AB136" s="229" t="s">
        <v>435</v>
      </c>
      <c r="AC136" s="229" t="s">
        <v>436</v>
      </c>
      <c r="AD136" s="229">
        <v>100</v>
      </c>
      <c r="AE136" s="229">
        <v>90</v>
      </c>
      <c r="AF136" s="229">
        <v>10</v>
      </c>
      <c r="AG136" s="229" t="s">
        <v>84</v>
      </c>
      <c r="AH136" s="229" t="s">
        <v>78</v>
      </c>
      <c r="AI136" s="229">
        <v>32</v>
      </c>
      <c r="AJ136" s="229">
        <v>24</v>
      </c>
      <c r="AK136" s="229" t="s">
        <v>84</v>
      </c>
      <c r="AL136" s="229" t="s">
        <v>435</v>
      </c>
      <c r="AM136" s="229" t="s">
        <v>85</v>
      </c>
      <c r="AN136" s="229" t="s">
        <v>436</v>
      </c>
      <c r="AO136" s="229">
        <v>355</v>
      </c>
      <c r="AP136" s="229">
        <v>355</v>
      </c>
      <c r="AQ136" s="229">
        <v>6</v>
      </c>
      <c r="AR136" s="229" t="s">
        <v>78</v>
      </c>
      <c r="AS136" s="229"/>
      <c r="AT136" s="229"/>
      <c r="AU136" s="229"/>
      <c r="AV136" s="229" t="s">
        <v>26</v>
      </c>
    </row>
    <row r="137" spans="1:48">
      <c r="A137" s="229">
        <v>13190442301</v>
      </c>
      <c r="B137" s="229" t="s">
        <v>319</v>
      </c>
      <c r="C137" s="229" t="s">
        <v>222</v>
      </c>
      <c r="D137" s="229">
        <v>411152599</v>
      </c>
      <c r="E137" s="232">
        <v>44539.738217592596</v>
      </c>
      <c r="F137" s="232">
        <v>44539.749942129631</v>
      </c>
      <c r="G137" s="229" t="s">
        <v>437</v>
      </c>
      <c r="H137" s="229" t="s">
        <v>78</v>
      </c>
      <c r="I137" s="229"/>
      <c r="J137" s="229"/>
      <c r="K137" s="229" t="s">
        <v>17</v>
      </c>
      <c r="L137" s="229"/>
      <c r="M137" s="229"/>
      <c r="N137" s="229"/>
      <c r="O137" s="229"/>
      <c r="P137" s="229">
        <v>20</v>
      </c>
      <c r="Q137" s="229"/>
      <c r="R137" s="229"/>
      <c r="S137" s="229"/>
      <c r="T137" s="229"/>
      <c r="U137" s="229" t="s">
        <v>19</v>
      </c>
      <c r="V137" s="229"/>
      <c r="W137" s="229" t="s">
        <v>21</v>
      </c>
      <c r="X137" s="229">
        <v>16</v>
      </c>
      <c r="Y137" s="229">
        <v>4</v>
      </c>
      <c r="Z137" s="229" t="s">
        <v>78</v>
      </c>
      <c r="AA137" s="229"/>
      <c r="AB137" s="229"/>
      <c r="AC137" s="229"/>
      <c r="AD137" s="229" t="s">
        <v>438</v>
      </c>
      <c r="AE137" s="229">
        <v>600</v>
      </c>
      <c r="AF137" s="229">
        <v>20</v>
      </c>
      <c r="AG137" s="229" t="s">
        <v>78</v>
      </c>
      <c r="AH137" s="229" t="s">
        <v>78</v>
      </c>
      <c r="AI137" s="229">
        <v>16</v>
      </c>
      <c r="AJ137" s="229">
        <v>4</v>
      </c>
      <c r="AK137" s="229" t="s">
        <v>78</v>
      </c>
      <c r="AL137" s="229"/>
      <c r="AM137" s="229"/>
      <c r="AN137" s="229"/>
      <c r="AO137" s="229">
        <v>400</v>
      </c>
      <c r="AP137" s="229">
        <v>600</v>
      </c>
      <c r="AQ137" s="229" t="s">
        <v>309</v>
      </c>
      <c r="AR137" s="229" t="s">
        <v>78</v>
      </c>
      <c r="AS137" s="229" t="s">
        <v>23</v>
      </c>
      <c r="AT137" s="229"/>
      <c r="AU137" s="229" t="s">
        <v>25</v>
      </c>
      <c r="AV137" s="229" t="s">
        <v>26</v>
      </c>
    </row>
    <row r="138" spans="1:48">
      <c r="A138" s="229">
        <v>13190444633</v>
      </c>
      <c r="B138" s="229" t="s">
        <v>319</v>
      </c>
      <c r="C138" s="229" t="s">
        <v>222</v>
      </c>
      <c r="D138" s="229">
        <v>411152599</v>
      </c>
      <c r="E138" s="232">
        <v>44539.738912037035</v>
      </c>
      <c r="F138" s="232">
        <v>44539.739803240744</v>
      </c>
      <c r="G138" s="229" t="s">
        <v>439</v>
      </c>
      <c r="H138" s="229" t="s">
        <v>78</v>
      </c>
      <c r="I138" s="229"/>
      <c r="J138" s="229"/>
      <c r="K138" s="229" t="s">
        <v>17</v>
      </c>
      <c r="L138" s="229"/>
      <c r="M138" s="229"/>
      <c r="N138" s="229" t="s">
        <v>20</v>
      </c>
      <c r="O138" s="229"/>
      <c r="P138" s="229">
        <v>10</v>
      </c>
      <c r="Q138" s="229"/>
      <c r="R138" s="229"/>
      <c r="S138" s="229" t="s">
        <v>17</v>
      </c>
      <c r="T138" s="229"/>
      <c r="U138" s="229"/>
      <c r="V138" s="229" t="s">
        <v>20</v>
      </c>
      <c r="W138" s="229"/>
      <c r="X138" s="229"/>
      <c r="Y138" s="229"/>
      <c r="Z138" s="229"/>
      <c r="AA138" s="229"/>
      <c r="AB138" s="229"/>
      <c r="AC138" s="229"/>
      <c r="AD138" s="229"/>
      <c r="AE138" s="229"/>
      <c r="AF138" s="229"/>
      <c r="AG138" s="229"/>
      <c r="AH138" s="229"/>
      <c r="AI138" s="229"/>
      <c r="AJ138" s="229"/>
      <c r="AK138" s="229"/>
      <c r="AL138" s="229"/>
      <c r="AM138" s="229"/>
      <c r="AN138" s="229"/>
      <c r="AO138" s="229"/>
      <c r="AP138" s="229"/>
      <c r="AQ138" s="229"/>
      <c r="AR138" s="229"/>
      <c r="AS138" s="229"/>
      <c r="AT138" s="229"/>
      <c r="AU138" s="229"/>
      <c r="AV138" s="229"/>
    </row>
    <row r="139" spans="1:48">
      <c r="A139" s="229">
        <v>13190426548</v>
      </c>
      <c r="B139" s="229" t="s">
        <v>319</v>
      </c>
      <c r="C139" s="229" t="s">
        <v>222</v>
      </c>
      <c r="D139" s="229">
        <v>411152599</v>
      </c>
      <c r="E139" s="232">
        <v>44539.734756944446</v>
      </c>
      <c r="F139" s="232">
        <v>44539.736400462964</v>
      </c>
      <c r="G139" s="229" t="s">
        <v>440</v>
      </c>
      <c r="H139" s="229" t="s">
        <v>78</v>
      </c>
      <c r="I139" s="229"/>
      <c r="J139" s="229"/>
      <c r="K139" s="229" t="s">
        <v>17</v>
      </c>
      <c r="L139" s="229"/>
      <c r="M139" s="229"/>
      <c r="N139" s="229"/>
      <c r="O139" s="229"/>
      <c r="P139" s="229">
        <v>20</v>
      </c>
      <c r="Q139" s="229"/>
      <c r="R139" s="229"/>
      <c r="S139" s="229"/>
      <c r="T139" s="229" t="s">
        <v>18</v>
      </c>
      <c r="U139" s="229"/>
      <c r="V139" s="229"/>
      <c r="W139" s="229"/>
      <c r="X139" s="229"/>
      <c r="Y139" s="229"/>
      <c r="Z139" s="229"/>
      <c r="AA139" s="229"/>
      <c r="AB139" s="229"/>
      <c r="AC139" s="229"/>
      <c r="AD139" s="229"/>
      <c r="AE139" s="229"/>
      <c r="AF139" s="229"/>
      <c r="AG139" s="229"/>
      <c r="AH139" s="229" t="s">
        <v>84</v>
      </c>
      <c r="AI139" s="229"/>
      <c r="AJ139" s="229"/>
      <c r="AK139" s="229"/>
      <c r="AL139" s="229"/>
      <c r="AM139" s="229"/>
      <c r="AN139" s="229"/>
      <c r="AO139" s="229"/>
      <c r="AP139" s="229"/>
      <c r="AQ139" s="229"/>
      <c r="AR139" s="229"/>
      <c r="AS139" s="229"/>
      <c r="AT139" s="229"/>
      <c r="AU139" s="229"/>
      <c r="AV139" s="229"/>
    </row>
    <row r="140" spans="1:48">
      <c r="A140" s="229">
        <v>13190245940</v>
      </c>
      <c r="B140" s="229" t="s">
        <v>319</v>
      </c>
      <c r="C140" s="229" t="s">
        <v>222</v>
      </c>
      <c r="D140" s="229">
        <v>411152599</v>
      </c>
      <c r="E140" s="232">
        <v>44539.6950462963</v>
      </c>
      <c r="F140" s="232">
        <v>44539.705138888887</v>
      </c>
      <c r="G140" s="229" t="s">
        <v>441</v>
      </c>
      <c r="H140" s="229" t="s">
        <v>78</v>
      </c>
      <c r="I140" s="229" t="s">
        <v>15</v>
      </c>
      <c r="J140" s="229"/>
      <c r="K140" s="229"/>
      <c r="L140" s="229"/>
      <c r="M140" s="229"/>
      <c r="N140" s="229"/>
      <c r="O140" s="229"/>
      <c r="P140" s="229">
        <v>19</v>
      </c>
      <c r="Q140" s="229"/>
      <c r="R140" s="229"/>
      <c r="S140" s="229"/>
      <c r="T140" s="229" t="s">
        <v>18</v>
      </c>
      <c r="U140" s="229"/>
      <c r="V140" s="229"/>
      <c r="W140" s="229"/>
      <c r="X140" s="229">
        <v>200</v>
      </c>
      <c r="Y140" s="229">
        <v>100</v>
      </c>
      <c r="Z140" s="229" t="s">
        <v>84</v>
      </c>
      <c r="AA140" s="229" t="s">
        <v>442</v>
      </c>
      <c r="AB140" s="229" t="s">
        <v>443</v>
      </c>
      <c r="AC140" s="229"/>
      <c r="AD140" s="229">
        <v>400</v>
      </c>
      <c r="AE140" s="229">
        <v>300</v>
      </c>
      <c r="AF140" s="229">
        <v>60</v>
      </c>
      <c r="AG140" s="229" t="s">
        <v>84</v>
      </c>
      <c r="AH140" s="229" t="s">
        <v>84</v>
      </c>
      <c r="AI140" s="229"/>
      <c r="AJ140" s="229">
        <v>26</v>
      </c>
      <c r="AK140" s="229" t="s">
        <v>84</v>
      </c>
      <c r="AL140" s="229" t="s">
        <v>444</v>
      </c>
      <c r="AM140" s="229" t="s">
        <v>445</v>
      </c>
      <c r="AN140" s="229"/>
      <c r="AO140" s="229">
        <v>330</v>
      </c>
      <c r="AP140" s="229"/>
      <c r="AQ140" s="229" t="s">
        <v>446</v>
      </c>
      <c r="AR140" s="229" t="s">
        <v>84</v>
      </c>
      <c r="AS140" s="229" t="s">
        <v>23</v>
      </c>
      <c r="AT140" s="229" t="s">
        <v>24</v>
      </c>
      <c r="AU140" s="229" t="s">
        <v>25</v>
      </c>
      <c r="AV140" s="229" t="s">
        <v>26</v>
      </c>
    </row>
    <row r="141" spans="1:48">
      <c r="A141" s="229">
        <v>13190254148</v>
      </c>
      <c r="B141" s="229" t="s">
        <v>319</v>
      </c>
      <c r="C141" s="229" t="s">
        <v>222</v>
      </c>
      <c r="D141" s="229">
        <v>411152599</v>
      </c>
      <c r="E141" s="232">
        <v>44539.697789351849</v>
      </c>
      <c r="F141" s="232">
        <v>44539.70207175926</v>
      </c>
      <c r="G141" s="229" t="s">
        <v>447</v>
      </c>
      <c r="H141" s="229" t="s">
        <v>84</v>
      </c>
      <c r="I141" s="229" t="s">
        <v>15</v>
      </c>
      <c r="J141" s="229" t="s">
        <v>16</v>
      </c>
      <c r="K141" s="229"/>
      <c r="L141" s="229"/>
      <c r="M141" s="229"/>
      <c r="N141" s="229"/>
      <c r="O141" s="229"/>
      <c r="P141" s="229">
        <v>62</v>
      </c>
      <c r="Q141" s="229" t="s">
        <v>15</v>
      </c>
      <c r="R141" s="229"/>
      <c r="S141" s="229"/>
      <c r="T141" s="229"/>
      <c r="U141" s="229"/>
      <c r="V141" s="229" t="s">
        <v>20</v>
      </c>
      <c r="W141" s="229"/>
      <c r="X141" s="229">
        <v>10</v>
      </c>
      <c r="Y141" s="229">
        <v>1</v>
      </c>
      <c r="Z141" s="229" t="s">
        <v>84</v>
      </c>
      <c r="AA141" s="229" t="s">
        <v>448</v>
      </c>
      <c r="AB141" s="229" t="s">
        <v>449</v>
      </c>
      <c r="AC141" s="229"/>
      <c r="AD141" s="229">
        <v>50</v>
      </c>
      <c r="AE141" s="229">
        <v>10</v>
      </c>
      <c r="AF141" s="229">
        <v>2</v>
      </c>
      <c r="AG141" s="229" t="s">
        <v>84</v>
      </c>
      <c r="AH141" s="229" t="s">
        <v>78</v>
      </c>
      <c r="AI141" s="229">
        <v>32</v>
      </c>
      <c r="AJ141" s="229">
        <v>24</v>
      </c>
      <c r="AK141" s="229" t="s">
        <v>84</v>
      </c>
      <c r="AL141" s="229" t="s">
        <v>450</v>
      </c>
      <c r="AM141" s="229" t="s">
        <v>451</v>
      </c>
      <c r="AN141" s="229"/>
      <c r="AO141" s="229">
        <v>355</v>
      </c>
      <c r="AP141" s="229">
        <v>350</v>
      </c>
      <c r="AQ141" s="229">
        <v>6</v>
      </c>
      <c r="AR141" s="229" t="s">
        <v>84</v>
      </c>
      <c r="AS141" s="229" t="s">
        <v>23</v>
      </c>
      <c r="AT141" s="229"/>
      <c r="AU141" s="229" t="s">
        <v>25</v>
      </c>
      <c r="AV141" s="229"/>
    </row>
    <row r="142" spans="1:48">
      <c r="A142" s="229">
        <v>13190215538</v>
      </c>
      <c r="B142" s="229" t="s">
        <v>319</v>
      </c>
      <c r="C142" s="229" t="s">
        <v>222</v>
      </c>
      <c r="D142" s="229">
        <v>411152599</v>
      </c>
      <c r="E142" s="232">
        <v>44539.689444444448</v>
      </c>
      <c r="F142" s="232">
        <v>44539.690659722219</v>
      </c>
      <c r="G142" s="229" t="s">
        <v>452</v>
      </c>
      <c r="H142" s="229" t="s">
        <v>78</v>
      </c>
      <c r="I142" s="229"/>
      <c r="J142" s="229"/>
      <c r="K142" s="229"/>
      <c r="L142" s="229" t="s">
        <v>18</v>
      </c>
      <c r="M142" s="229"/>
      <c r="N142" s="229"/>
      <c r="O142" s="229"/>
      <c r="P142" s="229">
        <v>18</v>
      </c>
      <c r="Q142" s="229"/>
      <c r="R142" s="229"/>
      <c r="S142" s="229"/>
      <c r="T142" s="229"/>
      <c r="U142" s="229"/>
      <c r="V142" s="229"/>
      <c r="W142" s="229"/>
      <c r="X142" s="229"/>
      <c r="Y142" s="229"/>
      <c r="Z142" s="229"/>
      <c r="AA142" s="229"/>
      <c r="AB142" s="229"/>
      <c r="AC142" s="229"/>
      <c r="AD142" s="229"/>
      <c r="AE142" s="229"/>
      <c r="AF142" s="229"/>
      <c r="AG142" s="229"/>
      <c r="AH142" s="229"/>
      <c r="AI142" s="229"/>
      <c r="AJ142" s="229"/>
      <c r="AK142" s="229"/>
      <c r="AL142" s="229"/>
      <c r="AM142" s="229"/>
      <c r="AN142" s="229"/>
      <c r="AO142" s="229"/>
      <c r="AP142" s="229"/>
      <c r="AQ142" s="229"/>
      <c r="AR142" s="229"/>
      <c r="AS142" s="229"/>
      <c r="AT142" s="229"/>
      <c r="AU142" s="229"/>
      <c r="AV142" s="22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16141-AC82-48CB-839C-6E1EB12CCB28}">
  <dimension ref="A1:N115"/>
  <sheetViews>
    <sheetView zoomScale="145" zoomScaleNormal="145" workbookViewId="0">
      <pane xSplit="2" ySplit="3" topLeftCell="C91" activePane="bottomRight" state="frozen"/>
      <selection pane="topRight" activeCell="C1" sqref="C1"/>
      <selection pane="bottomLeft" activeCell="A4" sqref="A4"/>
      <selection pane="bottomRight" activeCell="F3" sqref="F3"/>
    </sheetView>
  </sheetViews>
  <sheetFormatPr baseColWidth="10" defaultColWidth="11.5" defaultRowHeight="15"/>
  <cols>
    <col min="1" max="1" width="50.5" bestFit="1" customWidth="1"/>
    <col min="2" max="2" width="1.5" bestFit="1" customWidth="1"/>
    <col min="3" max="3" width="5.5" bestFit="1" customWidth="1"/>
    <col min="4" max="4" width="3.83203125" bestFit="1" customWidth="1"/>
    <col min="5" max="6" width="5.6640625" bestFit="1" customWidth="1"/>
    <col min="7" max="7" width="8.83203125" bestFit="1" customWidth="1"/>
    <col min="8" max="8" width="5.5" bestFit="1" customWidth="1"/>
    <col min="9" max="9" width="3.83203125" bestFit="1" customWidth="1"/>
    <col min="10" max="11" width="5.6640625" bestFit="1" customWidth="1"/>
    <col min="12" max="12" width="8.83203125" bestFit="1" customWidth="1"/>
    <col min="13" max="13" width="11.1640625" bestFit="1" customWidth="1"/>
    <col min="14" max="14" width="11.6640625" bestFit="1" customWidth="1"/>
  </cols>
  <sheetData>
    <row r="1" spans="1:14" ht="16" thickTop="1">
      <c r="A1" s="163" t="s">
        <v>503</v>
      </c>
      <c r="B1" s="164"/>
      <c r="C1" s="169" t="s">
        <v>453</v>
      </c>
      <c r="D1" s="170"/>
      <c r="E1" s="170"/>
      <c r="F1" s="170"/>
      <c r="G1" s="170"/>
      <c r="H1" s="170"/>
      <c r="I1" s="170"/>
      <c r="J1" s="170"/>
      <c r="K1" s="170"/>
      <c r="L1" s="171"/>
      <c r="M1" s="11"/>
    </row>
    <row r="2" spans="1:14">
      <c r="A2" s="165"/>
      <c r="B2" s="166"/>
      <c r="C2" s="172" t="s">
        <v>511</v>
      </c>
      <c r="D2" s="173"/>
      <c r="E2" s="173"/>
      <c r="F2" s="173"/>
      <c r="G2" s="173"/>
      <c r="H2" s="174" t="s">
        <v>512</v>
      </c>
      <c r="I2" s="173"/>
      <c r="J2" s="173"/>
      <c r="K2" s="173"/>
      <c r="L2" s="175"/>
      <c r="M2" s="11"/>
    </row>
    <row r="3" spans="1:14" ht="41" thickBot="1">
      <c r="A3" s="167"/>
      <c r="B3" s="168"/>
      <c r="C3" s="12" t="s">
        <v>504</v>
      </c>
      <c r="D3" s="13" t="s">
        <v>524</v>
      </c>
      <c r="E3" s="13" t="s">
        <v>525</v>
      </c>
      <c r="F3" s="13" t="s">
        <v>526</v>
      </c>
      <c r="G3" s="13" t="s">
        <v>508</v>
      </c>
      <c r="H3" s="13" t="s">
        <v>504</v>
      </c>
      <c r="I3" s="13" t="s">
        <v>524</v>
      </c>
      <c r="J3" s="13" t="s">
        <v>525</v>
      </c>
      <c r="K3" s="13" t="s">
        <v>526</v>
      </c>
      <c r="L3" s="14" t="s">
        <v>508</v>
      </c>
      <c r="M3" s="11" t="s">
        <v>527</v>
      </c>
      <c r="N3" s="30" t="s">
        <v>528</v>
      </c>
    </row>
    <row r="4" spans="1:14" ht="16" thickTop="1">
      <c r="A4" s="161" t="s">
        <v>454</v>
      </c>
      <c r="B4" s="15" t="s">
        <v>511</v>
      </c>
      <c r="C4" s="16">
        <v>43</v>
      </c>
      <c r="D4" s="17"/>
      <c r="E4" s="17"/>
      <c r="F4" s="17"/>
      <c r="G4" s="18">
        <v>0.671875</v>
      </c>
      <c r="H4" s="19">
        <v>48</v>
      </c>
      <c r="I4" s="17"/>
      <c r="J4" s="17"/>
      <c r="K4" s="17"/>
      <c r="L4" s="20">
        <v>0.66666666666666652</v>
      </c>
      <c r="M4" s="11">
        <v>0.94862673551173815</v>
      </c>
    </row>
    <row r="5" spans="1:14">
      <c r="A5" s="161"/>
      <c r="B5" s="15" t="s">
        <v>512</v>
      </c>
      <c r="C5" s="16">
        <v>21</v>
      </c>
      <c r="D5" s="17"/>
      <c r="E5" s="17"/>
      <c r="F5" s="17"/>
      <c r="G5" s="18">
        <v>0.328125</v>
      </c>
      <c r="H5" s="19">
        <v>24</v>
      </c>
      <c r="I5" s="17"/>
      <c r="J5" s="17"/>
      <c r="K5" s="17"/>
      <c r="L5" s="20">
        <v>0.33333333333333326</v>
      </c>
      <c r="M5" s="11"/>
    </row>
    <row r="6" spans="1:14">
      <c r="A6" s="161" t="s">
        <v>35</v>
      </c>
      <c r="B6" s="15" t="s">
        <v>511</v>
      </c>
      <c r="C6" s="16">
        <v>26</v>
      </c>
      <c r="D6" s="17"/>
      <c r="E6" s="17"/>
      <c r="F6" s="17"/>
      <c r="G6" s="18">
        <v>0.40625</v>
      </c>
      <c r="H6" s="19">
        <v>31</v>
      </c>
      <c r="I6" s="17"/>
      <c r="J6" s="17"/>
      <c r="K6" s="17"/>
      <c r="L6" s="20">
        <v>0.43055555555555558</v>
      </c>
      <c r="M6" s="11">
        <v>0.77431545851436834</v>
      </c>
    </row>
    <row r="7" spans="1:14">
      <c r="A7" s="161"/>
      <c r="B7" s="15" t="s">
        <v>512</v>
      </c>
      <c r="C7" s="16">
        <v>38</v>
      </c>
      <c r="D7" s="17"/>
      <c r="E7" s="17"/>
      <c r="F7" s="17"/>
      <c r="G7" s="18">
        <v>0.59375</v>
      </c>
      <c r="H7" s="19">
        <v>41</v>
      </c>
      <c r="I7" s="17"/>
      <c r="J7" s="17"/>
      <c r="K7" s="17"/>
      <c r="L7" s="20">
        <v>0.56944444444444442</v>
      </c>
      <c r="M7" s="11"/>
    </row>
    <row r="8" spans="1:14">
      <c r="A8" s="161" t="s">
        <v>36</v>
      </c>
      <c r="B8" s="15" t="s">
        <v>511</v>
      </c>
      <c r="C8" s="16">
        <v>55</v>
      </c>
      <c r="D8" s="17"/>
      <c r="E8" s="17"/>
      <c r="F8" s="17"/>
      <c r="G8" s="18">
        <v>0.859375</v>
      </c>
      <c r="H8" s="19">
        <v>66</v>
      </c>
      <c r="I8" s="17"/>
      <c r="J8" s="17"/>
      <c r="K8" s="17"/>
      <c r="L8" s="20">
        <v>0.91666666666666652</v>
      </c>
      <c r="M8" s="11">
        <v>0.28706544814496104</v>
      </c>
    </row>
    <row r="9" spans="1:14">
      <c r="A9" s="161"/>
      <c r="B9" s="15" t="s">
        <v>512</v>
      </c>
      <c r="C9" s="16">
        <v>9</v>
      </c>
      <c r="D9" s="17"/>
      <c r="E9" s="17"/>
      <c r="F9" s="17"/>
      <c r="G9" s="18">
        <v>0.140625</v>
      </c>
      <c r="H9" s="19">
        <v>6</v>
      </c>
      <c r="I9" s="17"/>
      <c r="J9" s="17"/>
      <c r="K9" s="17"/>
      <c r="L9" s="20">
        <v>8.3333333333333315E-2</v>
      </c>
      <c r="M9" s="11"/>
    </row>
    <row r="10" spans="1:14">
      <c r="A10" s="161" t="s">
        <v>37</v>
      </c>
      <c r="B10" s="15" t="s">
        <v>511</v>
      </c>
      <c r="C10" s="16">
        <v>43</v>
      </c>
      <c r="D10" s="17"/>
      <c r="E10" s="17"/>
      <c r="F10" s="17"/>
      <c r="G10" s="18">
        <v>0.671875</v>
      </c>
      <c r="H10" s="19">
        <v>47</v>
      </c>
      <c r="I10" s="17"/>
      <c r="J10" s="17"/>
      <c r="K10" s="17"/>
      <c r="L10" s="20">
        <v>0.6527777777777779</v>
      </c>
      <c r="M10" s="11">
        <v>0.81423902912896506</v>
      </c>
    </row>
    <row r="11" spans="1:14">
      <c r="A11" s="161"/>
      <c r="B11" s="15" t="s">
        <v>512</v>
      </c>
      <c r="C11" s="16">
        <v>21</v>
      </c>
      <c r="D11" s="17"/>
      <c r="E11" s="17"/>
      <c r="F11" s="17"/>
      <c r="G11" s="18">
        <v>0.328125</v>
      </c>
      <c r="H11" s="19">
        <v>25</v>
      </c>
      <c r="I11" s="17"/>
      <c r="J11" s="17"/>
      <c r="K11" s="17"/>
      <c r="L11" s="20">
        <v>0.34722222222222221</v>
      </c>
      <c r="M11" s="11"/>
    </row>
    <row r="12" spans="1:14">
      <c r="A12" s="161" t="s">
        <v>38</v>
      </c>
      <c r="B12" s="15" t="s">
        <v>511</v>
      </c>
      <c r="C12" s="16">
        <v>61</v>
      </c>
      <c r="D12" s="17"/>
      <c r="E12" s="17"/>
      <c r="F12" s="17"/>
      <c r="G12" s="18">
        <v>0.953125</v>
      </c>
      <c r="H12" s="19">
        <v>66</v>
      </c>
      <c r="I12" s="17"/>
      <c r="J12" s="17"/>
      <c r="K12" s="17"/>
      <c r="L12" s="20">
        <v>0.91666666666666652</v>
      </c>
      <c r="M12" s="11" t="s">
        <v>529</v>
      </c>
    </row>
    <row r="13" spans="1:14">
      <c r="A13" s="161"/>
      <c r="B13" s="15" t="s">
        <v>512</v>
      </c>
      <c r="C13" s="16">
        <v>3</v>
      </c>
      <c r="D13" s="17"/>
      <c r="E13" s="17"/>
      <c r="F13" s="17"/>
      <c r="G13" s="18">
        <v>4.6875E-2</v>
      </c>
      <c r="H13" s="19">
        <v>6</v>
      </c>
      <c r="I13" s="17"/>
      <c r="J13" s="17"/>
      <c r="K13" s="17"/>
      <c r="L13" s="20">
        <v>8.3333333333333315E-2</v>
      </c>
      <c r="M13" s="11"/>
    </row>
    <row r="14" spans="1:14">
      <c r="A14" s="161" t="s">
        <v>39</v>
      </c>
      <c r="B14" s="15" t="s">
        <v>511</v>
      </c>
      <c r="C14" s="16">
        <v>63</v>
      </c>
      <c r="D14" s="17"/>
      <c r="E14" s="17"/>
      <c r="F14" s="17"/>
      <c r="G14" s="18">
        <v>0.984375</v>
      </c>
      <c r="H14" s="19">
        <v>71</v>
      </c>
      <c r="I14" s="17"/>
      <c r="J14" s="17"/>
      <c r="K14" s="17"/>
      <c r="L14" s="20">
        <v>0.98611111111111116</v>
      </c>
      <c r="M14" s="11" t="s">
        <v>530</v>
      </c>
    </row>
    <row r="15" spans="1:14">
      <c r="A15" s="161"/>
      <c r="B15" s="15" t="s">
        <v>512</v>
      </c>
      <c r="C15" s="16">
        <v>1</v>
      </c>
      <c r="D15" s="17"/>
      <c r="E15" s="17"/>
      <c r="F15" s="17"/>
      <c r="G15" s="18">
        <v>1.5625E-2</v>
      </c>
      <c r="H15" s="19">
        <v>1</v>
      </c>
      <c r="I15" s="17"/>
      <c r="J15" s="17"/>
      <c r="K15" s="17"/>
      <c r="L15" s="20">
        <v>1.3888888888888888E-2</v>
      </c>
      <c r="M15" s="11"/>
    </row>
    <row r="16" spans="1:14">
      <c r="A16" s="161" t="s">
        <v>40</v>
      </c>
      <c r="B16" s="15" t="s">
        <v>511</v>
      </c>
      <c r="C16" s="16">
        <v>32</v>
      </c>
      <c r="D16" s="17"/>
      <c r="E16" s="17"/>
      <c r="F16" s="17"/>
      <c r="G16" s="18">
        <v>0.5</v>
      </c>
      <c r="H16" s="19">
        <v>32</v>
      </c>
      <c r="I16" s="17"/>
      <c r="J16" s="17"/>
      <c r="K16" s="17"/>
      <c r="L16" s="20">
        <v>0.44444444444444442</v>
      </c>
      <c r="M16" s="11">
        <v>0.51706027504791452</v>
      </c>
    </row>
    <row r="17" spans="1:14">
      <c r="A17" s="161"/>
      <c r="B17" s="15" t="s">
        <v>512</v>
      </c>
      <c r="C17" s="16">
        <v>32</v>
      </c>
      <c r="D17" s="17"/>
      <c r="E17" s="17"/>
      <c r="F17" s="17"/>
      <c r="G17" s="18">
        <v>0.5</v>
      </c>
      <c r="H17" s="19">
        <v>40</v>
      </c>
      <c r="I17" s="17"/>
      <c r="J17" s="17"/>
      <c r="K17" s="17"/>
      <c r="L17" s="20">
        <v>0.55555555555555558</v>
      </c>
      <c r="M17" s="11"/>
    </row>
    <row r="18" spans="1:14">
      <c r="A18" s="161" t="s">
        <v>41</v>
      </c>
      <c r="B18" s="15" t="s">
        <v>511</v>
      </c>
      <c r="C18" s="16">
        <v>52</v>
      </c>
      <c r="D18" s="17"/>
      <c r="E18" s="17"/>
      <c r="F18" s="17"/>
      <c r="G18" s="18">
        <v>0.8125</v>
      </c>
      <c r="H18" s="19">
        <v>48</v>
      </c>
      <c r="I18" s="17"/>
      <c r="J18" s="17"/>
      <c r="K18" s="17"/>
      <c r="L18" s="20">
        <v>0.66666666666666652</v>
      </c>
      <c r="M18" s="11">
        <v>5.4340050168865117E-2</v>
      </c>
    </row>
    <row r="19" spans="1:14">
      <c r="A19" s="161"/>
      <c r="B19" s="15" t="s">
        <v>512</v>
      </c>
      <c r="C19" s="16">
        <v>12</v>
      </c>
      <c r="D19" s="17"/>
      <c r="E19" s="17"/>
      <c r="F19" s="17"/>
      <c r="G19" s="18">
        <v>0.1875</v>
      </c>
      <c r="H19" s="19">
        <v>24</v>
      </c>
      <c r="I19" s="17"/>
      <c r="J19" s="17"/>
      <c r="K19" s="17"/>
      <c r="L19" s="20">
        <v>0.33333333333333326</v>
      </c>
      <c r="M19" s="11"/>
    </row>
    <row r="20" spans="1:14">
      <c r="A20" s="161" t="s">
        <v>455</v>
      </c>
      <c r="B20" s="162"/>
      <c r="C20" s="16">
        <v>64</v>
      </c>
      <c r="D20" s="19">
        <v>21.5</v>
      </c>
      <c r="E20" s="19">
        <v>10.5</v>
      </c>
      <c r="F20" s="19">
        <v>47</v>
      </c>
      <c r="G20" s="17"/>
      <c r="H20" s="19">
        <v>72</v>
      </c>
      <c r="I20" s="19">
        <v>25.5</v>
      </c>
      <c r="J20" s="19">
        <v>12</v>
      </c>
      <c r="K20" s="19">
        <v>45</v>
      </c>
      <c r="L20" s="21"/>
      <c r="M20" s="11"/>
      <c r="N20">
        <v>0.78201398471537875</v>
      </c>
    </row>
    <row r="21" spans="1:14">
      <c r="A21" s="161" t="s">
        <v>43</v>
      </c>
      <c r="B21" s="15" t="s">
        <v>511</v>
      </c>
      <c r="C21" s="16">
        <v>28</v>
      </c>
      <c r="D21" s="17"/>
      <c r="E21" s="17"/>
      <c r="F21" s="17"/>
      <c r="G21" s="18">
        <v>0.4375</v>
      </c>
      <c r="H21" s="19">
        <v>35</v>
      </c>
      <c r="I21" s="17"/>
      <c r="J21" s="17"/>
      <c r="K21" s="17"/>
      <c r="L21" s="20">
        <v>0.48611111111111105</v>
      </c>
      <c r="M21" s="11">
        <v>0.57040677297753062</v>
      </c>
    </row>
    <row r="22" spans="1:14">
      <c r="A22" s="161"/>
      <c r="B22" s="15" t="s">
        <v>512</v>
      </c>
      <c r="C22" s="16">
        <v>36</v>
      </c>
      <c r="D22" s="17"/>
      <c r="E22" s="17"/>
      <c r="F22" s="17"/>
      <c r="G22" s="18">
        <v>0.5625</v>
      </c>
      <c r="H22" s="19">
        <v>37</v>
      </c>
      <c r="I22" s="17"/>
      <c r="J22" s="17"/>
      <c r="K22" s="17"/>
      <c r="L22" s="20">
        <v>0.51388888888888884</v>
      </c>
      <c r="M22" s="11"/>
    </row>
    <row r="23" spans="1:14">
      <c r="A23" s="161" t="s">
        <v>44</v>
      </c>
      <c r="B23" s="15" t="s">
        <v>511</v>
      </c>
      <c r="C23" s="16">
        <v>52</v>
      </c>
      <c r="D23" s="17"/>
      <c r="E23" s="17"/>
      <c r="F23" s="17"/>
      <c r="G23" s="18">
        <v>0.8125</v>
      </c>
      <c r="H23" s="19">
        <v>61</v>
      </c>
      <c r="I23" s="17"/>
      <c r="J23" s="17"/>
      <c r="K23" s="17"/>
      <c r="L23" s="20">
        <v>0.8472222222222221</v>
      </c>
      <c r="M23" s="11">
        <v>0.58976583910757951</v>
      </c>
    </row>
    <row r="24" spans="1:14">
      <c r="A24" s="161"/>
      <c r="B24" s="15" t="s">
        <v>512</v>
      </c>
      <c r="C24" s="16">
        <v>12</v>
      </c>
      <c r="D24" s="17"/>
      <c r="E24" s="17"/>
      <c r="F24" s="17"/>
      <c r="G24" s="18">
        <v>0.1875</v>
      </c>
      <c r="H24" s="19">
        <v>11</v>
      </c>
      <c r="I24" s="17"/>
      <c r="J24" s="17"/>
      <c r="K24" s="17"/>
      <c r="L24" s="20">
        <v>0.15277777777777779</v>
      </c>
      <c r="M24" s="11"/>
    </row>
    <row r="25" spans="1:14">
      <c r="A25" s="161" t="s">
        <v>45</v>
      </c>
      <c r="B25" s="15" t="s">
        <v>511</v>
      </c>
      <c r="C25" s="16">
        <v>42</v>
      </c>
      <c r="D25" s="17"/>
      <c r="E25" s="17"/>
      <c r="F25" s="17"/>
      <c r="G25" s="18">
        <v>0.65625</v>
      </c>
      <c r="H25" s="19">
        <v>39</v>
      </c>
      <c r="I25" s="17"/>
      <c r="J25" s="17"/>
      <c r="K25" s="17"/>
      <c r="L25" s="20">
        <v>0.54166666666666663</v>
      </c>
      <c r="M25" s="11">
        <v>0.17414279036036595</v>
      </c>
    </row>
    <row r="26" spans="1:14">
      <c r="A26" s="161"/>
      <c r="B26" s="15" t="s">
        <v>512</v>
      </c>
      <c r="C26" s="16">
        <v>22</v>
      </c>
      <c r="D26" s="17"/>
      <c r="E26" s="17"/>
      <c r="F26" s="17"/>
      <c r="G26" s="18">
        <v>0.34375</v>
      </c>
      <c r="H26" s="19">
        <v>33</v>
      </c>
      <c r="I26" s="17"/>
      <c r="J26" s="17"/>
      <c r="K26" s="17"/>
      <c r="L26" s="20">
        <v>0.45833333333333326</v>
      </c>
      <c r="M26" s="11"/>
    </row>
    <row r="27" spans="1:14">
      <c r="A27" s="161" t="s">
        <v>46</v>
      </c>
      <c r="B27" s="15" t="s">
        <v>511</v>
      </c>
      <c r="C27" s="16">
        <v>47</v>
      </c>
      <c r="D27" s="17"/>
      <c r="E27" s="17"/>
      <c r="F27" s="17"/>
      <c r="G27" s="18">
        <v>0.734375</v>
      </c>
      <c r="H27" s="19">
        <v>53</v>
      </c>
      <c r="I27" s="17"/>
      <c r="J27" s="17"/>
      <c r="K27" s="17"/>
      <c r="L27" s="20">
        <v>0.73611111111111116</v>
      </c>
      <c r="M27" s="11">
        <v>0.98172514078386874</v>
      </c>
    </row>
    <row r="28" spans="1:14">
      <c r="A28" s="161"/>
      <c r="B28" s="15" t="s">
        <v>512</v>
      </c>
      <c r="C28" s="16">
        <v>17</v>
      </c>
      <c r="D28" s="17"/>
      <c r="E28" s="17"/>
      <c r="F28" s="17"/>
      <c r="G28" s="18">
        <v>0.265625</v>
      </c>
      <c r="H28" s="19">
        <v>19</v>
      </c>
      <c r="I28" s="17"/>
      <c r="J28" s="17"/>
      <c r="K28" s="17"/>
      <c r="L28" s="20">
        <v>0.2638888888888889</v>
      </c>
      <c r="M28" s="11"/>
    </row>
    <row r="29" spans="1:14">
      <c r="A29" s="161" t="s">
        <v>47</v>
      </c>
      <c r="B29" s="15" t="s">
        <v>511</v>
      </c>
      <c r="C29" s="16">
        <v>57</v>
      </c>
      <c r="D29" s="17"/>
      <c r="E29" s="17"/>
      <c r="F29" s="17"/>
      <c r="G29" s="18">
        <v>0.890625</v>
      </c>
      <c r="H29" s="19">
        <v>61</v>
      </c>
      <c r="I29" s="17"/>
      <c r="J29" s="17"/>
      <c r="K29" s="17"/>
      <c r="L29" s="20">
        <v>0.8472222222222221</v>
      </c>
      <c r="M29" s="11">
        <v>0.45595051667647735</v>
      </c>
    </row>
    <row r="30" spans="1:14">
      <c r="A30" s="161"/>
      <c r="B30" s="15" t="s">
        <v>512</v>
      </c>
      <c r="C30" s="16">
        <v>7</v>
      </c>
      <c r="D30" s="17"/>
      <c r="E30" s="17"/>
      <c r="F30" s="17"/>
      <c r="G30" s="18">
        <v>0.109375</v>
      </c>
      <c r="H30" s="19">
        <v>11</v>
      </c>
      <c r="I30" s="17"/>
      <c r="J30" s="17"/>
      <c r="K30" s="17"/>
      <c r="L30" s="20">
        <v>0.15277777777777779</v>
      </c>
      <c r="M30" s="11"/>
    </row>
    <row r="31" spans="1:14">
      <c r="A31" s="161" t="s">
        <v>48</v>
      </c>
      <c r="B31" s="15" t="s">
        <v>511</v>
      </c>
      <c r="C31" s="16">
        <v>44</v>
      </c>
      <c r="D31" s="17"/>
      <c r="E31" s="17"/>
      <c r="F31" s="17"/>
      <c r="G31" s="18">
        <v>0.6875</v>
      </c>
      <c r="H31" s="19">
        <v>41</v>
      </c>
      <c r="I31" s="17"/>
      <c r="J31" s="17"/>
      <c r="K31" s="17"/>
      <c r="L31" s="20">
        <v>0.56944444444444442</v>
      </c>
      <c r="M31" s="11">
        <v>0.15577027468850546</v>
      </c>
    </row>
    <row r="32" spans="1:14">
      <c r="A32" s="161"/>
      <c r="B32" s="15" t="s">
        <v>512</v>
      </c>
      <c r="C32" s="16">
        <v>20</v>
      </c>
      <c r="D32" s="17"/>
      <c r="E32" s="17"/>
      <c r="F32" s="17"/>
      <c r="G32" s="18">
        <v>0.3125</v>
      </c>
      <c r="H32" s="19">
        <v>31</v>
      </c>
      <c r="I32" s="17"/>
      <c r="J32" s="17"/>
      <c r="K32" s="17"/>
      <c r="L32" s="20">
        <v>0.43055555555555558</v>
      </c>
      <c r="M32" s="11"/>
    </row>
    <row r="33" spans="1:14">
      <c r="A33" s="161" t="s">
        <v>49</v>
      </c>
      <c r="B33" s="15" t="s">
        <v>511</v>
      </c>
      <c r="C33" s="16">
        <v>42</v>
      </c>
      <c r="D33" s="17"/>
      <c r="E33" s="17"/>
      <c r="F33" s="17"/>
      <c r="G33" s="18">
        <v>0.65625</v>
      </c>
      <c r="H33" s="19">
        <v>46</v>
      </c>
      <c r="I33" s="17"/>
      <c r="J33" s="17"/>
      <c r="K33" s="17"/>
      <c r="L33" s="20">
        <v>0.63888888888888884</v>
      </c>
      <c r="M33" s="11">
        <v>0.83252339413416943</v>
      </c>
    </row>
    <row r="34" spans="1:14">
      <c r="A34" s="161"/>
      <c r="B34" s="15" t="s">
        <v>512</v>
      </c>
      <c r="C34" s="16">
        <v>22</v>
      </c>
      <c r="D34" s="17"/>
      <c r="E34" s="17"/>
      <c r="F34" s="17"/>
      <c r="G34" s="18">
        <v>0.34375</v>
      </c>
      <c r="H34" s="19">
        <v>26</v>
      </c>
      <c r="I34" s="17"/>
      <c r="J34" s="17"/>
      <c r="K34" s="17"/>
      <c r="L34" s="20">
        <v>0.36111111111111105</v>
      </c>
      <c r="M34" s="11"/>
    </row>
    <row r="35" spans="1:14">
      <c r="A35" s="161" t="s">
        <v>50</v>
      </c>
      <c r="B35" s="162"/>
      <c r="C35" s="16">
        <v>64</v>
      </c>
      <c r="D35" s="22">
        <v>20</v>
      </c>
      <c r="E35" s="22">
        <v>10</v>
      </c>
      <c r="F35" s="22">
        <v>100</v>
      </c>
      <c r="G35" s="17"/>
      <c r="H35" s="19">
        <v>72</v>
      </c>
      <c r="I35" s="22">
        <v>21</v>
      </c>
      <c r="J35" s="22">
        <v>10</v>
      </c>
      <c r="K35" s="22">
        <v>50</v>
      </c>
      <c r="L35" s="21"/>
      <c r="M35" s="11"/>
      <c r="N35">
        <v>9.4700396020120675E-2</v>
      </c>
    </row>
    <row r="36" spans="1:14">
      <c r="A36" s="161" t="s">
        <v>456</v>
      </c>
      <c r="B36" s="162"/>
      <c r="C36" s="16">
        <v>64</v>
      </c>
      <c r="D36" s="22">
        <v>2.9957322735539909</v>
      </c>
      <c r="E36" s="22">
        <v>2.3025850929940459</v>
      </c>
      <c r="F36" s="22">
        <v>4.6051701859880918</v>
      </c>
      <c r="G36" s="17"/>
      <c r="H36" s="19">
        <v>72</v>
      </c>
      <c r="I36" s="22">
        <v>3.0433873634561532</v>
      </c>
      <c r="J36" s="22">
        <v>2.3025850929940459</v>
      </c>
      <c r="K36" s="22">
        <v>3.912023005428146</v>
      </c>
      <c r="L36" s="21"/>
      <c r="M36" s="11"/>
      <c r="N36">
        <v>0.22513473201063031</v>
      </c>
    </row>
    <row r="37" spans="1:14">
      <c r="A37" s="161" t="s">
        <v>51</v>
      </c>
      <c r="B37" s="162"/>
      <c r="C37" s="16">
        <v>64</v>
      </c>
      <c r="D37" s="22">
        <v>10</v>
      </c>
      <c r="E37" s="22">
        <v>5</v>
      </c>
      <c r="F37" s="22">
        <v>50</v>
      </c>
      <c r="G37" s="17"/>
      <c r="H37" s="19">
        <v>72</v>
      </c>
      <c r="I37" s="22">
        <v>10</v>
      </c>
      <c r="J37" s="22">
        <v>5</v>
      </c>
      <c r="K37" s="22">
        <v>20</v>
      </c>
      <c r="L37" s="21"/>
      <c r="M37" s="11"/>
      <c r="N37">
        <v>5.1488881373685381E-2</v>
      </c>
    </row>
    <row r="38" spans="1:14">
      <c r="A38" s="161" t="s">
        <v>457</v>
      </c>
      <c r="B38" s="162"/>
      <c r="C38" s="16">
        <v>64</v>
      </c>
      <c r="D38" s="22">
        <v>2.3025850929940459</v>
      </c>
      <c r="E38" s="22">
        <v>1.6094379124341003</v>
      </c>
      <c r="F38" s="22">
        <v>3.912023005428146</v>
      </c>
      <c r="G38" s="17"/>
      <c r="H38" s="19">
        <v>72</v>
      </c>
      <c r="I38" s="22">
        <v>2.3025850929940459</v>
      </c>
      <c r="J38" s="22">
        <v>1.6094379124341003</v>
      </c>
      <c r="K38" s="22">
        <v>2.9957322735539909</v>
      </c>
      <c r="L38" s="21"/>
      <c r="M38" s="11"/>
      <c r="N38">
        <v>4.314870224071906E-2</v>
      </c>
    </row>
    <row r="39" spans="1:14">
      <c r="A39" s="161" t="s">
        <v>458</v>
      </c>
      <c r="B39" s="15" t="s">
        <v>511</v>
      </c>
      <c r="C39" s="16">
        <v>20</v>
      </c>
      <c r="D39" s="17"/>
      <c r="E39" s="17"/>
      <c r="F39" s="17"/>
      <c r="G39" s="18">
        <v>0.41666666666666674</v>
      </c>
      <c r="H39" s="19">
        <v>19</v>
      </c>
      <c r="I39" s="17"/>
      <c r="J39" s="17"/>
      <c r="K39" s="17"/>
      <c r="L39" s="20">
        <v>0.34545454545454546</v>
      </c>
      <c r="M39" s="11">
        <v>0.45731242558502982</v>
      </c>
    </row>
    <row r="40" spans="1:14">
      <c r="A40" s="161"/>
      <c r="B40" s="15" t="s">
        <v>512</v>
      </c>
      <c r="C40" s="16">
        <v>28</v>
      </c>
      <c r="D40" s="17"/>
      <c r="E40" s="17"/>
      <c r="F40" s="17"/>
      <c r="G40" s="18">
        <v>0.58333333333333337</v>
      </c>
      <c r="H40" s="19">
        <v>36</v>
      </c>
      <c r="I40" s="17"/>
      <c r="J40" s="17"/>
      <c r="K40" s="17"/>
      <c r="L40" s="20">
        <v>0.65454545454545454</v>
      </c>
      <c r="M40" s="11"/>
    </row>
    <row r="41" spans="1:14">
      <c r="A41" s="161" t="s">
        <v>520</v>
      </c>
      <c r="B41" s="15" t="s">
        <v>511</v>
      </c>
      <c r="C41" s="16">
        <v>14</v>
      </c>
      <c r="D41" s="17"/>
      <c r="E41" s="17"/>
      <c r="F41" s="17"/>
      <c r="G41" s="18">
        <v>0.4</v>
      </c>
      <c r="H41" s="19">
        <v>16</v>
      </c>
      <c r="I41" s="17"/>
      <c r="J41" s="17"/>
      <c r="K41" s="17"/>
      <c r="L41" s="20">
        <v>0.3902439024390244</v>
      </c>
      <c r="M41" s="11">
        <v>0.93088613102714857</v>
      </c>
    </row>
    <row r="42" spans="1:14">
      <c r="A42" s="161"/>
      <c r="B42" s="15" t="s">
        <v>512</v>
      </c>
      <c r="C42" s="16">
        <v>21</v>
      </c>
      <c r="D42" s="17"/>
      <c r="E42" s="17"/>
      <c r="F42" s="17"/>
      <c r="G42" s="18">
        <v>0.6</v>
      </c>
      <c r="H42" s="19">
        <v>25</v>
      </c>
      <c r="I42" s="17"/>
      <c r="J42" s="17"/>
      <c r="K42" s="17"/>
      <c r="L42" s="20">
        <v>0.6097560975609756</v>
      </c>
      <c r="M42" s="11"/>
    </row>
    <row r="43" spans="1:14">
      <c r="A43" s="161" t="s">
        <v>460</v>
      </c>
      <c r="B43" s="15" t="s">
        <v>511</v>
      </c>
      <c r="C43" s="16">
        <v>26</v>
      </c>
      <c r="D43" s="17"/>
      <c r="E43" s="17"/>
      <c r="F43" s="17"/>
      <c r="G43" s="18">
        <v>0.74285714285714288</v>
      </c>
      <c r="H43" s="19">
        <v>29</v>
      </c>
      <c r="I43" s="17"/>
      <c r="J43" s="17"/>
      <c r="K43" s="17"/>
      <c r="L43" s="20">
        <v>0.70731707317073178</v>
      </c>
      <c r="M43" s="11">
        <v>0.72983092133142968</v>
      </c>
    </row>
    <row r="44" spans="1:14">
      <c r="A44" s="161"/>
      <c r="B44" s="15" t="s">
        <v>512</v>
      </c>
      <c r="C44" s="16">
        <v>9</v>
      </c>
      <c r="D44" s="17"/>
      <c r="E44" s="17"/>
      <c r="F44" s="17"/>
      <c r="G44" s="18">
        <v>0.25714285714285712</v>
      </c>
      <c r="H44" s="19">
        <v>12</v>
      </c>
      <c r="I44" s="17"/>
      <c r="J44" s="17"/>
      <c r="K44" s="17"/>
      <c r="L44" s="20">
        <v>0.29268292682926828</v>
      </c>
      <c r="M44" s="11"/>
    </row>
    <row r="45" spans="1:14">
      <c r="A45" s="161" t="s">
        <v>461</v>
      </c>
      <c r="B45" s="15" t="s">
        <v>511</v>
      </c>
      <c r="C45" s="16">
        <v>8</v>
      </c>
      <c r="D45" s="17"/>
      <c r="E45" s="17"/>
      <c r="F45" s="17"/>
      <c r="G45" s="18">
        <v>0.22857142857142856</v>
      </c>
      <c r="H45" s="19">
        <v>11</v>
      </c>
      <c r="I45" s="17"/>
      <c r="J45" s="17"/>
      <c r="K45" s="17"/>
      <c r="L45" s="20">
        <v>0.26829268292682928</v>
      </c>
      <c r="M45" s="11">
        <v>0.69018513526968084</v>
      </c>
    </row>
    <row r="46" spans="1:14">
      <c r="A46" s="161"/>
      <c r="B46" s="15" t="s">
        <v>512</v>
      </c>
      <c r="C46" s="16">
        <v>27</v>
      </c>
      <c r="D46" s="17"/>
      <c r="E46" s="17"/>
      <c r="F46" s="17"/>
      <c r="G46" s="18">
        <v>0.77142857142857157</v>
      </c>
      <c r="H46" s="19">
        <v>30</v>
      </c>
      <c r="I46" s="17"/>
      <c r="J46" s="17"/>
      <c r="K46" s="17"/>
      <c r="L46" s="20">
        <v>0.73170731707317072</v>
      </c>
      <c r="M46" s="11"/>
    </row>
    <row r="47" spans="1:14">
      <c r="A47" s="161" t="s">
        <v>462</v>
      </c>
      <c r="B47" s="15" t="s">
        <v>511</v>
      </c>
      <c r="C47" s="16">
        <v>34</v>
      </c>
      <c r="D47" s="17"/>
      <c r="E47" s="17"/>
      <c r="F47" s="17"/>
      <c r="G47" s="18">
        <v>0.97142857142857142</v>
      </c>
      <c r="H47" s="19">
        <v>38</v>
      </c>
      <c r="I47" s="17"/>
      <c r="J47" s="17"/>
      <c r="K47" s="17"/>
      <c r="L47" s="20">
        <v>0.92682926829268297</v>
      </c>
      <c r="M47" s="11" t="s">
        <v>531</v>
      </c>
    </row>
    <row r="48" spans="1:14">
      <c r="A48" s="161"/>
      <c r="B48" s="15" t="s">
        <v>512</v>
      </c>
      <c r="C48" s="16">
        <v>1</v>
      </c>
      <c r="D48" s="17"/>
      <c r="E48" s="17"/>
      <c r="F48" s="17"/>
      <c r="G48" s="18">
        <v>2.8571428571428571E-2</v>
      </c>
      <c r="H48" s="19">
        <v>3</v>
      </c>
      <c r="I48" s="17"/>
      <c r="J48" s="17"/>
      <c r="K48" s="17"/>
      <c r="L48" s="20">
        <v>7.3170731707317069E-2</v>
      </c>
      <c r="M48" s="11"/>
    </row>
    <row r="49" spans="1:14">
      <c r="A49" s="161" t="s">
        <v>463</v>
      </c>
      <c r="B49" s="15" t="s">
        <v>511</v>
      </c>
      <c r="C49" s="16">
        <v>33</v>
      </c>
      <c r="D49" s="17"/>
      <c r="E49" s="17"/>
      <c r="F49" s="17"/>
      <c r="G49" s="18">
        <v>0.94285714285714273</v>
      </c>
      <c r="H49" s="19">
        <v>36</v>
      </c>
      <c r="I49" s="17"/>
      <c r="J49" s="17"/>
      <c r="K49" s="17"/>
      <c r="L49" s="20">
        <v>0.87804878048780499</v>
      </c>
      <c r="M49" s="11" t="s">
        <v>532</v>
      </c>
    </row>
    <row r="50" spans="1:14">
      <c r="A50" s="161"/>
      <c r="B50" s="15" t="s">
        <v>512</v>
      </c>
      <c r="C50" s="16">
        <v>2</v>
      </c>
      <c r="D50" s="17"/>
      <c r="E50" s="17"/>
      <c r="F50" s="17"/>
      <c r="G50" s="18">
        <v>5.7142857142857141E-2</v>
      </c>
      <c r="H50" s="19">
        <v>5</v>
      </c>
      <c r="I50" s="17"/>
      <c r="J50" s="17"/>
      <c r="K50" s="17"/>
      <c r="L50" s="20">
        <v>0.12195121951219512</v>
      </c>
      <c r="M50" s="11"/>
    </row>
    <row r="51" spans="1:14">
      <c r="A51" s="161" t="s">
        <v>464</v>
      </c>
      <c r="B51" s="162"/>
      <c r="C51" s="16">
        <v>64</v>
      </c>
      <c r="D51" s="19">
        <v>2</v>
      </c>
      <c r="E51" s="19">
        <v>1</v>
      </c>
      <c r="F51" s="19">
        <v>2</v>
      </c>
      <c r="G51" s="17"/>
      <c r="H51" s="19">
        <v>72</v>
      </c>
      <c r="I51" s="19">
        <v>2</v>
      </c>
      <c r="J51" s="19">
        <v>1</v>
      </c>
      <c r="K51" s="19">
        <v>2</v>
      </c>
      <c r="L51" s="21"/>
      <c r="M51" s="11"/>
      <c r="N51">
        <v>0.53240807522553679</v>
      </c>
    </row>
    <row r="52" spans="1:14">
      <c r="A52" s="161" t="s">
        <v>56</v>
      </c>
      <c r="B52" s="162"/>
      <c r="C52" s="16">
        <v>64</v>
      </c>
      <c r="D52" s="19">
        <v>100</v>
      </c>
      <c r="E52" s="19">
        <v>50</v>
      </c>
      <c r="F52" s="19">
        <v>300</v>
      </c>
      <c r="G52" s="17"/>
      <c r="H52" s="19">
        <v>72</v>
      </c>
      <c r="I52" s="19">
        <v>100</v>
      </c>
      <c r="J52" s="19">
        <v>50</v>
      </c>
      <c r="K52" s="19">
        <v>191</v>
      </c>
      <c r="L52" s="21"/>
      <c r="M52" s="11"/>
      <c r="N52">
        <v>5.8293447829057725E-3</v>
      </c>
    </row>
    <row r="53" spans="1:14">
      <c r="A53" s="161" t="s">
        <v>465</v>
      </c>
      <c r="B53" s="162"/>
      <c r="C53" s="16">
        <v>64</v>
      </c>
      <c r="D53" s="22">
        <v>4.6051701859880918</v>
      </c>
      <c r="E53" s="22">
        <v>3.912023005428146</v>
      </c>
      <c r="F53" s="22">
        <v>5.7037824746562009</v>
      </c>
      <c r="G53" s="17"/>
      <c r="H53" s="19">
        <v>72</v>
      </c>
      <c r="I53" s="22">
        <v>4.6051701859880918</v>
      </c>
      <c r="J53" s="22">
        <v>3.912023005428146</v>
      </c>
      <c r="K53" s="22">
        <v>5.2522734280466299</v>
      </c>
      <c r="L53" s="21"/>
      <c r="M53" s="11"/>
      <c r="N53">
        <v>9.1310629380125172E-2</v>
      </c>
    </row>
    <row r="54" spans="1:14">
      <c r="A54" s="161" t="s">
        <v>57</v>
      </c>
      <c r="B54" s="162"/>
      <c r="C54" s="16">
        <v>64</v>
      </c>
      <c r="D54" s="19">
        <v>60</v>
      </c>
      <c r="E54" s="19">
        <v>29</v>
      </c>
      <c r="F54" s="19">
        <v>200</v>
      </c>
      <c r="G54" s="17"/>
      <c r="H54" s="19">
        <v>72</v>
      </c>
      <c r="I54" s="19">
        <v>50</v>
      </c>
      <c r="J54" s="19">
        <v>25</v>
      </c>
      <c r="K54" s="19">
        <v>120</v>
      </c>
      <c r="L54" s="21"/>
      <c r="M54" s="11"/>
      <c r="N54">
        <v>5.5641102835364241E-2</v>
      </c>
    </row>
    <row r="55" spans="1:14">
      <c r="A55" s="161" t="s">
        <v>466</v>
      </c>
      <c r="B55" s="162"/>
      <c r="C55" s="16">
        <v>64</v>
      </c>
      <c r="D55" s="22">
        <v>4.0802591237387524</v>
      </c>
      <c r="E55" s="22">
        <v>3.3672958299864741</v>
      </c>
      <c r="F55" s="22">
        <v>5.2983173665480363</v>
      </c>
      <c r="G55" s="17"/>
      <c r="H55" s="19">
        <v>72</v>
      </c>
      <c r="I55" s="22">
        <v>3.912023005428146</v>
      </c>
      <c r="J55" s="22">
        <v>3.2188758248682006</v>
      </c>
      <c r="K55" s="22">
        <v>4.7874917427820458</v>
      </c>
      <c r="L55" s="21"/>
      <c r="M55" s="11"/>
      <c r="N55">
        <v>0.33606166700794504</v>
      </c>
    </row>
    <row r="56" spans="1:14">
      <c r="A56" s="161" t="s">
        <v>58</v>
      </c>
      <c r="B56" s="162"/>
      <c r="C56" s="16">
        <v>64</v>
      </c>
      <c r="D56" s="19">
        <v>10</v>
      </c>
      <c r="E56" s="19">
        <v>5</v>
      </c>
      <c r="F56" s="19">
        <v>30</v>
      </c>
      <c r="G56" s="17"/>
      <c r="H56" s="19">
        <v>72</v>
      </c>
      <c r="I56" s="19">
        <v>10</v>
      </c>
      <c r="J56" s="19">
        <v>3</v>
      </c>
      <c r="K56" s="19">
        <v>15</v>
      </c>
      <c r="L56" s="21"/>
      <c r="M56" s="11"/>
      <c r="N56">
        <v>0.70543495104225151</v>
      </c>
    </row>
    <row r="57" spans="1:14">
      <c r="A57" s="161" t="s">
        <v>467</v>
      </c>
      <c r="B57" s="162"/>
      <c r="C57" s="16">
        <v>64</v>
      </c>
      <c r="D57" s="22">
        <v>2.3025850929940459</v>
      </c>
      <c r="E57" s="22">
        <v>1.6094379124341003</v>
      </c>
      <c r="F57" s="22">
        <v>3.4011973816621555</v>
      </c>
      <c r="G57" s="17"/>
      <c r="H57" s="19">
        <v>72</v>
      </c>
      <c r="I57" s="22">
        <v>2.3025850929940459</v>
      </c>
      <c r="J57" s="22">
        <v>1.0986122886681098</v>
      </c>
      <c r="K57" s="22">
        <v>2.7080502011022101</v>
      </c>
      <c r="L57" s="21"/>
      <c r="M57" s="11"/>
      <c r="N57">
        <v>0.93397416946455247</v>
      </c>
    </row>
    <row r="58" spans="1:14">
      <c r="A58" s="161" t="s">
        <v>468</v>
      </c>
      <c r="B58" s="15" t="s">
        <v>511</v>
      </c>
      <c r="C58" s="16">
        <v>10</v>
      </c>
      <c r="D58" s="17"/>
      <c r="E58" s="17"/>
      <c r="F58" s="17"/>
      <c r="G58" s="18">
        <v>0.21276595744680851</v>
      </c>
      <c r="H58" s="19">
        <v>12</v>
      </c>
      <c r="I58" s="17"/>
      <c r="J58" s="17"/>
      <c r="K58" s="17"/>
      <c r="L58" s="20">
        <v>0.21052631578947367</v>
      </c>
      <c r="M58" s="11">
        <v>0.97779517845243191</v>
      </c>
    </row>
    <row r="59" spans="1:14">
      <c r="A59" s="161"/>
      <c r="B59" s="15" t="s">
        <v>512</v>
      </c>
      <c r="C59" s="16">
        <v>37</v>
      </c>
      <c r="D59" s="17"/>
      <c r="E59" s="17"/>
      <c r="F59" s="17"/>
      <c r="G59" s="18">
        <v>0.78723404255319152</v>
      </c>
      <c r="H59" s="19">
        <v>45</v>
      </c>
      <c r="I59" s="17"/>
      <c r="J59" s="17"/>
      <c r="K59" s="17"/>
      <c r="L59" s="20">
        <v>0.78947368421052633</v>
      </c>
      <c r="M59" s="11"/>
    </row>
    <row r="60" spans="1:14">
      <c r="A60" s="161" t="s">
        <v>469</v>
      </c>
      <c r="B60" s="15" t="s">
        <v>511</v>
      </c>
      <c r="C60" s="16">
        <v>28</v>
      </c>
      <c r="D60" s="17"/>
      <c r="E60" s="17"/>
      <c r="F60" s="17"/>
      <c r="G60" s="18">
        <v>0.73684210526315785</v>
      </c>
      <c r="H60" s="19">
        <v>34</v>
      </c>
      <c r="I60" s="17"/>
      <c r="J60" s="17"/>
      <c r="K60" s="17"/>
      <c r="L60" s="20">
        <v>0.68</v>
      </c>
      <c r="M60" s="11">
        <v>0.56265465087083566</v>
      </c>
    </row>
    <row r="61" spans="1:14">
      <c r="A61" s="161"/>
      <c r="B61" s="15" t="s">
        <v>512</v>
      </c>
      <c r="C61" s="16">
        <v>10</v>
      </c>
      <c r="D61" s="17"/>
      <c r="E61" s="17"/>
      <c r="F61" s="17"/>
      <c r="G61" s="18">
        <v>0.26315789473684209</v>
      </c>
      <c r="H61" s="19">
        <v>16</v>
      </c>
      <c r="I61" s="17"/>
      <c r="J61" s="17"/>
      <c r="K61" s="17"/>
      <c r="L61" s="20">
        <v>0.32</v>
      </c>
      <c r="M61" s="11"/>
    </row>
    <row r="62" spans="1:14">
      <c r="A62" s="161" t="s">
        <v>61</v>
      </c>
      <c r="B62" s="162"/>
      <c r="C62" s="16">
        <v>64</v>
      </c>
      <c r="D62" s="22">
        <v>32</v>
      </c>
      <c r="E62" s="22">
        <v>32</v>
      </c>
      <c r="F62" s="22">
        <v>33</v>
      </c>
      <c r="G62" s="17"/>
      <c r="H62" s="19">
        <v>72</v>
      </c>
      <c r="I62" s="22">
        <v>32</v>
      </c>
      <c r="J62" s="22">
        <v>31</v>
      </c>
      <c r="K62" s="22">
        <v>35</v>
      </c>
      <c r="L62" s="21"/>
      <c r="M62" s="11"/>
      <c r="N62">
        <v>0.89233078126755916</v>
      </c>
    </row>
    <row r="63" spans="1:14">
      <c r="A63" s="161" t="s">
        <v>470</v>
      </c>
      <c r="B63" s="162"/>
      <c r="C63" s="16">
        <v>64</v>
      </c>
      <c r="D63" s="22">
        <v>3.4657359027997265</v>
      </c>
      <c r="E63" s="22">
        <v>3.4657359027997265</v>
      </c>
      <c r="F63" s="22">
        <v>3.4965075614664802</v>
      </c>
      <c r="G63" s="17"/>
      <c r="H63" s="19">
        <v>72</v>
      </c>
      <c r="I63" s="22">
        <v>3.4657359027997265</v>
      </c>
      <c r="J63" s="22">
        <v>3.4339872044851463</v>
      </c>
      <c r="K63" s="22">
        <v>3.5553480614894135</v>
      </c>
      <c r="L63" s="21"/>
      <c r="M63" s="11"/>
      <c r="N63">
        <v>0.50414446985956085</v>
      </c>
    </row>
    <row r="64" spans="1:14">
      <c r="A64" s="161" t="s">
        <v>471</v>
      </c>
      <c r="B64" s="162"/>
      <c r="C64" s="16">
        <v>64</v>
      </c>
      <c r="D64" s="19">
        <v>18</v>
      </c>
      <c r="E64" s="19">
        <v>-35.5</v>
      </c>
      <c r="F64" s="19">
        <v>23.5</v>
      </c>
      <c r="G64" s="17"/>
      <c r="H64" s="19">
        <v>72</v>
      </c>
      <c r="I64" s="19">
        <v>10</v>
      </c>
      <c r="J64" s="19">
        <v>-16</v>
      </c>
      <c r="K64" s="19">
        <v>20</v>
      </c>
      <c r="L64" s="21"/>
      <c r="M64" s="11"/>
      <c r="N64">
        <v>0.29939505733779936</v>
      </c>
    </row>
    <row r="65" spans="1:14">
      <c r="A65" s="161" t="s">
        <v>472</v>
      </c>
      <c r="B65" s="162"/>
      <c r="C65" s="16">
        <v>64</v>
      </c>
      <c r="D65" s="22">
        <v>2.8888261616113282</v>
      </c>
      <c r="E65" s="22">
        <v>-4.219507705176107</v>
      </c>
      <c r="F65" s="22">
        <v>3.1549591391132585</v>
      </c>
      <c r="G65" s="17"/>
      <c r="H65" s="19">
        <v>72</v>
      </c>
      <c r="I65" s="22">
        <v>2.3025850929940459</v>
      </c>
      <c r="J65" s="22">
        <v>-2.8903717578961645</v>
      </c>
      <c r="K65" s="22">
        <v>2.9957322735539909</v>
      </c>
      <c r="L65" s="21"/>
      <c r="M65" s="11"/>
      <c r="N65">
        <v>0.77305607605718796</v>
      </c>
    </row>
    <row r="66" spans="1:14">
      <c r="A66" s="161" t="s">
        <v>62</v>
      </c>
      <c r="B66" s="162"/>
      <c r="C66" s="16">
        <v>64</v>
      </c>
      <c r="D66" s="22">
        <v>24</v>
      </c>
      <c r="E66" s="22">
        <v>24</v>
      </c>
      <c r="F66" s="22">
        <v>30</v>
      </c>
      <c r="G66" s="17"/>
      <c r="H66" s="19">
        <v>72</v>
      </c>
      <c r="I66" s="22">
        <v>24</v>
      </c>
      <c r="J66" s="22">
        <v>20</v>
      </c>
      <c r="K66" s="22">
        <v>24</v>
      </c>
      <c r="L66" s="21"/>
      <c r="M66" s="11"/>
      <c r="N66">
        <v>0.15595243882121565</v>
      </c>
    </row>
    <row r="67" spans="1:14">
      <c r="A67" s="161" t="s">
        <v>473</v>
      </c>
      <c r="B67" s="162"/>
      <c r="C67" s="16">
        <v>64</v>
      </c>
      <c r="D67" s="22">
        <v>3.1780538303479458</v>
      </c>
      <c r="E67" s="22">
        <v>3.1780538303479458</v>
      </c>
      <c r="F67" s="22">
        <v>3.4011973816621555</v>
      </c>
      <c r="G67" s="17"/>
      <c r="H67" s="19">
        <v>72</v>
      </c>
      <c r="I67" s="22">
        <v>3.1780538303479458</v>
      </c>
      <c r="J67" s="22">
        <v>2.9957322735539909</v>
      </c>
      <c r="K67" s="22">
        <v>3.1780538303479458</v>
      </c>
      <c r="L67" s="21"/>
      <c r="M67" s="11"/>
      <c r="N67">
        <v>0.13524906119864333</v>
      </c>
    </row>
    <row r="68" spans="1:14">
      <c r="A68" s="161" t="s">
        <v>474</v>
      </c>
      <c r="B68" s="162"/>
      <c r="C68" s="16">
        <v>64</v>
      </c>
      <c r="D68" s="19">
        <v>15</v>
      </c>
      <c r="E68" s="19">
        <v>-9</v>
      </c>
      <c r="F68" s="19">
        <v>22</v>
      </c>
      <c r="G68" s="17"/>
      <c r="H68" s="19">
        <v>72</v>
      </c>
      <c r="I68" s="19">
        <v>12</v>
      </c>
      <c r="J68" s="19">
        <v>0</v>
      </c>
      <c r="K68" s="19">
        <v>19</v>
      </c>
      <c r="L68" s="21"/>
      <c r="M68" s="11"/>
      <c r="N68">
        <v>0.41135856005606741</v>
      </c>
    </row>
    <row r="69" spans="1:14">
      <c r="A69" s="161" t="s">
        <v>475</v>
      </c>
      <c r="B69" s="162"/>
      <c r="C69" s="16">
        <v>64</v>
      </c>
      <c r="D69" s="22">
        <v>2.7080502011022101</v>
      </c>
      <c r="E69" s="22">
        <v>-2.9957322735539909</v>
      </c>
      <c r="F69" s="22">
        <v>3.0910424533583161</v>
      </c>
      <c r="G69" s="17"/>
      <c r="H69" s="19">
        <v>72</v>
      </c>
      <c r="I69" s="22">
        <v>2.4849066497880004</v>
      </c>
      <c r="J69" s="22">
        <v>0</v>
      </c>
      <c r="K69" s="22">
        <v>2.9444389791664403</v>
      </c>
      <c r="L69" s="21"/>
      <c r="M69" s="11"/>
      <c r="N69">
        <v>0.71943708157497377</v>
      </c>
    </row>
    <row r="70" spans="1:14">
      <c r="A70" s="161" t="s">
        <v>476</v>
      </c>
      <c r="B70" s="15" t="s">
        <v>511</v>
      </c>
      <c r="C70" s="16">
        <v>14</v>
      </c>
      <c r="D70" s="17"/>
      <c r="E70" s="17"/>
      <c r="F70" s="17"/>
      <c r="G70" s="18">
        <v>0.3783783783783784</v>
      </c>
      <c r="H70" s="19">
        <v>12</v>
      </c>
      <c r="I70" s="17"/>
      <c r="J70" s="17"/>
      <c r="K70" s="17"/>
      <c r="L70" s="20">
        <v>0.24</v>
      </c>
      <c r="M70" s="11">
        <v>0.16331822288562037</v>
      </c>
    </row>
    <row r="71" spans="1:14">
      <c r="A71" s="161"/>
      <c r="B71" s="15" t="s">
        <v>512</v>
      </c>
      <c r="C71" s="16">
        <v>23</v>
      </c>
      <c r="D71" s="17"/>
      <c r="E71" s="17"/>
      <c r="F71" s="17"/>
      <c r="G71" s="18">
        <v>0.6216216216216216</v>
      </c>
      <c r="H71" s="19">
        <v>38</v>
      </c>
      <c r="I71" s="17"/>
      <c r="J71" s="17"/>
      <c r="K71" s="17"/>
      <c r="L71" s="20">
        <v>0.76</v>
      </c>
      <c r="M71" s="11"/>
    </row>
    <row r="72" spans="1:14">
      <c r="A72" s="161" t="s">
        <v>521</v>
      </c>
      <c r="B72" s="15" t="s">
        <v>511</v>
      </c>
      <c r="C72" s="16">
        <v>9</v>
      </c>
      <c r="D72" s="17"/>
      <c r="E72" s="17"/>
      <c r="F72" s="17"/>
      <c r="G72" s="18">
        <v>0.375</v>
      </c>
      <c r="H72" s="19">
        <v>14</v>
      </c>
      <c r="I72" s="17"/>
      <c r="J72" s="17"/>
      <c r="K72" s="17"/>
      <c r="L72" s="20">
        <v>0.3783783783783784</v>
      </c>
      <c r="M72" s="11">
        <v>0.97878159006564802</v>
      </c>
    </row>
    <row r="73" spans="1:14">
      <c r="A73" s="161"/>
      <c r="B73" s="15" t="s">
        <v>512</v>
      </c>
      <c r="C73" s="16">
        <v>15</v>
      </c>
      <c r="D73" s="17"/>
      <c r="E73" s="17"/>
      <c r="F73" s="17"/>
      <c r="G73" s="18">
        <v>0.625</v>
      </c>
      <c r="H73" s="19">
        <v>23</v>
      </c>
      <c r="I73" s="17"/>
      <c r="J73" s="17"/>
      <c r="K73" s="17"/>
      <c r="L73" s="20">
        <v>0.6216216216216216</v>
      </c>
      <c r="M73" s="11"/>
    </row>
    <row r="74" spans="1:14">
      <c r="A74" s="161" t="s">
        <v>478</v>
      </c>
      <c r="B74" s="15" t="s">
        <v>511</v>
      </c>
      <c r="C74" s="16">
        <v>12</v>
      </c>
      <c r="D74" s="17"/>
      <c r="E74" s="17"/>
      <c r="F74" s="17"/>
      <c r="G74" s="18">
        <v>0.5</v>
      </c>
      <c r="H74" s="19">
        <v>20</v>
      </c>
      <c r="I74" s="17"/>
      <c r="J74" s="17"/>
      <c r="K74" s="17"/>
      <c r="L74" s="20">
        <v>0.54054054054054057</v>
      </c>
      <c r="M74" s="11">
        <v>0.75676429404499213</v>
      </c>
    </row>
    <row r="75" spans="1:14">
      <c r="A75" s="161"/>
      <c r="B75" s="15" t="s">
        <v>512</v>
      </c>
      <c r="C75" s="16">
        <v>12</v>
      </c>
      <c r="D75" s="17"/>
      <c r="E75" s="17"/>
      <c r="F75" s="17"/>
      <c r="G75" s="18">
        <v>0.5</v>
      </c>
      <c r="H75" s="19">
        <v>17</v>
      </c>
      <c r="I75" s="17"/>
      <c r="J75" s="17"/>
      <c r="K75" s="17"/>
      <c r="L75" s="20">
        <v>0.45945945945945948</v>
      </c>
      <c r="M75" s="11"/>
    </row>
    <row r="76" spans="1:14">
      <c r="A76" s="161" t="s">
        <v>479</v>
      </c>
      <c r="B76" s="15" t="s">
        <v>511</v>
      </c>
      <c r="C76" s="16">
        <v>11</v>
      </c>
      <c r="D76" s="17"/>
      <c r="E76" s="17"/>
      <c r="F76" s="17"/>
      <c r="G76" s="18">
        <v>0.45833333333333326</v>
      </c>
      <c r="H76" s="19">
        <v>14</v>
      </c>
      <c r="I76" s="17"/>
      <c r="J76" s="17"/>
      <c r="K76" s="17"/>
      <c r="L76" s="20">
        <v>0.3783783783783784</v>
      </c>
      <c r="M76" s="11">
        <v>0.535066173350907</v>
      </c>
    </row>
    <row r="77" spans="1:14">
      <c r="A77" s="161"/>
      <c r="B77" s="15" t="s">
        <v>512</v>
      </c>
      <c r="C77" s="16">
        <v>13</v>
      </c>
      <c r="D77" s="17"/>
      <c r="E77" s="17"/>
      <c r="F77" s="17"/>
      <c r="G77" s="18">
        <v>0.54166666666666663</v>
      </c>
      <c r="H77" s="19">
        <v>23</v>
      </c>
      <c r="I77" s="17"/>
      <c r="J77" s="17"/>
      <c r="K77" s="17"/>
      <c r="L77" s="20">
        <v>0.6216216216216216</v>
      </c>
      <c r="M77" s="11"/>
    </row>
    <row r="78" spans="1:14">
      <c r="A78" s="161" t="s">
        <v>480</v>
      </c>
      <c r="B78" s="15" t="s">
        <v>511</v>
      </c>
      <c r="C78" s="16">
        <v>24</v>
      </c>
      <c r="D78" s="17"/>
      <c r="E78" s="17"/>
      <c r="F78" s="17"/>
      <c r="G78" s="18">
        <v>0.96</v>
      </c>
      <c r="H78" s="19">
        <v>35</v>
      </c>
      <c r="I78" s="17"/>
      <c r="J78" s="17"/>
      <c r="K78" s="17"/>
      <c r="L78" s="20">
        <v>0.94594594594594594</v>
      </c>
      <c r="M78" s="11" t="s">
        <v>533</v>
      </c>
    </row>
    <row r="79" spans="1:14">
      <c r="A79" s="161"/>
      <c r="B79" s="15" t="s">
        <v>512</v>
      </c>
      <c r="C79" s="16">
        <v>1</v>
      </c>
      <c r="D79" s="17"/>
      <c r="E79" s="17"/>
      <c r="F79" s="17"/>
      <c r="G79" s="18">
        <v>0.04</v>
      </c>
      <c r="H79" s="19">
        <v>2</v>
      </c>
      <c r="I79" s="17"/>
      <c r="J79" s="17"/>
      <c r="K79" s="17"/>
      <c r="L79" s="20">
        <v>5.405405405405405E-2</v>
      </c>
      <c r="M79" s="11"/>
    </row>
    <row r="80" spans="1:14">
      <c r="A80" s="161" t="s">
        <v>481</v>
      </c>
      <c r="B80" s="15" t="s">
        <v>511</v>
      </c>
      <c r="C80" s="16">
        <v>24</v>
      </c>
      <c r="D80" s="17"/>
      <c r="E80" s="17"/>
      <c r="F80" s="17"/>
      <c r="G80" s="18">
        <v>1</v>
      </c>
      <c r="H80" s="19">
        <v>36</v>
      </c>
      <c r="I80" s="17"/>
      <c r="J80" s="17"/>
      <c r="K80" s="17"/>
      <c r="L80" s="20">
        <v>0.97297297297297303</v>
      </c>
      <c r="M80" s="11" t="s">
        <v>534</v>
      </c>
    </row>
    <row r="81" spans="1:14">
      <c r="A81" s="161"/>
      <c r="B81" s="15" t="s">
        <v>512</v>
      </c>
      <c r="C81" s="16">
        <v>0</v>
      </c>
      <c r="D81" s="17"/>
      <c r="E81" s="17"/>
      <c r="F81" s="17"/>
      <c r="G81" s="18">
        <v>0</v>
      </c>
      <c r="H81" s="19">
        <v>1</v>
      </c>
      <c r="I81" s="17"/>
      <c r="J81" s="17"/>
      <c r="K81" s="17"/>
      <c r="L81" s="20">
        <v>2.7027027027027025E-2</v>
      </c>
      <c r="M81" s="11"/>
    </row>
    <row r="82" spans="1:14">
      <c r="A82" s="161" t="s">
        <v>482</v>
      </c>
      <c r="B82" s="15" t="s">
        <v>512</v>
      </c>
      <c r="C82" s="16">
        <v>13</v>
      </c>
      <c r="D82" s="17"/>
      <c r="E82" s="17"/>
      <c r="F82" s="17"/>
      <c r="G82" s="18">
        <v>0.52</v>
      </c>
      <c r="H82" s="19">
        <v>15</v>
      </c>
      <c r="I82" s="17"/>
      <c r="J82" s="17"/>
      <c r="K82" s="17"/>
      <c r="L82" s="20">
        <v>0.40540540540540543</v>
      </c>
      <c r="M82" s="11">
        <v>0.67071646089337156</v>
      </c>
    </row>
    <row r="83" spans="1:14">
      <c r="A83" s="161"/>
      <c r="B83" s="15" t="s">
        <v>522</v>
      </c>
      <c r="C83" s="16">
        <v>8</v>
      </c>
      <c r="D83" s="17"/>
      <c r="E83" s="17"/>
      <c r="F83" s="17"/>
      <c r="G83" s="18">
        <v>0.32</v>
      </c>
      <c r="H83" s="19">
        <v>15</v>
      </c>
      <c r="I83" s="17"/>
      <c r="J83" s="17"/>
      <c r="K83" s="17"/>
      <c r="L83" s="20">
        <v>0.40540540540540543</v>
      </c>
      <c r="M83" s="11"/>
    </row>
    <row r="84" spans="1:14">
      <c r="A84" s="161"/>
      <c r="B84" s="15" t="s">
        <v>523</v>
      </c>
      <c r="C84" s="16">
        <v>4</v>
      </c>
      <c r="D84" s="17"/>
      <c r="E84" s="17"/>
      <c r="F84" s="17"/>
      <c r="G84" s="18">
        <v>0.16</v>
      </c>
      <c r="H84" s="19">
        <v>7</v>
      </c>
      <c r="I84" s="17"/>
      <c r="J84" s="17"/>
      <c r="K84" s="17"/>
      <c r="L84" s="20">
        <v>0.1891891891891892</v>
      </c>
      <c r="M84" s="11"/>
    </row>
    <row r="85" spans="1:14">
      <c r="A85" s="161" t="s">
        <v>67</v>
      </c>
      <c r="B85" s="162"/>
      <c r="C85" s="16">
        <v>64</v>
      </c>
      <c r="D85" s="19">
        <v>350</v>
      </c>
      <c r="E85" s="19">
        <v>300</v>
      </c>
      <c r="F85" s="19">
        <v>355</v>
      </c>
      <c r="G85" s="17"/>
      <c r="H85" s="19">
        <v>72</v>
      </c>
      <c r="I85" s="19">
        <v>332.5</v>
      </c>
      <c r="J85" s="19">
        <v>85</v>
      </c>
      <c r="K85" s="19">
        <v>355</v>
      </c>
      <c r="L85" s="21"/>
      <c r="M85" s="11"/>
      <c r="N85">
        <v>2.6163590471560996E-2</v>
      </c>
    </row>
    <row r="86" spans="1:14">
      <c r="A86" s="161" t="s">
        <v>483</v>
      </c>
      <c r="B86" s="162"/>
      <c r="C86" s="16">
        <v>64</v>
      </c>
      <c r="D86" s="22">
        <v>5.857933154483459</v>
      </c>
      <c r="E86" s="22">
        <v>5.7037824746562009</v>
      </c>
      <c r="F86" s="22">
        <v>5.872117789475416</v>
      </c>
      <c r="G86" s="17"/>
      <c r="H86" s="19">
        <v>72</v>
      </c>
      <c r="I86" s="22">
        <v>5.8066115931427955</v>
      </c>
      <c r="J86" s="22">
        <v>4.426832714018726</v>
      </c>
      <c r="K86" s="22">
        <v>5.872117789475416</v>
      </c>
      <c r="L86" s="21"/>
      <c r="M86" s="11"/>
      <c r="N86">
        <v>1.2468871112566147E-2</v>
      </c>
    </row>
    <row r="87" spans="1:14">
      <c r="A87" s="161" t="s">
        <v>484</v>
      </c>
      <c r="B87" s="162"/>
      <c r="C87" s="16">
        <v>64</v>
      </c>
      <c r="D87" s="19">
        <v>55</v>
      </c>
      <c r="E87" s="19">
        <v>0</v>
      </c>
      <c r="F87" s="19">
        <v>244</v>
      </c>
      <c r="G87" s="17"/>
      <c r="H87" s="19">
        <v>72</v>
      </c>
      <c r="I87" s="19">
        <v>116</v>
      </c>
      <c r="J87" s="19">
        <v>0</v>
      </c>
      <c r="K87" s="19">
        <v>255</v>
      </c>
      <c r="L87" s="21"/>
      <c r="M87" s="11"/>
      <c r="N87">
        <v>0.14969691180243505</v>
      </c>
    </row>
    <row r="88" spans="1:14">
      <c r="A88" s="161" t="s">
        <v>485</v>
      </c>
      <c r="B88" s="162"/>
      <c r="C88" s="16">
        <v>64</v>
      </c>
      <c r="D88" s="22">
        <v>4.0073331852324712</v>
      </c>
      <c r="E88" s="22">
        <v>-5.1357984370502621</v>
      </c>
      <c r="F88" s="22">
        <v>5.4971682252932021</v>
      </c>
      <c r="G88" s="17"/>
      <c r="H88" s="19">
        <v>72</v>
      </c>
      <c r="I88" s="22">
        <v>4.7535901911063645</v>
      </c>
      <c r="J88" s="22">
        <v>-3.4011973816621555</v>
      </c>
      <c r="K88" s="22">
        <v>5.5412635451584258</v>
      </c>
      <c r="L88" s="21"/>
      <c r="M88" s="11"/>
      <c r="N88">
        <v>0.94723454827311682</v>
      </c>
    </row>
    <row r="89" spans="1:14">
      <c r="A89" s="161" t="s">
        <v>68</v>
      </c>
      <c r="B89" s="162"/>
      <c r="C89" s="16">
        <v>64</v>
      </c>
      <c r="D89" s="19">
        <v>300</v>
      </c>
      <c r="E89" s="19">
        <v>50</v>
      </c>
      <c r="F89" s="19">
        <v>355</v>
      </c>
      <c r="G89" s="17"/>
      <c r="H89" s="19">
        <v>72</v>
      </c>
      <c r="I89" s="19">
        <v>200</v>
      </c>
      <c r="J89" s="19">
        <v>50</v>
      </c>
      <c r="K89" s="19">
        <v>350</v>
      </c>
      <c r="L89" s="21"/>
      <c r="M89" s="11"/>
      <c r="N89">
        <v>0.26397453741803645</v>
      </c>
    </row>
    <row r="90" spans="1:14">
      <c r="A90" s="161" t="s">
        <v>486</v>
      </c>
      <c r="B90" s="162"/>
      <c r="C90" s="16">
        <v>64</v>
      </c>
      <c r="D90" s="22">
        <v>5.7037824746562009</v>
      </c>
      <c r="E90" s="22">
        <v>3.912023005428146</v>
      </c>
      <c r="F90" s="22">
        <v>5.872117789475416</v>
      </c>
      <c r="G90" s="17"/>
      <c r="H90" s="19">
        <v>72</v>
      </c>
      <c r="I90" s="22">
        <v>5.2983173665480363</v>
      </c>
      <c r="J90" s="22">
        <v>3.912023005428146</v>
      </c>
      <c r="K90" s="22">
        <v>5.857933154483459</v>
      </c>
      <c r="L90" s="21"/>
      <c r="M90" s="11"/>
      <c r="N90">
        <v>0.31098362410545521</v>
      </c>
    </row>
    <row r="91" spans="1:14">
      <c r="A91" s="161" t="s">
        <v>487</v>
      </c>
      <c r="B91" s="162"/>
      <c r="C91" s="16">
        <v>64</v>
      </c>
      <c r="D91" s="19">
        <v>52.5</v>
      </c>
      <c r="E91" s="19">
        <v>-15</v>
      </c>
      <c r="F91" s="19">
        <v>265</v>
      </c>
      <c r="G91" s="17"/>
      <c r="H91" s="19">
        <v>72</v>
      </c>
      <c r="I91" s="19">
        <v>77.5</v>
      </c>
      <c r="J91" s="19">
        <v>-5</v>
      </c>
      <c r="K91" s="19">
        <v>280</v>
      </c>
      <c r="L91" s="21"/>
      <c r="M91" s="11"/>
      <c r="N91">
        <v>0.35644134680633111</v>
      </c>
    </row>
    <row r="92" spans="1:14">
      <c r="A92" s="161" t="s">
        <v>488</v>
      </c>
      <c r="B92" s="162"/>
      <c r="C92" s="16">
        <v>64</v>
      </c>
      <c r="D92" s="22">
        <v>3.9596780953303083</v>
      </c>
      <c r="E92" s="22">
        <v>-4.9698132995760007</v>
      </c>
      <c r="F92" s="22">
        <v>5.579729825986222</v>
      </c>
      <c r="G92" s="17"/>
      <c r="H92" s="19">
        <v>72</v>
      </c>
      <c r="I92" s="22">
        <v>4.3455732492698385</v>
      </c>
      <c r="J92" s="22">
        <v>-1.6094379124341003</v>
      </c>
      <c r="K92" s="22">
        <v>5.6347896031692493</v>
      </c>
      <c r="L92" s="21"/>
      <c r="M92" s="11"/>
      <c r="N92">
        <v>0.4545179707457857</v>
      </c>
    </row>
    <row r="93" spans="1:14">
      <c r="A93" s="161" t="s">
        <v>69</v>
      </c>
      <c r="B93" s="162"/>
      <c r="C93" s="16">
        <v>64</v>
      </c>
      <c r="D93" s="22">
        <v>6</v>
      </c>
      <c r="E93" s="22">
        <v>6</v>
      </c>
      <c r="F93" s="22">
        <v>9</v>
      </c>
      <c r="G93" s="17"/>
      <c r="H93" s="19">
        <v>72</v>
      </c>
      <c r="I93" s="22">
        <v>6</v>
      </c>
      <c r="J93" s="22">
        <v>5</v>
      </c>
      <c r="K93" s="22">
        <v>6</v>
      </c>
      <c r="L93" s="21"/>
      <c r="M93" s="11"/>
      <c r="N93">
        <v>0.62329082400923475</v>
      </c>
    </row>
    <row r="94" spans="1:14">
      <c r="A94" s="161" t="s">
        <v>489</v>
      </c>
      <c r="B94" s="162"/>
      <c r="C94" s="16">
        <v>64</v>
      </c>
      <c r="D94" s="22">
        <v>1.791759469228055</v>
      </c>
      <c r="E94" s="22">
        <v>1.791759469228055</v>
      </c>
      <c r="F94" s="22">
        <v>2.1972245773362196</v>
      </c>
      <c r="G94" s="17"/>
      <c r="H94" s="19">
        <v>72</v>
      </c>
      <c r="I94" s="22">
        <v>1.791759469228055</v>
      </c>
      <c r="J94" s="22">
        <v>1.6094379124341003</v>
      </c>
      <c r="K94" s="22">
        <v>1.791759469228055</v>
      </c>
      <c r="L94" s="21"/>
      <c r="M94" s="11"/>
      <c r="N94">
        <v>8.8235957372953672E-2</v>
      </c>
    </row>
    <row r="95" spans="1:14">
      <c r="A95" s="161" t="s">
        <v>490</v>
      </c>
      <c r="B95" s="162"/>
      <c r="C95" s="16">
        <v>64</v>
      </c>
      <c r="D95" s="22">
        <v>0</v>
      </c>
      <c r="E95" s="22">
        <v>-17</v>
      </c>
      <c r="F95" s="22">
        <v>5</v>
      </c>
      <c r="G95" s="17"/>
      <c r="H95" s="19">
        <v>72</v>
      </c>
      <c r="I95" s="22">
        <v>0</v>
      </c>
      <c r="J95" s="22">
        <v>-5</v>
      </c>
      <c r="K95" s="22">
        <v>3</v>
      </c>
      <c r="L95" s="21"/>
      <c r="M95" s="11"/>
      <c r="N95">
        <v>0.56234745254916518</v>
      </c>
    </row>
    <row r="96" spans="1:14">
      <c r="A96" s="161" t="s">
        <v>491</v>
      </c>
      <c r="B96" s="162"/>
      <c r="C96" s="16">
        <v>64</v>
      </c>
      <c r="D96" s="23">
        <v>-0.34657359027997264</v>
      </c>
      <c r="E96" s="22">
        <v>-3.5926935077902082</v>
      </c>
      <c r="F96" s="22">
        <v>1.6094379124341003</v>
      </c>
      <c r="G96" s="17"/>
      <c r="H96" s="19">
        <v>72</v>
      </c>
      <c r="I96" s="22">
        <v>-1.3862943611198906</v>
      </c>
      <c r="J96" s="22">
        <v>-3.1780538303479458</v>
      </c>
      <c r="K96" s="22">
        <v>1.0986122886681098</v>
      </c>
      <c r="L96" s="21"/>
      <c r="M96" s="11"/>
      <c r="N96">
        <v>0.35157039589728234</v>
      </c>
    </row>
    <row r="97" spans="1:14">
      <c r="A97" s="161" t="s">
        <v>492</v>
      </c>
      <c r="B97" s="15" t="s">
        <v>511</v>
      </c>
      <c r="C97" s="16">
        <v>15</v>
      </c>
      <c r="D97" s="17"/>
      <c r="E97" s="17"/>
      <c r="F97" s="17"/>
      <c r="G97" s="18">
        <v>0.41666666666666674</v>
      </c>
      <c r="H97" s="19">
        <v>14</v>
      </c>
      <c r="I97" s="17"/>
      <c r="J97" s="17"/>
      <c r="K97" s="17"/>
      <c r="L97" s="20">
        <v>0.28000000000000003</v>
      </c>
      <c r="M97" s="11">
        <v>0.18598552366665322</v>
      </c>
    </row>
    <row r="98" spans="1:14">
      <c r="A98" s="161"/>
      <c r="B98" s="15" t="s">
        <v>512</v>
      </c>
      <c r="C98" s="16">
        <v>21</v>
      </c>
      <c r="D98" s="17"/>
      <c r="E98" s="17"/>
      <c r="F98" s="17"/>
      <c r="G98" s="18">
        <v>0.58333333333333337</v>
      </c>
      <c r="H98" s="19">
        <v>36</v>
      </c>
      <c r="I98" s="17"/>
      <c r="J98" s="17"/>
      <c r="K98" s="17"/>
      <c r="L98" s="20">
        <v>0.72</v>
      </c>
      <c r="M98" s="11"/>
    </row>
    <row r="99" spans="1:14">
      <c r="A99" s="161" t="s">
        <v>71</v>
      </c>
      <c r="B99" s="15" t="s">
        <v>511</v>
      </c>
      <c r="C99" s="16">
        <v>45</v>
      </c>
      <c r="D99" s="17"/>
      <c r="E99" s="17"/>
      <c r="F99" s="17"/>
      <c r="G99" s="18">
        <v>0.703125</v>
      </c>
      <c r="H99" s="19">
        <v>43</v>
      </c>
      <c r="I99" s="17"/>
      <c r="J99" s="17"/>
      <c r="K99" s="17"/>
      <c r="L99" s="20">
        <v>0.59722222222222221</v>
      </c>
      <c r="M99" s="11">
        <v>0.19706986564156037</v>
      </c>
    </row>
    <row r="100" spans="1:14">
      <c r="A100" s="161"/>
      <c r="B100" s="15" t="s">
        <v>512</v>
      </c>
      <c r="C100" s="16">
        <v>19</v>
      </c>
      <c r="D100" s="17"/>
      <c r="E100" s="17"/>
      <c r="F100" s="17"/>
      <c r="G100" s="18">
        <v>0.296875</v>
      </c>
      <c r="H100" s="19">
        <v>29</v>
      </c>
      <c r="I100" s="17"/>
      <c r="J100" s="17"/>
      <c r="K100" s="17"/>
      <c r="L100" s="20">
        <v>0.40277777777777779</v>
      </c>
      <c r="M100" s="11"/>
    </row>
    <row r="101" spans="1:14">
      <c r="A101" s="161" t="s">
        <v>72</v>
      </c>
      <c r="B101" s="15" t="s">
        <v>511</v>
      </c>
      <c r="C101" s="16">
        <v>53</v>
      </c>
      <c r="D101" s="17"/>
      <c r="E101" s="17"/>
      <c r="F101" s="17"/>
      <c r="G101" s="18">
        <v>0.828125</v>
      </c>
      <c r="H101" s="19">
        <v>59</v>
      </c>
      <c r="I101" s="17"/>
      <c r="J101" s="17"/>
      <c r="K101" s="17"/>
      <c r="L101" s="20">
        <v>0.81944444444444442</v>
      </c>
      <c r="M101" s="11">
        <v>0.89455438383492258</v>
      </c>
    </row>
    <row r="102" spans="1:14">
      <c r="A102" s="161"/>
      <c r="B102" s="15" t="s">
        <v>512</v>
      </c>
      <c r="C102" s="16">
        <v>11</v>
      </c>
      <c r="D102" s="17"/>
      <c r="E102" s="17"/>
      <c r="F102" s="17"/>
      <c r="G102" s="18">
        <v>0.171875</v>
      </c>
      <c r="H102" s="19">
        <v>13</v>
      </c>
      <c r="I102" s="17"/>
      <c r="J102" s="17"/>
      <c r="K102" s="17"/>
      <c r="L102" s="20">
        <v>0.18055555555555552</v>
      </c>
      <c r="M102" s="11"/>
    </row>
    <row r="103" spans="1:14">
      <c r="A103" s="161" t="s">
        <v>73</v>
      </c>
      <c r="B103" s="15" t="s">
        <v>511</v>
      </c>
      <c r="C103" s="16">
        <v>36</v>
      </c>
      <c r="D103" s="17"/>
      <c r="E103" s="17"/>
      <c r="F103" s="17"/>
      <c r="G103" s="18">
        <v>0.5625</v>
      </c>
      <c r="H103" s="19">
        <v>30</v>
      </c>
      <c r="I103" s="17"/>
      <c r="J103" s="17"/>
      <c r="K103" s="17"/>
      <c r="L103" s="20">
        <v>0.41666666666666674</v>
      </c>
      <c r="M103" s="11">
        <v>8.94164174143951E-2</v>
      </c>
    </row>
    <row r="104" spans="1:14">
      <c r="A104" s="161"/>
      <c r="B104" s="15" t="s">
        <v>512</v>
      </c>
      <c r="C104" s="16">
        <v>28</v>
      </c>
      <c r="D104" s="17"/>
      <c r="E104" s="17"/>
      <c r="F104" s="17"/>
      <c r="G104" s="18">
        <v>0.4375</v>
      </c>
      <c r="H104" s="19">
        <v>42</v>
      </c>
      <c r="I104" s="17"/>
      <c r="J104" s="17"/>
      <c r="K104" s="17"/>
      <c r="L104" s="20">
        <v>0.58333333333333337</v>
      </c>
      <c r="M104" s="11"/>
    </row>
    <row r="105" spans="1:14">
      <c r="A105" s="161" t="s">
        <v>74</v>
      </c>
      <c r="B105" s="15" t="s">
        <v>511</v>
      </c>
      <c r="C105" s="16">
        <v>45</v>
      </c>
      <c r="D105" s="17"/>
      <c r="E105" s="17"/>
      <c r="F105" s="17"/>
      <c r="G105" s="18">
        <v>0.703125</v>
      </c>
      <c r="H105" s="19">
        <v>49</v>
      </c>
      <c r="I105" s="17"/>
      <c r="J105" s="17"/>
      <c r="K105" s="17"/>
      <c r="L105" s="20">
        <v>0.68055555555555558</v>
      </c>
      <c r="M105" s="11">
        <v>0.77613978731967537</v>
      </c>
    </row>
    <row r="106" spans="1:14">
      <c r="A106" s="161"/>
      <c r="B106" s="15" t="s">
        <v>512</v>
      </c>
      <c r="C106" s="16">
        <v>19</v>
      </c>
      <c r="D106" s="17"/>
      <c r="E106" s="17"/>
      <c r="F106" s="17"/>
      <c r="G106" s="18">
        <v>0.296875</v>
      </c>
      <c r="H106" s="19">
        <v>23</v>
      </c>
      <c r="I106" s="17"/>
      <c r="J106" s="17"/>
      <c r="K106" s="17"/>
      <c r="L106" s="20">
        <v>0.31944444444444442</v>
      </c>
      <c r="M106" s="11"/>
    </row>
    <row r="107" spans="1:14">
      <c r="A107" s="161" t="s">
        <v>493</v>
      </c>
      <c r="B107" s="162"/>
      <c r="C107" s="16">
        <v>64</v>
      </c>
      <c r="D107" s="19">
        <v>355</v>
      </c>
      <c r="E107" s="19">
        <v>355</v>
      </c>
      <c r="F107" s="19">
        <v>355</v>
      </c>
      <c r="G107" s="17"/>
      <c r="H107" s="19">
        <v>72</v>
      </c>
      <c r="I107" s="19">
        <v>355</v>
      </c>
      <c r="J107" s="19">
        <v>355</v>
      </c>
      <c r="K107" s="19">
        <v>355</v>
      </c>
      <c r="L107" s="21"/>
      <c r="M107" s="11"/>
    </row>
    <row r="108" spans="1:14">
      <c r="A108" s="161" t="s">
        <v>494</v>
      </c>
      <c r="B108" s="162"/>
      <c r="C108" s="16">
        <v>64</v>
      </c>
      <c r="D108" s="22">
        <v>5.872117789475416</v>
      </c>
      <c r="E108" s="22">
        <v>5.872117789475416</v>
      </c>
      <c r="F108" s="22">
        <v>5.872117789475416</v>
      </c>
      <c r="G108" s="17"/>
      <c r="H108" s="19">
        <v>72</v>
      </c>
      <c r="I108" s="22">
        <v>5.872117789475416</v>
      </c>
      <c r="J108" s="22">
        <v>5.872117789475416</v>
      </c>
      <c r="K108" s="22">
        <v>5.872117789475416</v>
      </c>
      <c r="L108" s="21"/>
      <c r="M108" s="11"/>
      <c r="N108">
        <v>2.3343081468114965E-6</v>
      </c>
    </row>
    <row r="109" spans="1:14">
      <c r="A109" s="161" t="s">
        <v>495</v>
      </c>
      <c r="B109" s="162"/>
      <c r="C109" s="16">
        <v>64</v>
      </c>
      <c r="D109" s="19">
        <v>32</v>
      </c>
      <c r="E109" s="19">
        <v>32</v>
      </c>
      <c r="F109" s="19">
        <v>32</v>
      </c>
      <c r="G109" s="17"/>
      <c r="H109" s="19">
        <v>72</v>
      </c>
      <c r="I109" s="19">
        <v>32</v>
      </c>
      <c r="J109" s="19">
        <v>32</v>
      </c>
      <c r="K109" s="19">
        <v>32</v>
      </c>
      <c r="L109" s="21"/>
      <c r="M109" s="11"/>
    </row>
    <row r="110" spans="1:14">
      <c r="A110" s="161" t="s">
        <v>496</v>
      </c>
      <c r="B110" s="162"/>
      <c r="C110" s="16">
        <v>64</v>
      </c>
      <c r="D110" s="22">
        <v>3.4657359027997265</v>
      </c>
      <c r="E110" s="22">
        <v>3.4657359027997265</v>
      </c>
      <c r="F110" s="22">
        <v>3.4657359027997265</v>
      </c>
      <c r="G110" s="17"/>
      <c r="H110" s="19">
        <v>72</v>
      </c>
      <c r="I110" s="22">
        <v>3.4657359027997265</v>
      </c>
      <c r="J110" s="22">
        <v>3.4657359027997265</v>
      </c>
      <c r="K110" s="22">
        <v>3.4657359027997265</v>
      </c>
      <c r="L110" s="21"/>
      <c r="M110" s="11"/>
      <c r="N110">
        <v>3.2785064768174111E-4</v>
      </c>
    </row>
    <row r="111" spans="1:14">
      <c r="A111" s="161" t="s">
        <v>497</v>
      </c>
      <c r="B111" s="162"/>
      <c r="C111" s="16">
        <v>64</v>
      </c>
      <c r="D111" s="19">
        <v>24</v>
      </c>
      <c r="E111" s="19">
        <v>24</v>
      </c>
      <c r="F111" s="19">
        <v>24</v>
      </c>
      <c r="G111" s="17"/>
      <c r="H111" s="19">
        <v>72</v>
      </c>
      <c r="I111" s="19">
        <v>24</v>
      </c>
      <c r="J111" s="19">
        <v>24</v>
      </c>
      <c r="K111" s="19">
        <v>24</v>
      </c>
      <c r="L111" s="21"/>
      <c r="M111" s="11"/>
    </row>
    <row r="112" spans="1:14">
      <c r="A112" s="161" t="s">
        <v>498</v>
      </c>
      <c r="B112" s="162"/>
      <c r="C112" s="16">
        <v>64</v>
      </c>
      <c r="D112" s="22">
        <v>3.1780538303479458</v>
      </c>
      <c r="E112" s="22">
        <v>3.1780538303479458</v>
      </c>
      <c r="F112" s="22">
        <v>3.1780538303479458</v>
      </c>
      <c r="G112" s="17"/>
      <c r="H112" s="19">
        <v>72</v>
      </c>
      <c r="I112" s="22">
        <v>3.1780538303479458</v>
      </c>
      <c r="J112" s="22">
        <v>3.1780538303479458</v>
      </c>
      <c r="K112" s="22">
        <v>3.1780538303479458</v>
      </c>
      <c r="L112" s="21"/>
      <c r="M112" s="11"/>
      <c r="N112">
        <v>1</v>
      </c>
    </row>
    <row r="113" spans="1:14">
      <c r="A113" s="24" t="s">
        <v>499</v>
      </c>
      <c r="B113" s="15" t="s">
        <v>535</v>
      </c>
      <c r="C113" s="16">
        <v>64</v>
      </c>
      <c r="D113" s="17"/>
      <c r="E113" s="17"/>
      <c r="F113" s="17"/>
      <c r="G113" s="18">
        <v>1</v>
      </c>
      <c r="H113" s="19">
        <v>72</v>
      </c>
      <c r="I113" s="17"/>
      <c r="J113" s="17"/>
      <c r="K113" s="17"/>
      <c r="L113" s="20">
        <v>1</v>
      </c>
      <c r="M113" s="11">
        <v>0</v>
      </c>
    </row>
    <row r="114" spans="1:14" ht="16" thickBot="1">
      <c r="A114" s="159" t="s">
        <v>500</v>
      </c>
      <c r="B114" s="160"/>
      <c r="C114" s="25">
        <v>64</v>
      </c>
      <c r="D114" s="26">
        <v>1.791759469228055</v>
      </c>
      <c r="E114" s="26">
        <v>1.791759469228055</v>
      </c>
      <c r="F114" s="26">
        <v>1.791759469228055</v>
      </c>
      <c r="G114" s="27"/>
      <c r="H114" s="28">
        <v>72</v>
      </c>
      <c r="I114" s="26">
        <v>1.791759469228055</v>
      </c>
      <c r="J114" s="26">
        <v>1.791759469228055</v>
      </c>
      <c r="K114" s="26">
        <v>1.791759469228055</v>
      </c>
      <c r="L114" s="29"/>
      <c r="M114" s="11"/>
      <c r="N114">
        <v>2.0823230384082649E-10</v>
      </c>
    </row>
    <row r="115" spans="1:14" ht="16" thickTop="1"/>
  </sheetData>
  <mergeCells count="78">
    <mergeCell ref="A16:A17"/>
    <mergeCell ref="A1:B3"/>
    <mergeCell ref="C1:L1"/>
    <mergeCell ref="C2:G2"/>
    <mergeCell ref="H2:L2"/>
    <mergeCell ref="A4:A5"/>
    <mergeCell ref="A6:A7"/>
    <mergeCell ref="A8:A9"/>
    <mergeCell ref="A10:A11"/>
    <mergeCell ref="A12:A13"/>
    <mergeCell ref="A14:A15"/>
    <mergeCell ref="A37:B37"/>
    <mergeCell ref="A18:A19"/>
    <mergeCell ref="A20:B20"/>
    <mergeCell ref="A21:A22"/>
    <mergeCell ref="A23:A24"/>
    <mergeCell ref="A25:A26"/>
    <mergeCell ref="A27:A28"/>
    <mergeCell ref="A29:A30"/>
    <mergeCell ref="A31:A32"/>
    <mergeCell ref="A33:A34"/>
    <mergeCell ref="A35:B35"/>
    <mergeCell ref="A36:B36"/>
    <mergeCell ref="A55:B55"/>
    <mergeCell ref="A38:B38"/>
    <mergeCell ref="A39:A40"/>
    <mergeCell ref="A41:A42"/>
    <mergeCell ref="A43:A44"/>
    <mergeCell ref="A45:A46"/>
    <mergeCell ref="A47:A48"/>
    <mergeCell ref="A49:A50"/>
    <mergeCell ref="A51:B51"/>
    <mergeCell ref="A52:B52"/>
    <mergeCell ref="A53:B53"/>
    <mergeCell ref="A54:B54"/>
    <mergeCell ref="A69:B69"/>
    <mergeCell ref="A56:B56"/>
    <mergeCell ref="A57:B57"/>
    <mergeCell ref="A58:A59"/>
    <mergeCell ref="A60:A61"/>
    <mergeCell ref="A62:B62"/>
    <mergeCell ref="A63:B63"/>
    <mergeCell ref="A64:B64"/>
    <mergeCell ref="A65:B65"/>
    <mergeCell ref="A66:B66"/>
    <mergeCell ref="A67:B67"/>
    <mergeCell ref="A68:B68"/>
    <mergeCell ref="A89:B89"/>
    <mergeCell ref="A70:A71"/>
    <mergeCell ref="A72:A73"/>
    <mergeCell ref="A74:A75"/>
    <mergeCell ref="A76:A77"/>
    <mergeCell ref="A78:A79"/>
    <mergeCell ref="A80:A81"/>
    <mergeCell ref="A82:A84"/>
    <mergeCell ref="A85:B85"/>
    <mergeCell ref="A86:B86"/>
    <mergeCell ref="A87:B87"/>
    <mergeCell ref="A88:B88"/>
    <mergeCell ref="A105:A106"/>
    <mergeCell ref="A90:B90"/>
    <mergeCell ref="A91:B91"/>
    <mergeCell ref="A92:B92"/>
    <mergeCell ref="A93:B93"/>
    <mergeCell ref="A94:B94"/>
    <mergeCell ref="A95:B95"/>
    <mergeCell ref="A96:B96"/>
    <mergeCell ref="A97:A98"/>
    <mergeCell ref="A99:A100"/>
    <mergeCell ref="A101:A102"/>
    <mergeCell ref="A103:A104"/>
    <mergeCell ref="A114:B114"/>
    <mergeCell ref="A107:B107"/>
    <mergeCell ref="A108:B108"/>
    <mergeCell ref="A109:B109"/>
    <mergeCell ref="A110:B110"/>
    <mergeCell ref="A111:B111"/>
    <mergeCell ref="A112:B112"/>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B6EA-1146-4379-9933-757F2318D45F}">
  <dimension ref="A1:J101"/>
  <sheetViews>
    <sheetView topLeftCell="A76" workbookViewId="0">
      <selection activeCell="F95" sqref="F95"/>
    </sheetView>
  </sheetViews>
  <sheetFormatPr baseColWidth="10" defaultColWidth="11.5" defaultRowHeight="15"/>
  <cols>
    <col min="5" max="5" width="11.5" bestFit="1" customWidth="1"/>
  </cols>
  <sheetData>
    <row r="1" spans="1:10" ht="16" thickBot="1">
      <c r="A1" s="176" t="s">
        <v>536</v>
      </c>
      <c r="B1" s="176"/>
      <c r="C1" s="176"/>
      <c r="D1" s="176"/>
      <c r="E1" s="176"/>
      <c r="F1" s="176"/>
      <c r="G1" s="176"/>
      <c r="H1" s="176"/>
      <c r="I1" s="176"/>
      <c r="J1" s="31"/>
    </row>
    <row r="2" spans="1:10" ht="16" thickTop="1">
      <c r="A2" s="177" t="s">
        <v>503</v>
      </c>
      <c r="B2" s="179" t="s">
        <v>537</v>
      </c>
      <c r="C2" s="181" t="s">
        <v>538</v>
      </c>
      <c r="D2" s="181" t="s">
        <v>539</v>
      </c>
      <c r="E2" s="181" t="s">
        <v>540</v>
      </c>
      <c r="F2" s="181" t="s">
        <v>541</v>
      </c>
      <c r="G2" s="181" t="s">
        <v>542</v>
      </c>
      <c r="H2" s="181"/>
      <c r="I2" s="183"/>
      <c r="J2" s="31"/>
    </row>
    <row r="3" spans="1:10" ht="16" thickBot="1">
      <c r="A3" s="178"/>
      <c r="B3" s="180"/>
      <c r="C3" s="182"/>
      <c r="D3" s="182"/>
      <c r="E3" s="182"/>
      <c r="F3" s="182"/>
      <c r="G3" s="32" t="s">
        <v>543</v>
      </c>
      <c r="H3" s="32" t="s">
        <v>544</v>
      </c>
      <c r="I3" s="33" t="s">
        <v>545</v>
      </c>
      <c r="J3" s="31"/>
    </row>
    <row r="4" spans="1:10" ht="53" thickTop="1">
      <c r="A4" s="34" t="s">
        <v>57</v>
      </c>
      <c r="B4" s="35">
        <v>100</v>
      </c>
      <c r="C4" s="36">
        <v>122.07000000000002</v>
      </c>
      <c r="D4" s="37">
        <v>169.16582355365358</v>
      </c>
      <c r="E4" s="38">
        <v>4</v>
      </c>
      <c r="F4" s="38">
        <v>900</v>
      </c>
      <c r="G4" s="36">
        <v>25</v>
      </c>
      <c r="H4" s="36">
        <v>50</v>
      </c>
      <c r="I4" s="39">
        <v>157.5</v>
      </c>
      <c r="J4" s="31"/>
    </row>
    <row r="5" spans="1:10" ht="52">
      <c r="A5" s="40" t="s">
        <v>68</v>
      </c>
      <c r="B5" s="41">
        <v>84</v>
      </c>
      <c r="C5" s="42">
        <v>215.08333333333337</v>
      </c>
      <c r="D5" s="43">
        <v>155.90653736637955</v>
      </c>
      <c r="E5" s="44">
        <v>1</v>
      </c>
      <c r="F5" s="44">
        <v>700</v>
      </c>
      <c r="G5" s="42">
        <v>50</v>
      </c>
      <c r="H5" s="42">
        <v>225</v>
      </c>
      <c r="I5" s="45">
        <v>355</v>
      </c>
      <c r="J5" s="31"/>
    </row>
    <row r="6" spans="1:10" ht="53" thickBot="1">
      <c r="A6" s="46" t="s">
        <v>493</v>
      </c>
      <c r="B6" s="47">
        <v>136</v>
      </c>
      <c r="C6" s="48">
        <v>355</v>
      </c>
      <c r="D6" s="49">
        <v>0</v>
      </c>
      <c r="E6" s="50">
        <v>355</v>
      </c>
      <c r="F6" s="50">
        <v>355</v>
      </c>
      <c r="G6" s="48">
        <v>355</v>
      </c>
      <c r="H6" s="48">
        <v>355</v>
      </c>
      <c r="I6" s="51">
        <v>355</v>
      </c>
      <c r="J6" s="31"/>
    </row>
    <row r="7" spans="1:10" ht="16" thickTop="1"/>
    <row r="8" spans="1:10" ht="16" thickBot="1">
      <c r="A8" s="176" t="s">
        <v>546</v>
      </c>
      <c r="B8" s="176"/>
      <c r="C8" s="176"/>
      <c r="D8" s="176"/>
      <c r="E8" s="31"/>
    </row>
    <row r="9" spans="1:10" ht="107" thickTop="1" thickBot="1">
      <c r="A9" s="185" t="s">
        <v>503</v>
      </c>
      <c r="B9" s="52" t="s">
        <v>547</v>
      </c>
      <c r="C9" s="53" t="s">
        <v>548</v>
      </c>
      <c r="D9" s="54" t="s">
        <v>549</v>
      </c>
      <c r="E9" s="31"/>
    </row>
    <row r="10" spans="1:10" ht="16" thickTop="1">
      <c r="A10" s="34" t="s">
        <v>550</v>
      </c>
      <c r="B10" s="55" t="s">
        <v>551</v>
      </c>
      <c r="C10" s="56" t="s">
        <v>552</v>
      </c>
      <c r="D10" s="57" t="s">
        <v>553</v>
      </c>
      <c r="E10" s="31"/>
    </row>
    <row r="11" spans="1:10" ht="40" thickBot="1">
      <c r="A11" s="46" t="s">
        <v>554</v>
      </c>
      <c r="B11" s="58">
        <v>1.1095091863512269E-13</v>
      </c>
      <c r="C11" s="59">
        <v>3.1278145929786652E-10</v>
      </c>
      <c r="D11" s="60">
        <v>3.1979065679898098E-5</v>
      </c>
      <c r="E11" s="31"/>
    </row>
    <row r="12" spans="1:10" ht="16" thickTop="1">
      <c r="A12" s="184" t="s">
        <v>555</v>
      </c>
      <c r="B12" s="184"/>
      <c r="C12" s="184"/>
      <c r="D12" s="184"/>
      <c r="E12" s="31"/>
    </row>
    <row r="13" spans="1:10">
      <c r="A13" s="184" t="s">
        <v>556</v>
      </c>
      <c r="B13" s="184"/>
      <c r="C13" s="184"/>
      <c r="D13" s="184"/>
      <c r="E13" s="31"/>
    </row>
    <row r="18" spans="1:10" ht="16" thickBot="1">
      <c r="A18" s="176" t="s">
        <v>536</v>
      </c>
      <c r="B18" s="176"/>
      <c r="C18" s="176"/>
      <c r="D18" s="176"/>
      <c r="E18" s="176"/>
      <c r="F18" s="176"/>
      <c r="G18" s="176"/>
      <c r="H18" s="176"/>
      <c r="I18" s="176"/>
      <c r="J18" s="31"/>
    </row>
    <row r="19" spans="1:10" ht="16" thickTop="1">
      <c r="A19" s="177" t="s">
        <v>503</v>
      </c>
      <c r="B19" s="179" t="s">
        <v>537</v>
      </c>
      <c r="C19" s="181" t="s">
        <v>538</v>
      </c>
      <c r="D19" s="181" t="s">
        <v>539</v>
      </c>
      <c r="E19" s="181" t="s">
        <v>540</v>
      </c>
      <c r="F19" s="181" t="s">
        <v>541</v>
      </c>
      <c r="G19" s="181" t="s">
        <v>542</v>
      </c>
      <c r="H19" s="181"/>
      <c r="I19" s="183"/>
      <c r="J19" s="31"/>
    </row>
    <row r="20" spans="1:10" ht="16" thickBot="1">
      <c r="A20" s="178"/>
      <c r="B20" s="180"/>
      <c r="C20" s="182"/>
      <c r="D20" s="182"/>
      <c r="E20" s="182"/>
      <c r="F20" s="182"/>
      <c r="G20" s="32" t="s">
        <v>543</v>
      </c>
      <c r="H20" s="32" t="s">
        <v>544</v>
      </c>
      <c r="I20" s="33" t="s">
        <v>545</v>
      </c>
      <c r="J20" s="31"/>
    </row>
    <row r="21" spans="1:10" ht="53" thickTop="1">
      <c r="A21" s="34" t="s">
        <v>50</v>
      </c>
      <c r="B21" s="35">
        <v>100</v>
      </c>
      <c r="C21" s="37">
        <v>62.157999999999987</v>
      </c>
      <c r="D21" s="61">
        <v>128.61701992404201</v>
      </c>
      <c r="E21" s="62">
        <v>0.5</v>
      </c>
      <c r="F21" s="63">
        <v>850</v>
      </c>
      <c r="G21" s="37">
        <v>10</v>
      </c>
      <c r="H21" s="37">
        <v>20</v>
      </c>
      <c r="I21" s="64">
        <v>50</v>
      </c>
      <c r="J21" s="31"/>
    </row>
    <row r="22" spans="1:10" ht="52">
      <c r="A22" s="40" t="s">
        <v>61</v>
      </c>
      <c r="B22" s="41">
        <v>86</v>
      </c>
      <c r="C22" s="43">
        <v>41.526744186046514</v>
      </c>
      <c r="D22" s="65">
        <v>30.472056338722204</v>
      </c>
      <c r="E22" s="66">
        <v>3.3</v>
      </c>
      <c r="F22" s="66">
        <v>135</v>
      </c>
      <c r="G22" s="43">
        <v>31</v>
      </c>
      <c r="H22" s="43">
        <v>32</v>
      </c>
      <c r="I22" s="67">
        <v>34.25</v>
      </c>
      <c r="J22" s="31"/>
    </row>
    <row r="23" spans="1:10" ht="53" thickBot="1">
      <c r="A23" s="46" t="s">
        <v>495</v>
      </c>
      <c r="B23" s="47">
        <v>136</v>
      </c>
      <c r="C23" s="48">
        <v>32</v>
      </c>
      <c r="D23" s="49">
        <v>0</v>
      </c>
      <c r="E23" s="50">
        <v>32</v>
      </c>
      <c r="F23" s="50">
        <v>32</v>
      </c>
      <c r="G23" s="48">
        <v>32</v>
      </c>
      <c r="H23" s="48">
        <v>32</v>
      </c>
      <c r="I23" s="51">
        <v>32</v>
      </c>
      <c r="J23" s="31"/>
    </row>
    <row r="24" spans="1:10" ht="16" thickTop="1"/>
    <row r="25" spans="1:10" ht="16" thickBot="1">
      <c r="A25" s="176" t="s">
        <v>546</v>
      </c>
      <c r="B25" s="176"/>
      <c r="C25" s="176"/>
      <c r="D25" s="176"/>
      <c r="E25" s="31"/>
    </row>
    <row r="26" spans="1:10" ht="107" thickTop="1" thickBot="1">
      <c r="A26" s="185" t="s">
        <v>503</v>
      </c>
      <c r="B26" s="52" t="s">
        <v>557</v>
      </c>
      <c r="C26" s="53" t="s">
        <v>558</v>
      </c>
      <c r="D26" s="54" t="s">
        <v>559</v>
      </c>
      <c r="E26" s="31"/>
    </row>
    <row r="27" spans="1:10" ht="16" thickTop="1">
      <c r="A27" s="34" t="s">
        <v>550</v>
      </c>
      <c r="B27" s="55" t="s">
        <v>560</v>
      </c>
      <c r="C27" s="56" t="s">
        <v>561</v>
      </c>
      <c r="D27" s="57" t="s">
        <v>562</v>
      </c>
      <c r="E27" s="31"/>
    </row>
    <row r="28" spans="1:10" ht="40" thickBot="1">
      <c r="A28" s="46" t="s">
        <v>554</v>
      </c>
      <c r="B28" s="58">
        <v>0.80395635797904519</v>
      </c>
      <c r="C28" s="59">
        <v>0.10763433410115517</v>
      </c>
      <c r="D28" s="60">
        <v>0.21104455236937966</v>
      </c>
      <c r="E28" s="31"/>
    </row>
    <row r="29" spans="1:10" ht="16" thickTop="1">
      <c r="A29" s="184" t="s">
        <v>555</v>
      </c>
      <c r="B29" s="184"/>
      <c r="C29" s="184"/>
      <c r="D29" s="184"/>
      <c r="E29" s="31"/>
    </row>
    <row r="30" spans="1:10">
      <c r="A30" s="184" t="s">
        <v>563</v>
      </c>
      <c r="B30" s="184"/>
      <c r="C30" s="184"/>
      <c r="D30" s="184"/>
      <c r="E30" s="31"/>
    </row>
    <row r="31" spans="1:10">
      <c r="A31" s="184" t="s">
        <v>564</v>
      </c>
      <c r="B31" s="184"/>
      <c r="C31" s="184"/>
      <c r="D31" s="184"/>
      <c r="E31" s="31"/>
    </row>
    <row r="34" spans="1:10" ht="16" thickBot="1">
      <c r="A34" s="176" t="s">
        <v>536</v>
      </c>
      <c r="B34" s="176"/>
      <c r="C34" s="176"/>
      <c r="D34" s="176"/>
      <c r="E34" s="176"/>
      <c r="F34" s="176"/>
      <c r="G34" s="176"/>
      <c r="H34" s="176"/>
      <c r="I34" s="176"/>
      <c r="J34" s="31"/>
    </row>
    <row r="35" spans="1:10" ht="16" thickTop="1">
      <c r="A35" s="177" t="s">
        <v>503</v>
      </c>
      <c r="B35" s="179" t="s">
        <v>537</v>
      </c>
      <c r="C35" s="181" t="s">
        <v>538</v>
      </c>
      <c r="D35" s="181" t="s">
        <v>539</v>
      </c>
      <c r="E35" s="181" t="s">
        <v>540</v>
      </c>
      <c r="F35" s="181" t="s">
        <v>541</v>
      </c>
      <c r="G35" s="181" t="s">
        <v>542</v>
      </c>
      <c r="H35" s="181"/>
      <c r="I35" s="183"/>
      <c r="J35" s="31"/>
    </row>
    <row r="36" spans="1:10" ht="16" thickBot="1">
      <c r="A36" s="178"/>
      <c r="B36" s="180"/>
      <c r="C36" s="182"/>
      <c r="D36" s="182"/>
      <c r="E36" s="182"/>
      <c r="F36" s="182"/>
      <c r="G36" s="32" t="s">
        <v>543</v>
      </c>
      <c r="H36" s="32" t="s">
        <v>544</v>
      </c>
      <c r="I36" s="33" t="s">
        <v>545</v>
      </c>
      <c r="J36" s="31"/>
    </row>
    <row r="37" spans="1:10" ht="40" thickTop="1">
      <c r="A37" s="34" t="s">
        <v>51</v>
      </c>
      <c r="B37" s="35">
        <v>101</v>
      </c>
      <c r="C37" s="37">
        <v>30.236633663366323</v>
      </c>
      <c r="D37" s="61">
        <v>69.788806728260184</v>
      </c>
      <c r="E37" s="63">
        <v>0</v>
      </c>
      <c r="F37" s="63">
        <v>500</v>
      </c>
      <c r="G37" s="37">
        <v>5</v>
      </c>
      <c r="H37" s="37">
        <v>10</v>
      </c>
      <c r="I37" s="64">
        <v>30</v>
      </c>
      <c r="J37" s="31"/>
    </row>
    <row r="38" spans="1:10" ht="39">
      <c r="A38" s="40" t="s">
        <v>62</v>
      </c>
      <c r="B38" s="41">
        <v>87</v>
      </c>
      <c r="C38" s="43">
        <v>31.293103448275865</v>
      </c>
      <c r="D38" s="65">
        <v>28.676782575129778</v>
      </c>
      <c r="E38" s="66">
        <v>2.5</v>
      </c>
      <c r="F38" s="66">
        <v>131</v>
      </c>
      <c r="G38" s="43">
        <v>24</v>
      </c>
      <c r="H38" s="43">
        <v>24</v>
      </c>
      <c r="I38" s="67">
        <v>25</v>
      </c>
      <c r="J38" s="31"/>
    </row>
    <row r="39" spans="1:10" ht="40" thickBot="1">
      <c r="A39" s="46" t="s">
        <v>497</v>
      </c>
      <c r="B39" s="47">
        <v>136</v>
      </c>
      <c r="C39" s="48">
        <v>24</v>
      </c>
      <c r="D39" s="49">
        <v>0</v>
      </c>
      <c r="E39" s="50">
        <v>24</v>
      </c>
      <c r="F39" s="50">
        <v>24</v>
      </c>
      <c r="G39" s="48">
        <v>24</v>
      </c>
      <c r="H39" s="48">
        <v>24</v>
      </c>
      <c r="I39" s="51">
        <v>24</v>
      </c>
      <c r="J39" s="31"/>
    </row>
    <row r="40" spans="1:10" ht="16" thickTop="1"/>
    <row r="41" spans="1:10" ht="16" thickBot="1">
      <c r="A41" s="176" t="s">
        <v>546</v>
      </c>
      <c r="B41" s="176"/>
      <c r="C41" s="176"/>
      <c r="D41" s="176"/>
      <c r="E41" s="31"/>
    </row>
    <row r="42" spans="1:10" ht="81" thickTop="1" thickBot="1">
      <c r="A42" s="185" t="s">
        <v>503</v>
      </c>
      <c r="B42" s="52" t="s">
        <v>565</v>
      </c>
      <c r="C42" s="53" t="s">
        <v>566</v>
      </c>
      <c r="D42" s="54" t="s">
        <v>567</v>
      </c>
      <c r="E42" s="31"/>
    </row>
    <row r="43" spans="1:10" ht="16" thickTop="1">
      <c r="A43" s="34" t="s">
        <v>550</v>
      </c>
      <c r="B43" s="55" t="s">
        <v>568</v>
      </c>
      <c r="C43" s="56" t="s">
        <v>569</v>
      </c>
      <c r="D43" s="57" t="s">
        <v>570</v>
      </c>
      <c r="E43" s="31"/>
    </row>
    <row r="44" spans="1:10" ht="40" thickBot="1">
      <c r="A44" s="46" t="s">
        <v>554</v>
      </c>
      <c r="B44" s="58">
        <v>3.9558268667115329E-2</v>
      </c>
      <c r="C44" s="59">
        <v>0.45920276585347303</v>
      </c>
      <c r="D44" s="60">
        <v>2.2071945426080327E-3</v>
      </c>
      <c r="E44" s="31"/>
    </row>
    <row r="45" spans="1:10" ht="16" thickTop="1">
      <c r="A45" s="184" t="s">
        <v>555</v>
      </c>
      <c r="B45" s="184"/>
      <c r="C45" s="184"/>
      <c r="D45" s="184"/>
      <c r="E45" s="31"/>
    </row>
    <row r="46" spans="1:10">
      <c r="A46" s="184" t="s">
        <v>556</v>
      </c>
      <c r="B46" s="184"/>
      <c r="C46" s="184"/>
      <c r="D46" s="184"/>
      <c r="E46" s="31"/>
    </row>
    <row r="47" spans="1:10">
      <c r="A47" s="184" t="s">
        <v>571</v>
      </c>
      <c r="B47" s="184"/>
      <c r="C47" s="184"/>
      <c r="D47" s="184"/>
      <c r="E47" s="31"/>
    </row>
    <row r="50" spans="1:10" ht="16" thickBot="1">
      <c r="A50" s="176" t="s">
        <v>536</v>
      </c>
      <c r="B50" s="176"/>
      <c r="C50" s="176"/>
      <c r="D50" s="176"/>
      <c r="E50" s="176"/>
      <c r="F50" s="176"/>
      <c r="G50" s="176"/>
      <c r="H50" s="176"/>
      <c r="I50" s="176"/>
      <c r="J50" s="31"/>
    </row>
    <row r="51" spans="1:10" ht="16" thickTop="1">
      <c r="A51" s="177" t="s">
        <v>503</v>
      </c>
      <c r="B51" s="179" t="s">
        <v>537</v>
      </c>
      <c r="C51" s="181" t="s">
        <v>538</v>
      </c>
      <c r="D51" s="181" t="s">
        <v>539</v>
      </c>
      <c r="E51" s="181" t="s">
        <v>540</v>
      </c>
      <c r="F51" s="181" t="s">
        <v>541</v>
      </c>
      <c r="G51" s="181" t="s">
        <v>542</v>
      </c>
      <c r="H51" s="181"/>
      <c r="I51" s="183"/>
      <c r="J51" s="31"/>
    </row>
    <row r="52" spans="1:10" ht="16" thickBot="1">
      <c r="A52" s="178"/>
      <c r="B52" s="180"/>
      <c r="C52" s="182"/>
      <c r="D52" s="182"/>
      <c r="E52" s="182"/>
      <c r="F52" s="182"/>
      <c r="G52" s="32" t="s">
        <v>543</v>
      </c>
      <c r="H52" s="32" t="s">
        <v>544</v>
      </c>
      <c r="I52" s="33" t="s">
        <v>545</v>
      </c>
      <c r="J52" s="31"/>
    </row>
    <row r="53" spans="1:10" ht="27" thickTop="1">
      <c r="A53" s="34" t="s">
        <v>58</v>
      </c>
      <c r="B53" s="35">
        <v>95</v>
      </c>
      <c r="C53" s="36">
        <v>24.094736842105263</v>
      </c>
      <c r="D53" s="37">
        <v>75.919760789846137</v>
      </c>
      <c r="E53" s="38">
        <v>0</v>
      </c>
      <c r="F53" s="38">
        <v>700</v>
      </c>
      <c r="G53" s="36">
        <v>3</v>
      </c>
      <c r="H53" s="36">
        <v>10</v>
      </c>
      <c r="I53" s="39">
        <v>20</v>
      </c>
      <c r="J53" s="31"/>
    </row>
    <row r="54" spans="1:10" ht="26">
      <c r="A54" s="40" t="s">
        <v>69</v>
      </c>
      <c r="B54" s="41">
        <v>85</v>
      </c>
      <c r="C54" s="43">
        <v>9.0882352941176485</v>
      </c>
      <c r="D54" s="65">
        <v>10.195463647701198</v>
      </c>
      <c r="E54" s="66">
        <v>0</v>
      </c>
      <c r="F54" s="66">
        <v>50</v>
      </c>
      <c r="G54" s="43">
        <v>6</v>
      </c>
      <c r="H54" s="43">
        <v>6</v>
      </c>
      <c r="I54" s="67">
        <v>7</v>
      </c>
      <c r="J54" s="31"/>
    </row>
    <row r="55" spans="1:10" ht="27" thickBot="1">
      <c r="A55" s="46" t="s">
        <v>499</v>
      </c>
      <c r="B55" s="47">
        <v>136</v>
      </c>
      <c r="C55" s="48">
        <v>6</v>
      </c>
      <c r="D55" s="49">
        <v>0</v>
      </c>
      <c r="E55" s="50">
        <v>6</v>
      </c>
      <c r="F55" s="50">
        <v>6</v>
      </c>
      <c r="G55" s="48">
        <v>6</v>
      </c>
      <c r="H55" s="48">
        <v>6</v>
      </c>
      <c r="I55" s="51">
        <v>6</v>
      </c>
      <c r="J55" s="31"/>
    </row>
    <row r="58" spans="1:10" ht="16" thickBot="1">
      <c r="A58" s="176" t="s">
        <v>546</v>
      </c>
      <c r="B58" s="176"/>
      <c r="C58" s="176"/>
      <c r="D58" s="176"/>
      <c r="E58" s="31"/>
    </row>
    <row r="59" spans="1:10" ht="55" thickTop="1" thickBot="1">
      <c r="A59" s="185" t="s">
        <v>503</v>
      </c>
      <c r="B59" s="52" t="s">
        <v>572</v>
      </c>
      <c r="C59" s="53" t="s">
        <v>573</v>
      </c>
      <c r="D59" s="54" t="s">
        <v>574</v>
      </c>
      <c r="E59" s="31"/>
    </row>
    <row r="60" spans="1:10" ht="16" thickTop="1">
      <c r="A60" s="34" t="s">
        <v>550</v>
      </c>
      <c r="B60" s="55" t="s">
        <v>575</v>
      </c>
      <c r="C60" s="56" t="s">
        <v>576</v>
      </c>
      <c r="D60" s="57" t="s">
        <v>577</v>
      </c>
      <c r="E60" s="31"/>
    </row>
    <row r="61" spans="1:10" ht="40" thickBot="1">
      <c r="A61" s="46" t="s">
        <v>554</v>
      </c>
      <c r="B61" s="58">
        <v>9.4252444181174315E-4</v>
      </c>
      <c r="C61" s="59">
        <v>3.843762602816804E-2</v>
      </c>
      <c r="D61" s="60">
        <v>0.2063629944946308</v>
      </c>
      <c r="E61" s="31"/>
    </row>
    <row r="62" spans="1:10" ht="16" thickTop="1">
      <c r="A62" s="184" t="s">
        <v>555</v>
      </c>
      <c r="B62" s="184"/>
      <c r="C62" s="184"/>
      <c r="D62" s="184"/>
      <c r="E62" s="31"/>
    </row>
    <row r="63" spans="1:10">
      <c r="A63" s="184" t="s">
        <v>563</v>
      </c>
      <c r="B63" s="184"/>
      <c r="C63" s="184"/>
      <c r="D63" s="184"/>
      <c r="E63" s="31"/>
    </row>
    <row r="64" spans="1:10">
      <c r="A64" s="68"/>
      <c r="B64" s="68"/>
      <c r="C64" s="68"/>
      <c r="D64" s="68"/>
      <c r="E64" s="31"/>
    </row>
    <row r="65" spans="1:7">
      <c r="A65" s="68"/>
      <c r="B65" s="68"/>
      <c r="C65" s="68"/>
      <c r="D65" s="68"/>
      <c r="E65" s="31"/>
    </row>
    <row r="66" spans="1:7">
      <c r="A66" s="68"/>
      <c r="B66" s="68"/>
      <c r="C66" s="68"/>
      <c r="D66" s="68"/>
      <c r="E66" s="31"/>
    </row>
    <row r="67" spans="1:7">
      <c r="A67" s="5" t="s">
        <v>578</v>
      </c>
      <c r="B67" s="5"/>
      <c r="C67" s="5"/>
      <c r="D67" s="5"/>
      <c r="E67" s="107"/>
      <c r="F67" s="5"/>
    </row>
    <row r="68" spans="1:7">
      <c r="A68" s="5" t="s">
        <v>579</v>
      </c>
      <c r="B68" s="5"/>
      <c r="C68" s="5"/>
      <c r="D68" s="5"/>
      <c r="E68" s="107"/>
      <c r="F68" s="5"/>
    </row>
    <row r="69" spans="1:7">
      <c r="A69" s="5" t="s">
        <v>580</v>
      </c>
      <c r="B69" s="5"/>
      <c r="C69" s="5"/>
      <c r="D69" s="5"/>
      <c r="E69" s="107"/>
      <c r="F69" s="5"/>
    </row>
    <row r="70" spans="1:7">
      <c r="A70" s="5"/>
      <c r="B70" s="5"/>
      <c r="C70" s="5"/>
      <c r="D70" s="5"/>
      <c r="E70" s="107"/>
      <c r="F70" s="5"/>
    </row>
    <row r="71" spans="1:7">
      <c r="A71" s="5"/>
      <c r="B71" s="190" t="s">
        <v>458</v>
      </c>
      <c r="C71" s="108" t="s">
        <v>511</v>
      </c>
      <c r="D71" s="109">
        <v>39</v>
      </c>
      <c r="E71" s="107"/>
      <c r="F71" s="5"/>
    </row>
    <row r="72" spans="1:7">
      <c r="A72" s="5"/>
      <c r="B72" s="190"/>
      <c r="C72" s="108" t="s">
        <v>512</v>
      </c>
      <c r="D72" s="109">
        <v>64</v>
      </c>
      <c r="E72" s="110">
        <f>D72*100/(D72+D71)</f>
        <v>62.135922330097088</v>
      </c>
      <c r="F72" s="5" t="s">
        <v>581</v>
      </c>
    </row>
    <row r="73" spans="1:7">
      <c r="A73" s="5"/>
      <c r="B73" s="5"/>
      <c r="C73" s="5"/>
      <c r="D73" s="5"/>
      <c r="E73" s="110"/>
      <c r="F73" s="5"/>
    </row>
    <row r="74" spans="1:7">
      <c r="A74" s="5"/>
      <c r="B74" s="5"/>
      <c r="C74" s="5"/>
      <c r="D74" s="5"/>
      <c r="E74" s="110"/>
      <c r="F74" s="5"/>
    </row>
    <row r="75" spans="1:7">
      <c r="A75" s="5"/>
      <c r="B75" s="190" t="s">
        <v>476</v>
      </c>
      <c r="C75" s="108" t="s">
        <v>511</v>
      </c>
      <c r="D75" s="109">
        <v>26</v>
      </c>
      <c r="E75" s="110"/>
      <c r="F75" s="5"/>
    </row>
    <row r="76" spans="1:7">
      <c r="A76" s="5"/>
      <c r="B76" s="190"/>
      <c r="C76" s="108" t="s">
        <v>512</v>
      </c>
      <c r="D76" s="109">
        <v>61</v>
      </c>
      <c r="E76" s="110">
        <f>D76*100/(D76+D75)</f>
        <v>70.114942528735625</v>
      </c>
      <c r="F76" s="5" t="s">
        <v>581</v>
      </c>
    </row>
    <row r="77" spans="1:7">
      <c r="A77" s="68"/>
      <c r="B77" s="68"/>
      <c r="C77" s="68"/>
      <c r="D77" s="68"/>
      <c r="E77" s="31"/>
    </row>
    <row r="79" spans="1:7" ht="16" thickBot="1">
      <c r="A79" s="191" t="s">
        <v>582</v>
      </c>
      <c r="B79" s="191"/>
      <c r="C79" s="191"/>
      <c r="D79" s="191"/>
      <c r="E79" s="191"/>
      <c r="F79" s="191"/>
      <c r="G79" s="88"/>
    </row>
    <row r="80" spans="1:7" ht="16" thickTop="1">
      <c r="A80" s="193" t="s">
        <v>503</v>
      </c>
      <c r="B80" s="194"/>
      <c r="C80" s="195"/>
      <c r="D80" s="199" t="s">
        <v>476</v>
      </c>
      <c r="E80" s="200"/>
      <c r="F80" s="201" t="s">
        <v>583</v>
      </c>
      <c r="G80" s="88"/>
    </row>
    <row r="81" spans="1:7" ht="16" thickBot="1">
      <c r="A81" s="196"/>
      <c r="B81" s="197"/>
      <c r="C81" s="198"/>
      <c r="D81" s="89" t="s">
        <v>511</v>
      </c>
      <c r="E81" s="90" t="s">
        <v>512</v>
      </c>
      <c r="F81" s="202"/>
      <c r="G81" s="88"/>
    </row>
    <row r="82" spans="1:7" ht="16" thickTop="1">
      <c r="A82" s="203" t="s">
        <v>458</v>
      </c>
      <c r="B82" s="205" t="s">
        <v>511</v>
      </c>
      <c r="C82" s="91" t="s">
        <v>504</v>
      </c>
      <c r="D82" s="92">
        <v>22</v>
      </c>
      <c r="E82" s="93">
        <v>10</v>
      </c>
      <c r="F82" s="94">
        <v>32</v>
      </c>
      <c r="G82" s="88"/>
    </row>
    <row r="83" spans="1:7" ht="52">
      <c r="A83" s="204"/>
      <c r="B83" s="206"/>
      <c r="C83" s="95" t="s">
        <v>584</v>
      </c>
      <c r="D83" s="96">
        <v>0.6875</v>
      </c>
      <c r="E83" s="97">
        <v>0.3125</v>
      </c>
      <c r="F83" s="98">
        <v>1</v>
      </c>
      <c r="G83" s="88"/>
    </row>
    <row r="84" spans="1:7">
      <c r="A84" s="204"/>
      <c r="B84" s="207" t="s">
        <v>512</v>
      </c>
      <c r="C84" s="99" t="s">
        <v>504</v>
      </c>
      <c r="D84" s="100">
        <v>3</v>
      </c>
      <c r="E84" s="101">
        <v>50</v>
      </c>
      <c r="F84" s="102">
        <v>53</v>
      </c>
      <c r="G84" s="88"/>
    </row>
    <row r="85" spans="1:7" ht="52">
      <c r="A85" s="186"/>
      <c r="B85" s="206"/>
      <c r="C85" s="95" t="s">
        <v>584</v>
      </c>
      <c r="D85" s="96">
        <v>5.6603773584905669E-2</v>
      </c>
      <c r="E85" s="97">
        <v>0.94339622641509435</v>
      </c>
      <c r="F85" s="98">
        <v>1</v>
      </c>
      <c r="G85" s="88"/>
    </row>
    <row r="86" spans="1:7">
      <c r="A86" s="186" t="s">
        <v>583</v>
      </c>
      <c r="B86" s="187"/>
      <c r="C86" s="99" t="s">
        <v>504</v>
      </c>
      <c r="D86" s="100">
        <v>25</v>
      </c>
      <c r="E86" s="101">
        <v>60</v>
      </c>
      <c r="F86" s="102">
        <v>85</v>
      </c>
      <c r="G86" s="88"/>
    </row>
    <row r="87" spans="1:7" ht="53" thickBot="1">
      <c r="A87" s="188"/>
      <c r="B87" s="189"/>
      <c r="C87" s="103" t="s">
        <v>584</v>
      </c>
      <c r="D87" s="104">
        <v>0.29411764705882354</v>
      </c>
      <c r="E87" s="105">
        <v>0.70588235294117652</v>
      </c>
      <c r="F87" s="106">
        <v>1</v>
      </c>
      <c r="G87" s="88"/>
    </row>
    <row r="88" spans="1:7" ht="16" thickTop="1"/>
    <row r="89" spans="1:7" ht="16" thickBot="1">
      <c r="A89" s="191" t="s">
        <v>585</v>
      </c>
      <c r="B89" s="191"/>
      <c r="C89" s="191"/>
      <c r="D89" s="88"/>
    </row>
    <row r="90" spans="1:7" ht="42" thickTop="1" thickBot="1">
      <c r="A90" s="192" t="s">
        <v>503</v>
      </c>
      <c r="B90" s="111" t="s">
        <v>586</v>
      </c>
      <c r="C90" s="112" t="s">
        <v>587</v>
      </c>
      <c r="D90" s="88"/>
    </row>
    <row r="91" spans="1:7" ht="16" thickTop="1">
      <c r="A91" s="113" t="s">
        <v>588</v>
      </c>
      <c r="B91" s="114"/>
      <c r="C91" s="115" t="s">
        <v>589</v>
      </c>
      <c r="D91" s="88"/>
    </row>
    <row r="92" spans="1:7" ht="27" thickBot="1">
      <c r="A92" s="116" t="s">
        <v>590</v>
      </c>
      <c r="B92" s="117">
        <v>85</v>
      </c>
      <c r="C92" s="118"/>
      <c r="D92" s="88"/>
    </row>
    <row r="93" spans="1:7" ht="16" thickTop="1">
      <c r="A93" s="187" t="s">
        <v>591</v>
      </c>
      <c r="B93" s="187"/>
      <c r="C93" s="187"/>
      <c r="D93" s="88"/>
    </row>
    <row r="96" spans="1:7" ht="16" thickBot="1">
      <c r="A96" s="191" t="s">
        <v>546</v>
      </c>
      <c r="B96" s="191"/>
      <c r="C96" s="191"/>
      <c r="D96" s="88"/>
    </row>
    <row r="97" spans="1:4" ht="81" thickTop="1" thickBot="1">
      <c r="A97" s="192" t="s">
        <v>503</v>
      </c>
      <c r="B97" s="111" t="s">
        <v>592</v>
      </c>
      <c r="C97" s="112" t="s">
        <v>593</v>
      </c>
      <c r="D97" s="88"/>
    </row>
    <row r="98" spans="1:4" ht="16" thickTop="1">
      <c r="A98" s="113" t="s">
        <v>550</v>
      </c>
      <c r="B98" s="147" t="s">
        <v>594</v>
      </c>
      <c r="C98" s="115" t="s">
        <v>595</v>
      </c>
      <c r="D98" s="88"/>
    </row>
    <row r="99" spans="1:4" ht="40" thickBot="1">
      <c r="A99" s="116" t="s">
        <v>554</v>
      </c>
      <c r="B99" s="148">
        <v>7.0390353673620396E-6</v>
      </c>
      <c r="C99" s="149">
        <v>4.2867519973417949E-12</v>
      </c>
      <c r="D99" s="88"/>
    </row>
    <row r="100" spans="1:4" ht="16" thickTop="1">
      <c r="A100" s="187" t="s">
        <v>555</v>
      </c>
      <c r="B100" s="187"/>
      <c r="C100" s="187"/>
      <c r="D100" s="88"/>
    </row>
    <row r="101" spans="1:4">
      <c r="A101" s="187" t="s">
        <v>556</v>
      </c>
      <c r="B101" s="187"/>
      <c r="C101" s="187"/>
      <c r="D101" s="88"/>
    </row>
  </sheetData>
  <mergeCells count="67">
    <mergeCell ref="A96:C96"/>
    <mergeCell ref="A97"/>
    <mergeCell ref="A100:C100"/>
    <mergeCell ref="A101:C101"/>
    <mergeCell ref="A93:C93"/>
    <mergeCell ref="A86:B87"/>
    <mergeCell ref="B71:B72"/>
    <mergeCell ref="B75:B76"/>
    <mergeCell ref="A89:C89"/>
    <mergeCell ref="A90"/>
    <mergeCell ref="A79:F79"/>
    <mergeCell ref="A80:C81"/>
    <mergeCell ref="D80:E80"/>
    <mergeCell ref="F80:F81"/>
    <mergeCell ref="A82:A85"/>
    <mergeCell ref="B82:B83"/>
    <mergeCell ref="B84:B85"/>
    <mergeCell ref="G51:I51"/>
    <mergeCell ref="A58:D58"/>
    <mergeCell ref="A59"/>
    <mergeCell ref="A62:D62"/>
    <mergeCell ref="A63:D63"/>
    <mergeCell ref="A51:A52"/>
    <mergeCell ref="B51:B52"/>
    <mergeCell ref="C51:C52"/>
    <mergeCell ref="D51:D52"/>
    <mergeCell ref="E51:E52"/>
    <mergeCell ref="F51:F52"/>
    <mergeCell ref="A50:I50"/>
    <mergeCell ref="A31:D31"/>
    <mergeCell ref="A34:I34"/>
    <mergeCell ref="A35:A36"/>
    <mergeCell ref="B35:B36"/>
    <mergeCell ref="C35:C36"/>
    <mergeCell ref="D35:D36"/>
    <mergeCell ref="E35:E36"/>
    <mergeCell ref="F35:F36"/>
    <mergeCell ref="G35:I35"/>
    <mergeCell ref="A41:D41"/>
    <mergeCell ref="A42"/>
    <mergeCell ref="A45:D45"/>
    <mergeCell ref="A46:D46"/>
    <mergeCell ref="A47:D47"/>
    <mergeCell ref="A30:D30"/>
    <mergeCell ref="A8:D8"/>
    <mergeCell ref="A9"/>
    <mergeCell ref="A12:D12"/>
    <mergeCell ref="A13:D13"/>
    <mergeCell ref="A18:I18"/>
    <mergeCell ref="A19:A20"/>
    <mergeCell ref="B19:B20"/>
    <mergeCell ref="C19:C20"/>
    <mergeCell ref="D19:D20"/>
    <mergeCell ref="E19:E20"/>
    <mergeCell ref="F19:F20"/>
    <mergeCell ref="G19:I19"/>
    <mergeCell ref="A25:D25"/>
    <mergeCell ref="A26"/>
    <mergeCell ref="A29:D29"/>
    <mergeCell ref="A1:I1"/>
    <mergeCell ref="A2:A3"/>
    <mergeCell ref="B2:B3"/>
    <mergeCell ref="C2:C3"/>
    <mergeCell ref="D2:D3"/>
    <mergeCell ref="E2:E3"/>
    <mergeCell ref="F2:F3"/>
    <mergeCell ref="G2:I2"/>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75CA-5373-4BB9-9F0B-354CB5925B37}">
  <dimension ref="A1:G55"/>
  <sheetViews>
    <sheetView workbookViewId="0">
      <selection activeCell="A51" sqref="A51:D55"/>
    </sheetView>
  </sheetViews>
  <sheetFormatPr baseColWidth="10" defaultColWidth="11.5" defaultRowHeight="15"/>
  <cols>
    <col min="5" max="5" width="11.5" bestFit="1" customWidth="1"/>
  </cols>
  <sheetData>
    <row r="1" spans="1:7">
      <c r="A1" s="5" t="s">
        <v>578</v>
      </c>
      <c r="B1" s="5"/>
      <c r="C1" s="5"/>
      <c r="D1" s="5"/>
      <c r="E1" s="107"/>
      <c r="F1" s="5"/>
    </row>
    <row r="2" spans="1:7">
      <c r="A2" s="5" t="s">
        <v>579</v>
      </c>
      <c r="B2" s="5"/>
      <c r="C2" s="5"/>
      <c r="D2" s="5"/>
      <c r="E2" s="107"/>
      <c r="F2" s="5"/>
    </row>
    <row r="3" spans="1:7">
      <c r="A3" s="5" t="s">
        <v>580</v>
      </c>
      <c r="B3" s="5"/>
      <c r="C3" s="5"/>
      <c r="D3" s="5"/>
      <c r="E3" s="107"/>
      <c r="F3" s="5"/>
    </row>
    <row r="4" spans="1:7">
      <c r="A4" s="5"/>
      <c r="B4" s="5"/>
      <c r="C4" s="5"/>
      <c r="D4" s="5"/>
      <c r="E4" s="107"/>
      <c r="F4" s="5"/>
    </row>
    <row r="5" spans="1:7">
      <c r="A5" s="5"/>
      <c r="B5" s="190" t="s">
        <v>458</v>
      </c>
      <c r="C5" s="108" t="s">
        <v>511</v>
      </c>
      <c r="D5" s="109">
        <v>39</v>
      </c>
      <c r="E5" s="107"/>
      <c r="F5" s="5"/>
    </row>
    <row r="6" spans="1:7">
      <c r="A6" s="5"/>
      <c r="B6" s="190"/>
      <c r="C6" s="108" t="s">
        <v>512</v>
      </c>
      <c r="D6" s="109">
        <v>64</v>
      </c>
      <c r="E6" s="110">
        <f>D6*100/(D6+D5)</f>
        <v>62.135922330097088</v>
      </c>
      <c r="F6" s="5" t="s">
        <v>581</v>
      </c>
    </row>
    <row r="7" spans="1:7">
      <c r="A7" s="5"/>
      <c r="B7" s="5"/>
      <c r="C7" s="5"/>
      <c r="D7" s="5"/>
      <c r="E7" s="110"/>
      <c r="F7" s="5"/>
    </row>
    <row r="8" spans="1:7">
      <c r="A8" s="5"/>
      <c r="B8" s="5"/>
      <c r="C8" s="5"/>
      <c r="D8" s="5"/>
      <c r="E8" s="110"/>
      <c r="F8" s="5"/>
    </row>
    <row r="9" spans="1:7">
      <c r="A9" s="5"/>
      <c r="B9" s="190" t="s">
        <v>476</v>
      </c>
      <c r="C9" s="108" t="s">
        <v>511</v>
      </c>
      <c r="D9" s="109">
        <v>26</v>
      </c>
      <c r="E9" s="110"/>
      <c r="F9" s="5"/>
    </row>
    <row r="10" spans="1:7">
      <c r="A10" s="5"/>
      <c r="B10" s="190"/>
      <c r="C10" s="108" t="s">
        <v>512</v>
      </c>
      <c r="D10" s="109">
        <v>61</v>
      </c>
      <c r="E10" s="110">
        <f>D10*100/(D10+D9)</f>
        <v>70.114942528735625</v>
      </c>
      <c r="F10" s="5" t="s">
        <v>581</v>
      </c>
    </row>
    <row r="11" spans="1:7">
      <c r="A11" s="68"/>
      <c r="B11" s="68"/>
      <c r="C11" s="68"/>
      <c r="D11" s="68"/>
      <c r="E11" s="31"/>
    </row>
    <row r="13" spans="1:7" ht="16" thickBot="1">
      <c r="A13" s="191" t="s">
        <v>582</v>
      </c>
      <c r="B13" s="191"/>
      <c r="C13" s="191"/>
      <c r="D13" s="191"/>
      <c r="E13" s="191"/>
      <c r="F13" s="191"/>
      <c r="G13" s="88"/>
    </row>
    <row r="14" spans="1:7" ht="16" thickTop="1">
      <c r="A14" s="193" t="s">
        <v>503</v>
      </c>
      <c r="B14" s="194"/>
      <c r="C14" s="195"/>
      <c r="D14" s="199" t="s">
        <v>476</v>
      </c>
      <c r="E14" s="200"/>
      <c r="F14" s="201" t="s">
        <v>583</v>
      </c>
      <c r="G14" s="88"/>
    </row>
    <row r="15" spans="1:7" ht="16" thickBot="1">
      <c r="A15" s="196"/>
      <c r="B15" s="197"/>
      <c r="C15" s="198"/>
      <c r="D15" s="89" t="s">
        <v>511</v>
      </c>
      <c r="E15" s="90" t="s">
        <v>512</v>
      </c>
      <c r="F15" s="202"/>
      <c r="G15" s="88"/>
    </row>
    <row r="16" spans="1:7" ht="16" thickTop="1">
      <c r="A16" s="203" t="s">
        <v>458</v>
      </c>
      <c r="B16" s="205" t="s">
        <v>511</v>
      </c>
      <c r="C16" s="91" t="s">
        <v>504</v>
      </c>
      <c r="D16" s="92">
        <v>22</v>
      </c>
      <c r="E16" s="93">
        <v>10</v>
      </c>
      <c r="F16" s="94">
        <v>32</v>
      </c>
      <c r="G16" s="88"/>
    </row>
    <row r="17" spans="1:7" ht="52">
      <c r="A17" s="204"/>
      <c r="B17" s="206"/>
      <c r="C17" s="95" t="s">
        <v>584</v>
      </c>
      <c r="D17" s="96">
        <v>0.6875</v>
      </c>
      <c r="E17" s="97">
        <v>0.3125</v>
      </c>
      <c r="F17" s="98">
        <v>1</v>
      </c>
      <c r="G17" s="88"/>
    </row>
    <row r="18" spans="1:7">
      <c r="A18" s="204"/>
      <c r="B18" s="207" t="s">
        <v>512</v>
      </c>
      <c r="C18" s="99" t="s">
        <v>504</v>
      </c>
      <c r="D18" s="100">
        <v>3</v>
      </c>
      <c r="E18" s="101">
        <v>50</v>
      </c>
      <c r="F18" s="102">
        <v>53</v>
      </c>
      <c r="G18" s="88"/>
    </row>
    <row r="19" spans="1:7" ht="52">
      <c r="A19" s="186"/>
      <c r="B19" s="206"/>
      <c r="C19" s="95" t="s">
        <v>584</v>
      </c>
      <c r="D19" s="96">
        <v>5.6603773584905669E-2</v>
      </c>
      <c r="E19" s="97">
        <v>0.94339622641509435</v>
      </c>
      <c r="F19" s="98">
        <v>1</v>
      </c>
      <c r="G19" s="88"/>
    </row>
    <row r="20" spans="1:7">
      <c r="A20" s="186" t="s">
        <v>583</v>
      </c>
      <c r="B20" s="187"/>
      <c r="C20" s="99" t="s">
        <v>504</v>
      </c>
      <c r="D20" s="100">
        <v>25</v>
      </c>
      <c r="E20" s="101">
        <v>60</v>
      </c>
      <c r="F20" s="102">
        <v>85</v>
      </c>
      <c r="G20" s="88"/>
    </row>
    <row r="21" spans="1:7" ht="53" thickBot="1">
      <c r="A21" s="188"/>
      <c r="B21" s="189"/>
      <c r="C21" s="103" t="s">
        <v>584</v>
      </c>
      <c r="D21" s="104">
        <v>0.29411764705882354</v>
      </c>
      <c r="E21" s="105">
        <v>0.70588235294117652</v>
      </c>
      <c r="F21" s="106">
        <v>1</v>
      </c>
      <c r="G21" s="88"/>
    </row>
    <row r="22" spans="1:7" ht="16" thickTop="1"/>
    <row r="23" spans="1:7" ht="16" thickBot="1">
      <c r="A23" s="191" t="s">
        <v>585</v>
      </c>
      <c r="B23" s="191"/>
      <c r="C23" s="191"/>
      <c r="D23" s="88"/>
    </row>
    <row r="24" spans="1:7" ht="42" thickTop="1" thickBot="1">
      <c r="A24" s="119" t="s">
        <v>503</v>
      </c>
      <c r="B24" s="111" t="s">
        <v>586</v>
      </c>
      <c r="C24" s="112" t="s">
        <v>587</v>
      </c>
      <c r="D24" s="88"/>
    </row>
    <row r="25" spans="1:7" ht="16" thickTop="1">
      <c r="A25" s="113" t="s">
        <v>588</v>
      </c>
      <c r="B25" s="114"/>
      <c r="C25" s="115" t="s">
        <v>589</v>
      </c>
      <c r="D25" s="88"/>
    </row>
    <row r="26" spans="1:7" ht="27" thickBot="1">
      <c r="A26" s="116" t="s">
        <v>590</v>
      </c>
      <c r="B26" s="117">
        <v>85</v>
      </c>
      <c r="C26" s="118"/>
      <c r="D26" s="88"/>
    </row>
    <row r="27" spans="1:7" ht="16" thickTop="1">
      <c r="A27" s="187" t="s">
        <v>591</v>
      </c>
      <c r="B27" s="187"/>
      <c r="C27" s="187"/>
      <c r="D27" s="88"/>
    </row>
    <row r="33" spans="1:7">
      <c r="A33" s="151" t="s">
        <v>468</v>
      </c>
      <c r="B33" s="80" t="s">
        <v>511</v>
      </c>
      <c r="C33" s="77">
        <v>22</v>
      </c>
    </row>
    <row r="34" spans="1:7">
      <c r="A34" s="151"/>
      <c r="B34" s="80" t="s">
        <v>512</v>
      </c>
      <c r="C34" s="77">
        <v>82</v>
      </c>
      <c r="D34" s="110">
        <f>C34*100/(C34+C33)</f>
        <v>78.84615384615384</v>
      </c>
    </row>
    <row r="36" spans="1:7">
      <c r="A36" s="151" t="s">
        <v>476</v>
      </c>
      <c r="B36" s="80" t="s">
        <v>511</v>
      </c>
      <c r="C36" s="77">
        <v>26</v>
      </c>
    </row>
    <row r="37" spans="1:7">
      <c r="A37" s="151"/>
      <c r="B37" s="80" t="s">
        <v>512</v>
      </c>
      <c r="C37" s="77">
        <v>61</v>
      </c>
      <c r="D37" s="110">
        <f>C37*100/(C37+C36)</f>
        <v>70.114942528735625</v>
      </c>
    </row>
    <row r="40" spans="1:7" ht="16" thickBot="1">
      <c r="A40" s="212" t="s">
        <v>596</v>
      </c>
      <c r="B40" s="212"/>
      <c r="C40" s="212"/>
      <c r="D40" s="212"/>
      <c r="E40" s="212"/>
      <c r="F40" s="212"/>
      <c r="G40" s="120"/>
    </row>
    <row r="41" spans="1:7" ht="16" thickTop="1">
      <c r="A41" s="214" t="s">
        <v>503</v>
      </c>
      <c r="B41" s="215"/>
      <c r="C41" s="216"/>
      <c r="D41" s="220" t="s">
        <v>492</v>
      </c>
      <c r="E41" s="221"/>
      <c r="F41" s="222" t="s">
        <v>583</v>
      </c>
      <c r="G41" s="120"/>
    </row>
    <row r="42" spans="1:7" ht="16" thickBot="1">
      <c r="A42" s="217"/>
      <c r="B42" s="218"/>
      <c r="C42" s="219"/>
      <c r="D42" s="121" t="s">
        <v>511</v>
      </c>
      <c r="E42" s="122" t="s">
        <v>512</v>
      </c>
      <c r="F42" s="223"/>
      <c r="G42" s="120"/>
    </row>
    <row r="43" spans="1:7" ht="16" thickTop="1">
      <c r="A43" s="224" t="s">
        <v>468</v>
      </c>
      <c r="B43" s="226" t="s">
        <v>511</v>
      </c>
      <c r="C43" s="123" t="s">
        <v>504</v>
      </c>
      <c r="D43" s="124">
        <v>17</v>
      </c>
      <c r="E43" s="125">
        <v>0</v>
      </c>
      <c r="F43" s="126">
        <v>17</v>
      </c>
      <c r="G43" s="120"/>
    </row>
    <row r="44" spans="1:7" ht="65">
      <c r="A44" s="225"/>
      <c r="B44" s="227"/>
      <c r="C44" s="127" t="s">
        <v>597</v>
      </c>
      <c r="D44" s="128">
        <v>1</v>
      </c>
      <c r="E44" s="129">
        <v>0</v>
      </c>
      <c r="F44" s="130">
        <v>1</v>
      </c>
      <c r="G44" s="120"/>
    </row>
    <row r="45" spans="1:7">
      <c r="A45" s="225"/>
      <c r="B45" s="228" t="s">
        <v>512</v>
      </c>
      <c r="C45" s="131" t="s">
        <v>504</v>
      </c>
      <c r="D45" s="132">
        <v>12</v>
      </c>
      <c r="E45" s="133">
        <v>57</v>
      </c>
      <c r="F45" s="134">
        <v>69</v>
      </c>
      <c r="G45" s="120"/>
    </row>
    <row r="46" spans="1:7" ht="65">
      <c r="A46" s="208"/>
      <c r="B46" s="227"/>
      <c r="C46" s="127" t="s">
        <v>597</v>
      </c>
      <c r="D46" s="128">
        <v>0.17391304347826086</v>
      </c>
      <c r="E46" s="129">
        <v>0.82608695652173902</v>
      </c>
      <c r="F46" s="130">
        <v>1</v>
      </c>
      <c r="G46" s="120"/>
    </row>
    <row r="47" spans="1:7">
      <c r="A47" s="208" t="s">
        <v>583</v>
      </c>
      <c r="B47" s="209"/>
      <c r="C47" s="131" t="s">
        <v>504</v>
      </c>
      <c r="D47" s="132">
        <v>29</v>
      </c>
      <c r="E47" s="133">
        <v>57</v>
      </c>
      <c r="F47" s="134">
        <v>86</v>
      </c>
      <c r="G47" s="120"/>
    </row>
    <row r="48" spans="1:7" ht="66" thickBot="1">
      <c r="A48" s="210"/>
      <c r="B48" s="211"/>
      <c r="C48" s="135" t="s">
        <v>597</v>
      </c>
      <c r="D48" s="136">
        <v>0.33720930232558138</v>
      </c>
      <c r="E48" s="137">
        <v>0.66279069767441856</v>
      </c>
      <c r="F48" s="138">
        <v>1</v>
      </c>
      <c r="G48" s="120"/>
    </row>
    <row r="51" spans="1:4" ht="16" thickBot="1">
      <c r="A51" s="212" t="s">
        <v>585</v>
      </c>
      <c r="B51" s="212"/>
      <c r="C51" s="212"/>
      <c r="D51" s="120"/>
    </row>
    <row r="52" spans="1:4" ht="42" thickTop="1" thickBot="1">
      <c r="A52" s="213" t="s">
        <v>503</v>
      </c>
      <c r="B52" s="139" t="s">
        <v>586</v>
      </c>
      <c r="C52" s="140" t="s">
        <v>587</v>
      </c>
      <c r="D52" s="120"/>
    </row>
    <row r="53" spans="1:4" ht="16" thickTop="1">
      <c r="A53" s="141" t="s">
        <v>588</v>
      </c>
      <c r="B53" s="142"/>
      <c r="C53" s="143" t="s">
        <v>598</v>
      </c>
      <c r="D53" s="120"/>
    </row>
    <row r="54" spans="1:4" ht="27" thickBot="1">
      <c r="A54" s="144" t="s">
        <v>590</v>
      </c>
      <c r="B54" s="145">
        <v>86</v>
      </c>
      <c r="C54" s="146"/>
      <c r="D54" s="120"/>
    </row>
    <row r="55" spans="1:4" ht="16" thickTop="1">
      <c r="A55" s="209" t="s">
        <v>591</v>
      </c>
      <c r="B55" s="209"/>
      <c r="C55" s="209"/>
      <c r="D55" s="120"/>
    </row>
  </sheetData>
  <mergeCells count="25">
    <mergeCell ref="B5:B6"/>
    <mergeCell ref="B9:B10"/>
    <mergeCell ref="A36:A37"/>
    <mergeCell ref="A33:A34"/>
    <mergeCell ref="A40:F40"/>
    <mergeCell ref="A20:B21"/>
    <mergeCell ref="A23:C23"/>
    <mergeCell ref="A27:C27"/>
    <mergeCell ref="A13:F13"/>
    <mergeCell ref="A14:C15"/>
    <mergeCell ref="D14:E14"/>
    <mergeCell ref="F14:F15"/>
    <mergeCell ref="A16:A19"/>
    <mergeCell ref="B16:B17"/>
    <mergeCell ref="B18:B19"/>
    <mergeCell ref="D41:E41"/>
    <mergeCell ref="F41:F42"/>
    <mergeCell ref="A43:A46"/>
    <mergeCell ref="B43:B44"/>
    <mergeCell ref="B45:B46"/>
    <mergeCell ref="A47:B48"/>
    <mergeCell ref="A51:C51"/>
    <mergeCell ref="A52"/>
    <mergeCell ref="A55:C55"/>
    <mergeCell ref="A41:C42"/>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E3BEC-E8D2-4DF9-807C-DB57EB0030FD}">
  <dimension ref="A1:G6"/>
  <sheetViews>
    <sheetView workbookViewId="0">
      <selection activeCell="F2" sqref="F2"/>
    </sheetView>
  </sheetViews>
  <sheetFormatPr baseColWidth="10" defaultRowHeight="15"/>
  <sheetData>
    <row r="1" spans="1:7">
      <c r="E1" t="s">
        <v>602</v>
      </c>
      <c r="F1" t="s">
        <v>603</v>
      </c>
      <c r="G1" t="s">
        <v>604</v>
      </c>
    </row>
    <row r="2" spans="1:7">
      <c r="A2" s="5" t="s">
        <v>493</v>
      </c>
      <c r="E2">
        <v>355</v>
      </c>
      <c r="F2">
        <v>325</v>
      </c>
      <c r="G2">
        <v>385</v>
      </c>
    </row>
    <row r="3" spans="1:7">
      <c r="A3" s="6" t="s">
        <v>495</v>
      </c>
      <c r="E3">
        <v>32</v>
      </c>
      <c r="F3">
        <v>21</v>
      </c>
      <c r="G3">
        <v>43</v>
      </c>
    </row>
    <row r="4" spans="1:7">
      <c r="A4" s="6" t="s">
        <v>497</v>
      </c>
      <c r="E4">
        <v>24</v>
      </c>
      <c r="F4">
        <v>15</v>
      </c>
      <c r="G4">
        <v>33</v>
      </c>
    </row>
    <row r="5" spans="1:7">
      <c r="A5" s="6" t="s">
        <v>499</v>
      </c>
      <c r="E5">
        <v>6</v>
      </c>
      <c r="F5">
        <v>1</v>
      </c>
      <c r="G5">
        <v>11</v>
      </c>
    </row>
    <row r="6" spans="1:7">
      <c r="A6" s="6" t="s">
        <v>612</v>
      </c>
      <c r="E6">
        <v>385</v>
      </c>
      <c r="F6">
        <v>355</v>
      </c>
      <c r="G6">
        <v>415</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7F6A-1250-4455-8C2D-4D8FF96798E6}">
  <dimension ref="A1:A3"/>
  <sheetViews>
    <sheetView workbookViewId="0">
      <selection activeCell="B9" sqref="B9"/>
    </sheetView>
  </sheetViews>
  <sheetFormatPr baseColWidth="10" defaultRowHeight="15"/>
  <sheetData>
    <row r="1" spans="1:1">
      <c r="A1" t="s">
        <v>599</v>
      </c>
    </row>
    <row r="2" spans="1:1">
      <c r="A2" t="s">
        <v>600</v>
      </c>
    </row>
    <row r="3" spans="1:1">
      <c r="A3" t="s">
        <v>601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1C38-9696-374F-A993-0E93B2AF8128}">
  <dimension ref="A1:B284"/>
  <sheetViews>
    <sheetView workbookViewId="0">
      <selection activeCell="D35" sqref="D35"/>
    </sheetView>
  </sheetViews>
  <sheetFormatPr baseColWidth="10" defaultRowHeight="15"/>
  <sheetData>
    <row r="1" spans="1:2">
      <c r="A1">
        <v>1</v>
      </c>
      <c r="B1">
        <v>0</v>
      </c>
    </row>
    <row r="2" spans="1:2">
      <c r="A2">
        <v>2</v>
      </c>
      <c r="B2">
        <v>0</v>
      </c>
    </row>
    <row r="3" spans="1:2">
      <c r="A3">
        <v>3</v>
      </c>
      <c r="B3">
        <v>0</v>
      </c>
    </row>
    <row r="4" spans="1:2">
      <c r="A4">
        <v>4</v>
      </c>
      <c r="B4">
        <v>0</v>
      </c>
    </row>
    <row r="5" spans="1:2">
      <c r="A5">
        <v>5</v>
      </c>
      <c r="B5">
        <v>0</v>
      </c>
    </row>
    <row r="6" spans="1:2">
      <c r="A6">
        <v>6</v>
      </c>
      <c r="B6">
        <v>0</v>
      </c>
    </row>
    <row r="7" spans="1:2">
      <c r="A7">
        <v>7</v>
      </c>
      <c r="B7">
        <v>0</v>
      </c>
    </row>
    <row r="8" spans="1:2">
      <c r="A8">
        <v>8</v>
      </c>
      <c r="B8">
        <v>0</v>
      </c>
    </row>
    <row r="9" spans="1:2">
      <c r="A9">
        <v>9</v>
      </c>
      <c r="B9">
        <v>0</v>
      </c>
    </row>
    <row r="10" spans="1:2">
      <c r="A10">
        <v>10</v>
      </c>
      <c r="B10">
        <v>0</v>
      </c>
    </row>
    <row r="11" spans="1:2">
      <c r="A11">
        <v>11</v>
      </c>
      <c r="B11">
        <v>0</v>
      </c>
    </row>
    <row r="12" spans="1:2">
      <c r="A12">
        <v>12</v>
      </c>
      <c r="B12">
        <v>0</v>
      </c>
    </row>
    <row r="13" spans="1:2">
      <c r="A13">
        <v>13</v>
      </c>
      <c r="B13">
        <v>0</v>
      </c>
    </row>
    <row r="14" spans="1:2">
      <c r="A14">
        <v>14</v>
      </c>
      <c r="B14">
        <v>0</v>
      </c>
    </row>
    <row r="15" spans="1:2">
      <c r="A15">
        <v>15</v>
      </c>
      <c r="B15">
        <v>0</v>
      </c>
    </row>
    <row r="16" spans="1:2">
      <c r="A16">
        <v>16</v>
      </c>
      <c r="B16">
        <v>0</v>
      </c>
    </row>
    <row r="17" spans="1:2">
      <c r="A17">
        <v>17</v>
      </c>
      <c r="B17">
        <v>0</v>
      </c>
    </row>
    <row r="18" spans="1:2">
      <c r="A18">
        <v>18</v>
      </c>
      <c r="B18">
        <v>0</v>
      </c>
    </row>
    <row r="19" spans="1:2">
      <c r="A19">
        <v>19</v>
      </c>
      <c r="B19">
        <v>0</v>
      </c>
    </row>
    <row r="20" spans="1:2">
      <c r="A20">
        <v>20</v>
      </c>
      <c r="B20">
        <v>0</v>
      </c>
    </row>
    <row r="21" spans="1:2">
      <c r="A21">
        <v>21</v>
      </c>
      <c r="B21">
        <v>0</v>
      </c>
    </row>
    <row r="22" spans="1:2">
      <c r="A22">
        <v>22</v>
      </c>
      <c r="B22">
        <v>0</v>
      </c>
    </row>
    <row r="23" spans="1:2">
      <c r="A23">
        <v>23</v>
      </c>
      <c r="B23">
        <v>0</v>
      </c>
    </row>
    <row r="24" spans="1:2">
      <c r="A24">
        <v>24</v>
      </c>
      <c r="B24">
        <v>0</v>
      </c>
    </row>
    <row r="25" spans="1:2">
      <c r="A25">
        <v>25</v>
      </c>
      <c r="B25">
        <v>0</v>
      </c>
    </row>
    <row r="26" spans="1:2">
      <c r="A26">
        <v>26</v>
      </c>
      <c r="B26">
        <v>0</v>
      </c>
    </row>
    <row r="27" spans="1:2">
      <c r="A27">
        <v>27</v>
      </c>
      <c r="B27">
        <v>0</v>
      </c>
    </row>
    <row r="28" spans="1:2">
      <c r="A28">
        <v>28</v>
      </c>
      <c r="B28">
        <v>0</v>
      </c>
    </row>
    <row r="29" spans="1:2">
      <c r="A29">
        <v>29</v>
      </c>
      <c r="B29">
        <v>0</v>
      </c>
    </row>
    <row r="30" spans="1:2">
      <c r="A30">
        <v>30</v>
      </c>
      <c r="B30">
        <v>0</v>
      </c>
    </row>
    <row r="31" spans="1:2">
      <c r="A31">
        <v>31</v>
      </c>
      <c r="B31">
        <v>0</v>
      </c>
    </row>
    <row r="32" spans="1:2">
      <c r="A32">
        <v>32</v>
      </c>
      <c r="B32">
        <v>0</v>
      </c>
    </row>
    <row r="33" spans="1:2">
      <c r="A33">
        <v>33</v>
      </c>
      <c r="B33">
        <v>0</v>
      </c>
    </row>
    <row r="34" spans="1:2">
      <c r="A34">
        <v>34</v>
      </c>
      <c r="B34">
        <v>0</v>
      </c>
    </row>
    <row r="35" spans="1:2">
      <c r="A35">
        <v>35</v>
      </c>
      <c r="B35">
        <v>0</v>
      </c>
    </row>
    <row r="36" spans="1:2">
      <c r="A36">
        <v>36</v>
      </c>
      <c r="B36">
        <v>0</v>
      </c>
    </row>
    <row r="37" spans="1:2">
      <c r="A37">
        <v>37</v>
      </c>
      <c r="B37">
        <v>0</v>
      </c>
    </row>
    <row r="38" spans="1:2">
      <c r="A38">
        <v>38</v>
      </c>
      <c r="B38">
        <v>0</v>
      </c>
    </row>
    <row r="39" spans="1:2">
      <c r="A39">
        <v>39</v>
      </c>
      <c r="B39">
        <v>0</v>
      </c>
    </row>
    <row r="40" spans="1:2">
      <c r="A40">
        <v>40</v>
      </c>
      <c r="B40">
        <v>0</v>
      </c>
    </row>
    <row r="41" spans="1:2">
      <c r="A41">
        <v>41</v>
      </c>
      <c r="B41">
        <v>0</v>
      </c>
    </row>
    <row r="42" spans="1:2">
      <c r="A42">
        <v>42</v>
      </c>
      <c r="B42">
        <v>0</v>
      </c>
    </row>
    <row r="43" spans="1:2">
      <c r="A43">
        <v>43</v>
      </c>
      <c r="B43">
        <v>0</v>
      </c>
    </row>
    <row r="44" spans="1:2">
      <c r="A44">
        <v>44</v>
      </c>
      <c r="B44">
        <v>0</v>
      </c>
    </row>
    <row r="45" spans="1:2">
      <c r="A45">
        <v>45</v>
      </c>
      <c r="B45">
        <v>0</v>
      </c>
    </row>
    <row r="46" spans="1:2">
      <c r="A46">
        <v>46</v>
      </c>
      <c r="B46">
        <v>0</v>
      </c>
    </row>
    <row r="47" spans="1:2">
      <c r="A47">
        <v>47</v>
      </c>
      <c r="B47">
        <v>0</v>
      </c>
    </row>
    <row r="48" spans="1:2">
      <c r="A48">
        <v>48</v>
      </c>
      <c r="B48">
        <v>0</v>
      </c>
    </row>
    <row r="49" spans="1:2">
      <c r="A49">
        <v>49</v>
      </c>
      <c r="B49">
        <v>0</v>
      </c>
    </row>
    <row r="50" spans="1:2">
      <c r="A50">
        <v>50</v>
      </c>
      <c r="B50">
        <v>0</v>
      </c>
    </row>
    <row r="51" spans="1:2">
      <c r="A51">
        <v>51</v>
      </c>
      <c r="B51">
        <v>0</v>
      </c>
    </row>
    <row r="52" spans="1:2">
      <c r="A52">
        <v>52</v>
      </c>
      <c r="B52">
        <v>0</v>
      </c>
    </row>
    <row r="53" spans="1:2">
      <c r="A53">
        <v>53</v>
      </c>
      <c r="B53">
        <v>0</v>
      </c>
    </row>
    <row r="54" spans="1:2">
      <c r="A54">
        <v>54</v>
      </c>
      <c r="B54">
        <v>0</v>
      </c>
    </row>
    <row r="55" spans="1:2">
      <c r="A55">
        <v>55</v>
      </c>
      <c r="B55">
        <v>0</v>
      </c>
    </row>
    <row r="56" spans="1:2">
      <c r="A56">
        <v>56</v>
      </c>
      <c r="B56">
        <v>0</v>
      </c>
    </row>
    <row r="57" spans="1:2">
      <c r="A57">
        <v>57</v>
      </c>
      <c r="B57">
        <v>0</v>
      </c>
    </row>
    <row r="58" spans="1:2">
      <c r="A58">
        <v>58</v>
      </c>
      <c r="B58">
        <v>0</v>
      </c>
    </row>
    <row r="59" spans="1:2">
      <c r="A59">
        <v>59</v>
      </c>
      <c r="B59">
        <v>0</v>
      </c>
    </row>
    <row r="60" spans="1:2">
      <c r="A60">
        <v>60</v>
      </c>
      <c r="B60">
        <v>0</v>
      </c>
    </row>
    <row r="61" spans="1:2">
      <c r="A61">
        <v>61</v>
      </c>
      <c r="B61">
        <v>0</v>
      </c>
    </row>
    <row r="62" spans="1:2">
      <c r="A62">
        <v>62</v>
      </c>
      <c r="B62">
        <v>0</v>
      </c>
    </row>
    <row r="63" spans="1:2">
      <c r="A63">
        <v>63</v>
      </c>
      <c r="B63">
        <v>0</v>
      </c>
    </row>
    <row r="64" spans="1:2">
      <c r="A64">
        <v>64</v>
      </c>
      <c r="B64">
        <v>0</v>
      </c>
    </row>
    <row r="65" spans="1:2">
      <c r="A65">
        <v>65</v>
      </c>
      <c r="B65">
        <v>0</v>
      </c>
    </row>
    <row r="66" spans="1:2">
      <c r="A66">
        <v>66</v>
      </c>
      <c r="B66">
        <v>0</v>
      </c>
    </row>
    <row r="67" spans="1:2">
      <c r="A67">
        <v>67</v>
      </c>
      <c r="B67">
        <v>0</v>
      </c>
    </row>
    <row r="68" spans="1:2">
      <c r="A68">
        <v>68</v>
      </c>
      <c r="B68">
        <v>0</v>
      </c>
    </row>
    <row r="69" spans="1:2">
      <c r="A69">
        <v>69</v>
      </c>
      <c r="B69">
        <v>0</v>
      </c>
    </row>
    <row r="70" spans="1:2">
      <c r="A70">
        <v>70</v>
      </c>
      <c r="B70">
        <v>0</v>
      </c>
    </row>
    <row r="71" spans="1:2">
      <c r="A71">
        <v>71</v>
      </c>
      <c r="B71">
        <v>0</v>
      </c>
    </row>
    <row r="72" spans="1:2">
      <c r="A72">
        <v>72</v>
      </c>
      <c r="B72">
        <v>0</v>
      </c>
    </row>
    <row r="73" spans="1:2">
      <c r="A73">
        <v>73</v>
      </c>
      <c r="B73">
        <v>0</v>
      </c>
    </row>
    <row r="74" spans="1:2">
      <c r="A74">
        <v>74</v>
      </c>
      <c r="B74">
        <v>0</v>
      </c>
    </row>
    <row r="75" spans="1:2">
      <c r="A75">
        <v>75</v>
      </c>
      <c r="B75">
        <v>0</v>
      </c>
    </row>
    <row r="76" spans="1:2">
      <c r="A76">
        <v>76</v>
      </c>
      <c r="B76">
        <v>0</v>
      </c>
    </row>
    <row r="77" spans="1:2">
      <c r="A77">
        <v>77</v>
      </c>
      <c r="B77">
        <v>0</v>
      </c>
    </row>
    <row r="78" spans="1:2">
      <c r="A78">
        <v>78</v>
      </c>
      <c r="B78">
        <v>0</v>
      </c>
    </row>
    <row r="79" spans="1:2">
      <c r="A79">
        <v>79</v>
      </c>
      <c r="B79">
        <v>0</v>
      </c>
    </row>
    <row r="80" spans="1:2">
      <c r="A80">
        <v>80</v>
      </c>
      <c r="B80">
        <v>0</v>
      </c>
    </row>
    <row r="81" spans="1:2">
      <c r="A81">
        <v>81</v>
      </c>
      <c r="B81">
        <v>0</v>
      </c>
    </row>
    <row r="82" spans="1:2">
      <c r="A82">
        <v>82</v>
      </c>
      <c r="B82">
        <v>0</v>
      </c>
    </row>
    <row r="83" spans="1:2">
      <c r="A83">
        <v>83</v>
      </c>
      <c r="B83">
        <v>0</v>
      </c>
    </row>
    <row r="84" spans="1:2">
      <c r="A84">
        <v>84</v>
      </c>
      <c r="B84">
        <v>0</v>
      </c>
    </row>
    <row r="85" spans="1:2">
      <c r="A85">
        <v>85</v>
      </c>
      <c r="B85">
        <v>0</v>
      </c>
    </row>
    <row r="86" spans="1:2">
      <c r="A86">
        <v>86</v>
      </c>
      <c r="B86">
        <v>0</v>
      </c>
    </row>
    <row r="87" spans="1:2">
      <c r="A87">
        <v>87</v>
      </c>
      <c r="B87">
        <v>0</v>
      </c>
    </row>
    <row r="88" spans="1:2">
      <c r="A88">
        <v>88</v>
      </c>
      <c r="B88">
        <v>0</v>
      </c>
    </row>
    <row r="89" spans="1:2">
      <c r="A89">
        <v>89</v>
      </c>
      <c r="B89">
        <v>0</v>
      </c>
    </row>
    <row r="90" spans="1:2">
      <c r="A90">
        <v>90</v>
      </c>
      <c r="B90">
        <v>0</v>
      </c>
    </row>
    <row r="91" spans="1:2">
      <c r="A91">
        <v>91</v>
      </c>
      <c r="B91">
        <v>0</v>
      </c>
    </row>
    <row r="92" spans="1:2">
      <c r="A92">
        <v>92</v>
      </c>
      <c r="B92">
        <v>0</v>
      </c>
    </row>
    <row r="93" spans="1:2">
      <c r="A93">
        <v>93</v>
      </c>
      <c r="B93">
        <v>0</v>
      </c>
    </row>
    <row r="94" spans="1:2">
      <c r="A94">
        <v>94</v>
      </c>
      <c r="B94">
        <v>0</v>
      </c>
    </row>
    <row r="95" spans="1:2">
      <c r="A95">
        <v>95</v>
      </c>
      <c r="B95">
        <v>0</v>
      </c>
    </row>
    <row r="96" spans="1:2">
      <c r="A96">
        <v>96</v>
      </c>
      <c r="B96">
        <v>0</v>
      </c>
    </row>
    <row r="97" spans="1:2">
      <c r="A97">
        <v>97</v>
      </c>
      <c r="B97">
        <v>0</v>
      </c>
    </row>
    <row r="98" spans="1:2">
      <c r="A98">
        <v>98</v>
      </c>
      <c r="B98">
        <v>0</v>
      </c>
    </row>
    <row r="99" spans="1:2">
      <c r="A99">
        <v>99</v>
      </c>
      <c r="B99">
        <v>0</v>
      </c>
    </row>
    <row r="100" spans="1:2">
      <c r="A100">
        <v>100</v>
      </c>
      <c r="B100">
        <v>0</v>
      </c>
    </row>
    <row r="101" spans="1:2">
      <c r="A101">
        <v>101</v>
      </c>
      <c r="B101">
        <v>0</v>
      </c>
    </row>
    <row r="102" spans="1:2">
      <c r="A102">
        <v>102</v>
      </c>
      <c r="B102">
        <v>0</v>
      </c>
    </row>
    <row r="103" spans="1:2">
      <c r="A103">
        <v>103</v>
      </c>
      <c r="B103">
        <v>0</v>
      </c>
    </row>
    <row r="104" spans="1:2">
      <c r="A104">
        <v>104</v>
      </c>
      <c r="B104">
        <v>0</v>
      </c>
    </row>
    <row r="105" spans="1:2">
      <c r="A105">
        <v>105</v>
      </c>
      <c r="B105">
        <v>0</v>
      </c>
    </row>
    <row r="106" spans="1:2">
      <c r="A106">
        <v>106</v>
      </c>
      <c r="B106">
        <v>0</v>
      </c>
    </row>
    <row r="107" spans="1:2">
      <c r="A107">
        <v>107</v>
      </c>
      <c r="B107">
        <v>0</v>
      </c>
    </row>
    <row r="108" spans="1:2">
      <c r="A108">
        <v>108</v>
      </c>
      <c r="B108">
        <v>0</v>
      </c>
    </row>
    <row r="109" spans="1:2">
      <c r="A109">
        <v>109</v>
      </c>
      <c r="B109">
        <v>0</v>
      </c>
    </row>
    <row r="110" spans="1:2">
      <c r="A110">
        <v>110</v>
      </c>
      <c r="B110">
        <v>0</v>
      </c>
    </row>
    <row r="111" spans="1:2">
      <c r="A111">
        <v>111</v>
      </c>
      <c r="B111">
        <v>0</v>
      </c>
    </row>
    <row r="112" spans="1:2">
      <c r="A112">
        <v>112</v>
      </c>
      <c r="B112">
        <v>0</v>
      </c>
    </row>
    <row r="113" spans="1:2">
      <c r="A113">
        <v>113</v>
      </c>
      <c r="B113">
        <v>0</v>
      </c>
    </row>
    <row r="114" spans="1:2">
      <c r="A114">
        <v>114</v>
      </c>
      <c r="B114">
        <v>0</v>
      </c>
    </row>
    <row r="115" spans="1:2">
      <c r="A115">
        <v>115</v>
      </c>
      <c r="B115">
        <v>0</v>
      </c>
    </row>
    <row r="116" spans="1:2">
      <c r="A116">
        <v>116</v>
      </c>
      <c r="B116">
        <v>0</v>
      </c>
    </row>
    <row r="117" spans="1:2">
      <c r="A117">
        <v>117</v>
      </c>
      <c r="B117">
        <v>0</v>
      </c>
    </row>
    <row r="118" spans="1:2">
      <c r="A118">
        <v>118</v>
      </c>
      <c r="B118">
        <v>0</v>
      </c>
    </row>
    <row r="119" spans="1:2">
      <c r="A119">
        <v>119</v>
      </c>
      <c r="B119">
        <v>0</v>
      </c>
    </row>
    <row r="120" spans="1:2">
      <c r="A120">
        <v>120</v>
      </c>
      <c r="B120">
        <v>0</v>
      </c>
    </row>
    <row r="121" spans="1:2">
      <c r="A121">
        <v>121</v>
      </c>
      <c r="B121">
        <v>0</v>
      </c>
    </row>
    <row r="122" spans="1:2">
      <c r="A122">
        <v>122</v>
      </c>
      <c r="B122">
        <v>0</v>
      </c>
    </row>
    <row r="123" spans="1:2">
      <c r="A123">
        <v>123</v>
      </c>
      <c r="B123">
        <v>0</v>
      </c>
    </row>
    <row r="124" spans="1:2">
      <c r="A124">
        <v>124</v>
      </c>
      <c r="B124">
        <v>0</v>
      </c>
    </row>
    <row r="125" spans="1:2">
      <c r="A125">
        <v>125</v>
      </c>
      <c r="B125">
        <v>0</v>
      </c>
    </row>
    <row r="126" spans="1:2">
      <c r="A126">
        <v>126</v>
      </c>
      <c r="B126">
        <v>0</v>
      </c>
    </row>
    <row r="127" spans="1:2">
      <c r="A127">
        <v>127</v>
      </c>
      <c r="B127">
        <v>0</v>
      </c>
    </row>
    <row r="128" spans="1:2">
      <c r="A128">
        <v>128</v>
      </c>
      <c r="B128">
        <v>0</v>
      </c>
    </row>
    <row r="129" spans="1:2">
      <c r="A129">
        <v>129</v>
      </c>
      <c r="B129">
        <v>0</v>
      </c>
    </row>
    <row r="130" spans="1:2">
      <c r="A130">
        <v>130</v>
      </c>
      <c r="B130">
        <v>0</v>
      </c>
    </row>
    <row r="131" spans="1:2">
      <c r="A131">
        <v>131</v>
      </c>
      <c r="B131">
        <v>0</v>
      </c>
    </row>
    <row r="132" spans="1:2">
      <c r="A132">
        <v>132</v>
      </c>
      <c r="B132">
        <v>0</v>
      </c>
    </row>
    <row r="133" spans="1:2">
      <c r="A133">
        <v>133</v>
      </c>
      <c r="B133">
        <v>0</v>
      </c>
    </row>
    <row r="134" spans="1:2">
      <c r="A134">
        <v>134</v>
      </c>
      <c r="B134">
        <v>0</v>
      </c>
    </row>
    <row r="135" spans="1:2">
      <c r="A135">
        <v>135</v>
      </c>
      <c r="B135">
        <v>0</v>
      </c>
    </row>
    <row r="136" spans="1:2">
      <c r="A136">
        <v>136</v>
      </c>
      <c r="B136">
        <v>0</v>
      </c>
    </row>
    <row r="137" spans="1:2">
      <c r="A137">
        <v>137</v>
      </c>
      <c r="B137">
        <v>0</v>
      </c>
    </row>
    <row r="138" spans="1:2">
      <c r="A138">
        <v>138</v>
      </c>
      <c r="B138">
        <v>1</v>
      </c>
    </row>
    <row r="139" spans="1:2">
      <c r="A139">
        <v>139</v>
      </c>
      <c r="B139">
        <v>1</v>
      </c>
    </row>
    <row r="140" spans="1:2">
      <c r="A140">
        <v>140</v>
      </c>
      <c r="B140">
        <v>1</v>
      </c>
    </row>
    <row r="141" spans="1:2">
      <c r="A141">
        <v>141</v>
      </c>
      <c r="B141">
        <v>1</v>
      </c>
    </row>
    <row r="142" spans="1:2">
      <c r="A142">
        <v>142</v>
      </c>
      <c r="B142">
        <v>1</v>
      </c>
    </row>
    <row r="143" spans="1:2">
      <c r="A143">
        <v>143</v>
      </c>
      <c r="B143">
        <v>1</v>
      </c>
    </row>
    <row r="144" spans="1:2">
      <c r="A144">
        <v>144</v>
      </c>
      <c r="B144">
        <v>1</v>
      </c>
    </row>
    <row r="145" spans="1:2">
      <c r="A145">
        <v>145</v>
      </c>
      <c r="B145">
        <v>1</v>
      </c>
    </row>
    <row r="146" spans="1:2">
      <c r="A146">
        <v>146</v>
      </c>
      <c r="B146">
        <v>1</v>
      </c>
    </row>
    <row r="147" spans="1:2">
      <c r="A147">
        <v>147</v>
      </c>
      <c r="B147">
        <v>1</v>
      </c>
    </row>
    <row r="148" spans="1:2">
      <c r="A148">
        <v>148</v>
      </c>
      <c r="B148">
        <v>1</v>
      </c>
    </row>
    <row r="149" spans="1:2">
      <c r="A149">
        <v>149</v>
      </c>
      <c r="B149">
        <v>1</v>
      </c>
    </row>
    <row r="150" spans="1:2">
      <c r="A150">
        <v>150</v>
      </c>
      <c r="B150">
        <v>1</v>
      </c>
    </row>
    <row r="151" spans="1:2">
      <c r="A151">
        <v>151</v>
      </c>
      <c r="B151">
        <v>1</v>
      </c>
    </row>
    <row r="152" spans="1:2">
      <c r="A152">
        <v>152</v>
      </c>
      <c r="B152">
        <v>1</v>
      </c>
    </row>
    <row r="153" spans="1:2">
      <c r="A153">
        <v>153</v>
      </c>
      <c r="B153">
        <v>1</v>
      </c>
    </row>
    <row r="154" spans="1:2">
      <c r="A154">
        <v>154</v>
      </c>
      <c r="B154">
        <v>1</v>
      </c>
    </row>
    <row r="155" spans="1:2">
      <c r="A155">
        <v>155</v>
      </c>
      <c r="B155">
        <v>1</v>
      </c>
    </row>
    <row r="156" spans="1:2">
      <c r="A156">
        <v>156</v>
      </c>
      <c r="B156">
        <v>1</v>
      </c>
    </row>
    <row r="157" spans="1:2">
      <c r="A157">
        <v>157</v>
      </c>
      <c r="B157">
        <v>1</v>
      </c>
    </row>
    <row r="158" spans="1:2">
      <c r="A158">
        <v>158</v>
      </c>
      <c r="B158">
        <v>1</v>
      </c>
    </row>
    <row r="159" spans="1:2">
      <c r="A159">
        <v>159</v>
      </c>
      <c r="B159">
        <v>1</v>
      </c>
    </row>
    <row r="160" spans="1:2">
      <c r="A160">
        <v>160</v>
      </c>
      <c r="B160">
        <v>1</v>
      </c>
    </row>
    <row r="161" spans="1:2">
      <c r="A161">
        <v>161</v>
      </c>
      <c r="B161">
        <v>1</v>
      </c>
    </row>
    <row r="162" spans="1:2">
      <c r="A162">
        <v>162</v>
      </c>
      <c r="B162">
        <v>1</v>
      </c>
    </row>
    <row r="163" spans="1:2">
      <c r="A163">
        <v>163</v>
      </c>
      <c r="B163">
        <v>1</v>
      </c>
    </row>
    <row r="164" spans="1:2">
      <c r="A164">
        <v>164</v>
      </c>
      <c r="B164">
        <v>1</v>
      </c>
    </row>
    <row r="165" spans="1:2">
      <c r="A165">
        <v>165</v>
      </c>
      <c r="B165">
        <v>1</v>
      </c>
    </row>
    <row r="166" spans="1:2">
      <c r="A166">
        <v>166</v>
      </c>
      <c r="B166">
        <v>1</v>
      </c>
    </row>
    <row r="167" spans="1:2">
      <c r="A167">
        <v>167</v>
      </c>
      <c r="B167">
        <v>1</v>
      </c>
    </row>
    <row r="168" spans="1:2">
      <c r="A168">
        <v>168</v>
      </c>
      <c r="B168">
        <v>1</v>
      </c>
    </row>
    <row r="169" spans="1:2">
      <c r="A169">
        <v>169</v>
      </c>
      <c r="B169">
        <v>1</v>
      </c>
    </row>
    <row r="170" spans="1:2">
      <c r="A170">
        <v>170</v>
      </c>
      <c r="B170">
        <v>1</v>
      </c>
    </row>
    <row r="171" spans="1:2">
      <c r="A171">
        <v>171</v>
      </c>
      <c r="B171">
        <v>1</v>
      </c>
    </row>
    <row r="172" spans="1:2">
      <c r="A172">
        <v>172</v>
      </c>
      <c r="B172">
        <v>1</v>
      </c>
    </row>
    <row r="173" spans="1:2">
      <c r="A173">
        <v>173</v>
      </c>
      <c r="B173">
        <v>1</v>
      </c>
    </row>
    <row r="174" spans="1:2">
      <c r="A174">
        <v>174</v>
      </c>
      <c r="B174">
        <v>1</v>
      </c>
    </row>
    <row r="175" spans="1:2">
      <c r="A175">
        <v>175</v>
      </c>
      <c r="B175">
        <v>1</v>
      </c>
    </row>
    <row r="176" spans="1:2">
      <c r="A176">
        <v>176</v>
      </c>
      <c r="B176">
        <v>1</v>
      </c>
    </row>
    <row r="177" spans="1:2">
      <c r="A177">
        <v>177</v>
      </c>
      <c r="B177">
        <v>1</v>
      </c>
    </row>
    <row r="178" spans="1:2">
      <c r="A178">
        <v>178</v>
      </c>
      <c r="B178">
        <v>1</v>
      </c>
    </row>
    <row r="179" spans="1:2">
      <c r="A179">
        <v>179</v>
      </c>
      <c r="B179">
        <v>1</v>
      </c>
    </row>
    <row r="180" spans="1:2">
      <c r="A180">
        <v>180</v>
      </c>
      <c r="B180">
        <v>1</v>
      </c>
    </row>
    <row r="181" spans="1:2">
      <c r="A181">
        <v>181</v>
      </c>
      <c r="B181">
        <v>1</v>
      </c>
    </row>
    <row r="182" spans="1:2">
      <c r="A182">
        <v>182</v>
      </c>
      <c r="B182">
        <v>1</v>
      </c>
    </row>
    <row r="183" spans="1:2">
      <c r="A183">
        <v>183</v>
      </c>
      <c r="B183">
        <v>1</v>
      </c>
    </row>
    <row r="184" spans="1:2">
      <c r="A184">
        <v>184</v>
      </c>
      <c r="B184">
        <v>1</v>
      </c>
    </row>
    <row r="185" spans="1:2">
      <c r="A185">
        <v>185</v>
      </c>
      <c r="B185">
        <v>1</v>
      </c>
    </row>
    <row r="186" spans="1:2">
      <c r="A186">
        <v>186</v>
      </c>
      <c r="B186">
        <v>1</v>
      </c>
    </row>
    <row r="187" spans="1:2">
      <c r="A187">
        <v>187</v>
      </c>
      <c r="B187">
        <v>1</v>
      </c>
    </row>
    <row r="188" spans="1:2">
      <c r="A188">
        <v>188</v>
      </c>
      <c r="B188">
        <v>1</v>
      </c>
    </row>
    <row r="189" spans="1:2">
      <c r="A189">
        <v>189</v>
      </c>
      <c r="B189">
        <v>1</v>
      </c>
    </row>
    <row r="190" spans="1:2">
      <c r="A190">
        <v>190</v>
      </c>
      <c r="B190">
        <v>1</v>
      </c>
    </row>
    <row r="191" spans="1:2">
      <c r="A191">
        <v>191</v>
      </c>
      <c r="B191">
        <v>1</v>
      </c>
    </row>
    <row r="192" spans="1:2">
      <c r="A192">
        <v>192</v>
      </c>
      <c r="B192">
        <v>1</v>
      </c>
    </row>
    <row r="193" spans="1:2">
      <c r="A193">
        <v>193</v>
      </c>
      <c r="B193">
        <v>1</v>
      </c>
    </row>
    <row r="194" spans="1:2">
      <c r="A194">
        <v>194</v>
      </c>
      <c r="B194">
        <v>1</v>
      </c>
    </row>
    <row r="195" spans="1:2">
      <c r="A195">
        <v>195</v>
      </c>
      <c r="B195">
        <v>1</v>
      </c>
    </row>
    <row r="196" spans="1:2">
      <c r="A196">
        <v>196</v>
      </c>
      <c r="B196">
        <v>1</v>
      </c>
    </row>
    <row r="197" spans="1:2">
      <c r="A197">
        <v>197</v>
      </c>
      <c r="B197">
        <v>1</v>
      </c>
    </row>
    <row r="198" spans="1:2">
      <c r="A198">
        <v>198</v>
      </c>
      <c r="B198">
        <v>1</v>
      </c>
    </row>
    <row r="199" spans="1:2">
      <c r="A199">
        <v>199</v>
      </c>
      <c r="B199">
        <v>1</v>
      </c>
    </row>
    <row r="200" spans="1:2">
      <c r="A200">
        <v>200</v>
      </c>
      <c r="B200">
        <v>1</v>
      </c>
    </row>
    <row r="201" spans="1:2">
      <c r="A201">
        <v>201</v>
      </c>
      <c r="B201">
        <v>1</v>
      </c>
    </row>
    <row r="202" spans="1:2">
      <c r="A202">
        <v>202</v>
      </c>
      <c r="B202">
        <v>1</v>
      </c>
    </row>
    <row r="203" spans="1:2">
      <c r="A203">
        <v>203</v>
      </c>
      <c r="B203">
        <v>1</v>
      </c>
    </row>
    <row r="204" spans="1:2">
      <c r="A204">
        <v>204</v>
      </c>
      <c r="B204">
        <v>1</v>
      </c>
    </row>
    <row r="205" spans="1:2">
      <c r="A205">
        <v>205</v>
      </c>
      <c r="B205">
        <v>1</v>
      </c>
    </row>
    <row r="206" spans="1:2">
      <c r="A206">
        <v>206</v>
      </c>
      <c r="B206">
        <v>1</v>
      </c>
    </row>
    <row r="207" spans="1:2">
      <c r="A207">
        <v>207</v>
      </c>
      <c r="B207">
        <v>1</v>
      </c>
    </row>
    <row r="208" spans="1:2">
      <c r="A208">
        <v>208</v>
      </c>
      <c r="B208">
        <v>1</v>
      </c>
    </row>
    <row r="209" spans="1:2">
      <c r="A209">
        <v>209</v>
      </c>
      <c r="B209">
        <v>1</v>
      </c>
    </row>
    <row r="210" spans="1:2">
      <c r="A210">
        <v>210</v>
      </c>
      <c r="B210">
        <v>1</v>
      </c>
    </row>
    <row r="211" spans="1:2">
      <c r="A211">
        <v>211</v>
      </c>
      <c r="B211">
        <v>1</v>
      </c>
    </row>
    <row r="212" spans="1:2">
      <c r="A212">
        <v>212</v>
      </c>
      <c r="B212">
        <v>1</v>
      </c>
    </row>
    <row r="213" spans="1:2">
      <c r="A213">
        <v>213</v>
      </c>
      <c r="B213">
        <v>1</v>
      </c>
    </row>
    <row r="214" spans="1:2">
      <c r="A214">
        <v>214</v>
      </c>
      <c r="B214">
        <v>1</v>
      </c>
    </row>
    <row r="215" spans="1:2">
      <c r="A215">
        <v>215</v>
      </c>
      <c r="B215">
        <v>1</v>
      </c>
    </row>
    <row r="216" spans="1:2">
      <c r="A216">
        <v>216</v>
      </c>
      <c r="B216">
        <v>1</v>
      </c>
    </row>
    <row r="217" spans="1:2">
      <c r="A217">
        <v>217</v>
      </c>
      <c r="B217">
        <v>1</v>
      </c>
    </row>
    <row r="218" spans="1:2">
      <c r="A218">
        <v>218</v>
      </c>
      <c r="B218">
        <v>1</v>
      </c>
    </row>
    <row r="219" spans="1:2">
      <c r="A219">
        <v>219</v>
      </c>
      <c r="B219">
        <v>1</v>
      </c>
    </row>
    <row r="220" spans="1:2">
      <c r="A220">
        <v>220</v>
      </c>
      <c r="B220">
        <v>1</v>
      </c>
    </row>
    <row r="221" spans="1:2">
      <c r="A221">
        <v>221</v>
      </c>
      <c r="B221">
        <v>1</v>
      </c>
    </row>
    <row r="222" spans="1:2">
      <c r="A222">
        <v>222</v>
      </c>
      <c r="B222">
        <v>1</v>
      </c>
    </row>
    <row r="223" spans="1:2">
      <c r="A223">
        <v>223</v>
      </c>
      <c r="B223">
        <v>1</v>
      </c>
    </row>
    <row r="224" spans="1:2">
      <c r="A224">
        <v>224</v>
      </c>
      <c r="B224">
        <v>1</v>
      </c>
    </row>
    <row r="225" spans="1:2">
      <c r="A225">
        <v>225</v>
      </c>
      <c r="B225">
        <v>1</v>
      </c>
    </row>
    <row r="226" spans="1:2">
      <c r="A226">
        <v>226</v>
      </c>
      <c r="B226">
        <v>1</v>
      </c>
    </row>
    <row r="227" spans="1:2">
      <c r="A227">
        <v>227</v>
      </c>
      <c r="B227">
        <v>1</v>
      </c>
    </row>
    <row r="228" spans="1:2">
      <c r="A228">
        <v>228</v>
      </c>
      <c r="B228">
        <v>1</v>
      </c>
    </row>
    <row r="229" spans="1:2">
      <c r="A229">
        <v>229</v>
      </c>
      <c r="B229">
        <v>1</v>
      </c>
    </row>
    <row r="230" spans="1:2">
      <c r="A230">
        <v>230</v>
      </c>
      <c r="B230">
        <v>1</v>
      </c>
    </row>
    <row r="231" spans="1:2">
      <c r="A231">
        <v>231</v>
      </c>
      <c r="B231">
        <v>1</v>
      </c>
    </row>
    <row r="232" spans="1:2">
      <c r="A232">
        <v>232</v>
      </c>
      <c r="B232">
        <v>1</v>
      </c>
    </row>
    <row r="233" spans="1:2">
      <c r="A233">
        <v>233</v>
      </c>
      <c r="B233">
        <v>1</v>
      </c>
    </row>
    <row r="234" spans="1:2">
      <c r="A234">
        <v>234</v>
      </c>
      <c r="B234">
        <v>1</v>
      </c>
    </row>
    <row r="235" spans="1:2">
      <c r="A235">
        <v>235</v>
      </c>
      <c r="B235">
        <v>1</v>
      </c>
    </row>
    <row r="236" spans="1:2">
      <c r="A236">
        <v>236</v>
      </c>
      <c r="B236">
        <v>1</v>
      </c>
    </row>
    <row r="237" spans="1:2">
      <c r="A237">
        <v>237</v>
      </c>
      <c r="B237">
        <v>1</v>
      </c>
    </row>
    <row r="238" spans="1:2">
      <c r="A238">
        <v>238</v>
      </c>
      <c r="B238">
        <v>1</v>
      </c>
    </row>
    <row r="239" spans="1:2">
      <c r="A239">
        <v>239</v>
      </c>
      <c r="B239">
        <v>1</v>
      </c>
    </row>
    <row r="240" spans="1:2">
      <c r="A240">
        <v>240</v>
      </c>
      <c r="B240">
        <v>1</v>
      </c>
    </row>
    <row r="241" spans="1:2">
      <c r="A241">
        <v>241</v>
      </c>
      <c r="B241">
        <v>1</v>
      </c>
    </row>
    <row r="242" spans="1:2">
      <c r="A242">
        <v>242</v>
      </c>
      <c r="B242">
        <v>1</v>
      </c>
    </row>
    <row r="243" spans="1:2">
      <c r="A243">
        <v>243</v>
      </c>
      <c r="B243">
        <v>1</v>
      </c>
    </row>
    <row r="244" spans="1:2">
      <c r="A244">
        <v>244</v>
      </c>
      <c r="B244">
        <v>1</v>
      </c>
    </row>
    <row r="245" spans="1:2">
      <c r="A245">
        <v>245</v>
      </c>
      <c r="B245">
        <v>1</v>
      </c>
    </row>
    <row r="246" spans="1:2">
      <c r="A246">
        <v>246</v>
      </c>
      <c r="B246">
        <v>1</v>
      </c>
    </row>
    <row r="247" spans="1:2">
      <c r="A247">
        <v>247</v>
      </c>
      <c r="B247">
        <v>1</v>
      </c>
    </row>
    <row r="248" spans="1:2">
      <c r="A248">
        <v>248</v>
      </c>
      <c r="B248">
        <v>1</v>
      </c>
    </row>
    <row r="249" spans="1:2">
      <c r="A249">
        <v>249</v>
      </c>
      <c r="B249">
        <v>1</v>
      </c>
    </row>
    <row r="250" spans="1:2">
      <c r="A250">
        <v>250</v>
      </c>
      <c r="B250">
        <v>1</v>
      </c>
    </row>
    <row r="251" spans="1:2">
      <c r="A251">
        <v>251</v>
      </c>
      <c r="B251">
        <v>1</v>
      </c>
    </row>
    <row r="252" spans="1:2">
      <c r="A252">
        <v>252</v>
      </c>
      <c r="B252">
        <v>1</v>
      </c>
    </row>
    <row r="253" spans="1:2">
      <c r="A253">
        <v>253</v>
      </c>
      <c r="B253">
        <v>1</v>
      </c>
    </row>
    <row r="254" spans="1:2">
      <c r="A254">
        <v>254</v>
      </c>
      <c r="B254">
        <v>1</v>
      </c>
    </row>
    <row r="255" spans="1:2">
      <c r="A255">
        <v>255</v>
      </c>
      <c r="B255">
        <v>1</v>
      </c>
    </row>
    <row r="256" spans="1:2">
      <c r="A256">
        <v>256</v>
      </c>
      <c r="B256">
        <v>1</v>
      </c>
    </row>
    <row r="257" spans="1:2">
      <c r="A257">
        <v>257</v>
      </c>
      <c r="B257">
        <v>1</v>
      </c>
    </row>
    <row r="258" spans="1:2">
      <c r="A258">
        <v>258</v>
      </c>
      <c r="B258">
        <v>1</v>
      </c>
    </row>
    <row r="259" spans="1:2">
      <c r="A259">
        <v>259</v>
      </c>
      <c r="B259">
        <v>1</v>
      </c>
    </row>
    <row r="260" spans="1:2">
      <c r="A260">
        <v>260</v>
      </c>
      <c r="B260">
        <v>1</v>
      </c>
    </row>
    <row r="261" spans="1:2">
      <c r="A261">
        <v>261</v>
      </c>
      <c r="B261">
        <v>1</v>
      </c>
    </row>
    <row r="262" spans="1:2">
      <c r="A262">
        <v>262</v>
      </c>
      <c r="B262">
        <v>1</v>
      </c>
    </row>
    <row r="263" spans="1:2">
      <c r="A263">
        <v>263</v>
      </c>
      <c r="B263">
        <v>1</v>
      </c>
    </row>
    <row r="264" spans="1:2">
      <c r="A264">
        <v>264</v>
      </c>
      <c r="B264">
        <v>1</v>
      </c>
    </row>
    <row r="265" spans="1:2">
      <c r="A265">
        <v>265</v>
      </c>
      <c r="B265">
        <v>1</v>
      </c>
    </row>
    <row r="266" spans="1:2">
      <c r="A266">
        <v>266</v>
      </c>
      <c r="B266">
        <v>1</v>
      </c>
    </row>
    <row r="267" spans="1:2">
      <c r="A267">
        <v>267</v>
      </c>
      <c r="B267">
        <v>1</v>
      </c>
    </row>
    <row r="268" spans="1:2">
      <c r="A268">
        <v>268</v>
      </c>
      <c r="B268">
        <v>1</v>
      </c>
    </row>
    <row r="269" spans="1:2">
      <c r="A269">
        <v>269</v>
      </c>
      <c r="B269">
        <v>1</v>
      </c>
    </row>
    <row r="270" spans="1:2">
      <c r="A270">
        <v>270</v>
      </c>
      <c r="B270">
        <v>1</v>
      </c>
    </row>
    <row r="271" spans="1:2">
      <c r="A271">
        <v>271</v>
      </c>
      <c r="B271">
        <v>1</v>
      </c>
    </row>
    <row r="272" spans="1:2">
      <c r="A272">
        <v>272</v>
      </c>
      <c r="B272">
        <v>1</v>
      </c>
    </row>
    <row r="273" spans="1:2">
      <c r="A273">
        <v>273</v>
      </c>
      <c r="B273">
        <v>1</v>
      </c>
    </row>
    <row r="274" spans="1:2">
      <c r="A274">
        <v>274</v>
      </c>
      <c r="B274">
        <v>1</v>
      </c>
    </row>
    <row r="275" spans="1:2">
      <c r="A275">
        <v>275</v>
      </c>
      <c r="B275">
        <v>1</v>
      </c>
    </row>
    <row r="276" spans="1:2">
      <c r="A276">
        <v>276</v>
      </c>
      <c r="B276">
        <v>1</v>
      </c>
    </row>
    <row r="277" spans="1:2">
      <c r="A277">
        <v>277</v>
      </c>
      <c r="B277">
        <v>1</v>
      </c>
    </row>
    <row r="278" spans="1:2">
      <c r="A278">
        <v>278</v>
      </c>
      <c r="B278">
        <v>1</v>
      </c>
    </row>
    <row r="279" spans="1:2">
      <c r="A279">
        <v>279</v>
      </c>
      <c r="B279">
        <v>1</v>
      </c>
    </row>
    <row r="280" spans="1:2">
      <c r="A280">
        <v>280</v>
      </c>
      <c r="B280">
        <v>1</v>
      </c>
    </row>
    <row r="281" spans="1:2">
      <c r="A281">
        <v>281</v>
      </c>
      <c r="B281">
        <v>1</v>
      </c>
    </row>
    <row r="282" spans="1:2">
      <c r="A282">
        <v>282</v>
      </c>
      <c r="B282">
        <v>1</v>
      </c>
    </row>
    <row r="283" spans="1:2">
      <c r="A283">
        <v>283</v>
      </c>
      <c r="B283">
        <v>1</v>
      </c>
    </row>
    <row r="284" spans="1:2">
      <c r="A284">
        <v>284</v>
      </c>
      <c r="B28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U137"/>
  <sheetViews>
    <sheetView topLeftCell="CB1" zoomScaleNormal="150" workbookViewId="0">
      <selection activeCell="CD1" sqref="CD1:CD1048576"/>
    </sheetView>
  </sheetViews>
  <sheetFormatPr baseColWidth="10" defaultColWidth="11.5" defaultRowHeight="15"/>
  <cols>
    <col min="1" max="1" width="16.5" bestFit="1" customWidth="1"/>
    <col min="2" max="2" width="19.33203125" bestFit="1" customWidth="1"/>
    <col min="3" max="3" width="17.6640625" bestFit="1" customWidth="1"/>
    <col min="4" max="4" width="17.6640625" customWidth="1"/>
    <col min="5" max="5" width="13.83203125" bestFit="1" customWidth="1"/>
    <col min="6" max="7" width="18.1640625" bestFit="1" customWidth="1"/>
    <col min="8" max="8" width="14.6640625" bestFit="1" customWidth="1"/>
    <col min="9" max="9" width="22.5" bestFit="1" customWidth="1"/>
    <col min="10" max="10" width="32.6640625" bestFit="1" customWidth="1"/>
    <col min="11" max="11" width="43.33203125" bestFit="1" customWidth="1"/>
    <col min="12" max="12" width="46.83203125" bestFit="1" customWidth="1"/>
    <col min="13" max="13" width="36.33203125" bestFit="1" customWidth="1"/>
    <col min="14" max="14" width="29.83203125" bestFit="1" customWidth="1"/>
    <col min="15" max="15" width="43.5" bestFit="1" customWidth="1"/>
    <col min="16" max="16" width="38.5" bestFit="1" customWidth="1"/>
    <col min="17" max="17" width="41.5" bestFit="1" customWidth="1"/>
    <col min="18" max="18" width="37.5" bestFit="1" customWidth="1"/>
    <col min="19" max="19" width="48" bestFit="1" customWidth="1"/>
    <col min="20" max="20" width="51.5" bestFit="1" customWidth="1"/>
    <col min="21" max="21" width="41" bestFit="1" customWidth="1"/>
    <col min="22" max="22" width="34.5" bestFit="1" customWidth="1"/>
    <col min="23" max="23" width="48.1640625" bestFit="1" customWidth="1"/>
    <col min="24" max="24" width="43.33203125" bestFit="1" customWidth="1"/>
    <col min="25" max="25" width="45.33203125" style="236" bestFit="1" customWidth="1"/>
    <col min="26" max="26" width="76" customWidth="1"/>
    <col min="27" max="27" width="45.33203125" style="8" customWidth="1"/>
    <col min="28" max="28" width="41.5" bestFit="1" customWidth="1"/>
    <col min="29" max="29" width="41.5" customWidth="1"/>
    <col min="30" max="30" width="41.5" style="8" customWidth="1"/>
    <col min="31" max="31" width="26.6640625" bestFit="1" customWidth="1"/>
    <col min="32" max="32" width="38.5" customWidth="1"/>
    <col min="33" max="33" width="20" customWidth="1"/>
    <col min="34" max="34" width="18.1640625" customWidth="1"/>
    <col min="35" max="35" width="38.5" customWidth="1"/>
    <col min="36" max="36" width="31.83203125" customWidth="1"/>
    <col min="37" max="37" width="35.5" customWidth="1"/>
    <col min="38" max="38" width="17" customWidth="1"/>
    <col min="39" max="39" width="16.1640625" customWidth="1"/>
    <col min="40" max="40" width="33" customWidth="1"/>
    <col min="41" max="41" width="34.6640625" style="238" bestFit="1" customWidth="1"/>
    <col min="42" max="42" width="34.6640625" customWidth="1"/>
    <col min="43" max="43" width="34.6640625" style="8" customWidth="1"/>
    <col min="44" max="44" width="45.6640625" style="238" bestFit="1" customWidth="1"/>
    <col min="45" max="45" width="45.6640625" customWidth="1"/>
    <col min="46" max="46" width="45.6640625" style="8" customWidth="1"/>
    <col min="47" max="47" width="24.33203125" style="238" bestFit="1" customWidth="1"/>
    <col min="48" max="48" width="34.1640625" customWidth="1"/>
    <col min="49" max="49" width="24.33203125" style="8" customWidth="1"/>
    <col min="50" max="50" width="41.5" bestFit="1" customWidth="1"/>
    <col min="51" max="51" width="42" bestFit="1" customWidth="1"/>
    <col min="52" max="52" width="47" style="236" bestFit="1" customWidth="1"/>
    <col min="53" max="53" width="47" customWidth="1"/>
    <col min="54" max="54" width="47" style="8" customWidth="1"/>
    <col min="55" max="55" width="45.33203125" bestFit="1" customWidth="1"/>
    <col min="56" max="56" width="45.33203125" style="8" customWidth="1"/>
    <col min="57" max="57" width="43.1640625" style="238" bestFit="1" customWidth="1"/>
    <col min="58" max="58" width="43.1640625" customWidth="1"/>
    <col min="59" max="59" width="43.1640625" style="8" customWidth="1"/>
    <col min="60" max="60" width="41.5" bestFit="1" customWidth="1"/>
    <col min="61" max="61" width="41.5" style="8" customWidth="1"/>
    <col min="62" max="62" width="27.5" bestFit="1" customWidth="1"/>
    <col min="63" max="63" width="42.5" customWidth="1"/>
    <col min="64" max="64" width="44.5" customWidth="1"/>
    <col min="65" max="65" width="38.33203125" customWidth="1"/>
    <col min="66" max="66" width="41.33203125" customWidth="1"/>
    <col min="67" max="67" width="43.1640625" customWidth="1"/>
    <col min="68" max="68" width="39.1640625" customWidth="1"/>
    <col min="69" max="69" width="36.33203125" customWidth="1"/>
    <col min="70" max="70" width="47.5" customWidth="1"/>
    <col min="71" max="71" width="20.5" customWidth="1"/>
    <col min="72" max="72" width="36.5" style="238" bestFit="1" customWidth="1"/>
    <col min="73" max="73" width="36.5" customWidth="1"/>
    <col min="74" max="76" width="36.5" style="8" customWidth="1"/>
    <col min="77" max="77" width="47.5" bestFit="1" customWidth="1"/>
    <col min="78" max="78" width="47.5" customWidth="1"/>
    <col min="79" max="81" width="47.5" style="8" customWidth="1"/>
    <col min="82" max="82" width="26" style="238" bestFit="1" customWidth="1"/>
    <col min="83" max="83" width="26" customWidth="1"/>
    <col min="84" max="86" width="26" style="8" customWidth="1"/>
    <col min="87" max="87" width="43.33203125" bestFit="1" customWidth="1"/>
    <col min="88" max="88" width="55.5" bestFit="1" customWidth="1"/>
    <col min="89" max="89" width="49.83203125" bestFit="1" customWidth="1"/>
    <col min="90" max="90" width="52.1640625" bestFit="1" customWidth="1"/>
    <col min="91" max="91" width="53.5" bestFit="1" customWidth="1"/>
    <col min="92" max="92" width="39.6640625" customWidth="1"/>
    <col min="93" max="93" width="39.6640625" style="8" customWidth="1"/>
    <col min="94" max="94" width="43.1640625" customWidth="1"/>
    <col min="95" max="95" width="43.1640625" style="8" customWidth="1"/>
    <col min="96" max="96" width="39.5" customWidth="1"/>
    <col min="97" max="97" width="39.5" style="8" customWidth="1"/>
    <col min="98" max="98" width="25" customWidth="1"/>
    <col min="99" max="99" width="11" style="8"/>
    <col min="100" max="100" width="35.1640625" customWidth="1"/>
  </cols>
  <sheetData>
    <row r="1" spans="1:99">
      <c r="A1" s="1" t="s">
        <v>27</v>
      </c>
      <c r="B1" s="3" t="s">
        <v>28</v>
      </c>
      <c r="C1" t="s">
        <v>29</v>
      </c>
      <c r="D1" t="s">
        <v>453</v>
      </c>
      <c r="E1" s="1" t="s">
        <v>30</v>
      </c>
      <c r="F1" s="1" t="s">
        <v>31</v>
      </c>
      <c r="G1" s="1" t="s">
        <v>32</v>
      </c>
      <c r="H1" s="1" t="s">
        <v>33</v>
      </c>
      <c r="I1" s="3" t="s">
        <v>454</v>
      </c>
      <c r="J1" s="3" t="s">
        <v>35</v>
      </c>
      <c r="K1" s="3" t="s">
        <v>36</v>
      </c>
      <c r="L1" s="3" t="s">
        <v>37</v>
      </c>
      <c r="M1" s="3" t="s">
        <v>38</v>
      </c>
      <c r="N1" s="3" t="s">
        <v>39</v>
      </c>
      <c r="O1" s="3" t="s">
        <v>40</v>
      </c>
      <c r="P1" s="3" t="s">
        <v>41</v>
      </c>
      <c r="Q1" s="3" t="s">
        <v>455</v>
      </c>
      <c r="R1" s="3" t="s">
        <v>43</v>
      </c>
      <c r="S1" s="3" t="s">
        <v>44</v>
      </c>
      <c r="T1" s="3" t="s">
        <v>45</v>
      </c>
      <c r="U1" s="3" t="s">
        <v>46</v>
      </c>
      <c r="V1" s="3" t="s">
        <v>47</v>
      </c>
      <c r="W1" s="3" t="s">
        <v>48</v>
      </c>
      <c r="X1" s="3" t="s">
        <v>49</v>
      </c>
      <c r="Y1" s="235" t="s">
        <v>50</v>
      </c>
      <c r="Z1" s="150" t="s">
        <v>609</v>
      </c>
      <c r="AA1" s="7" t="s">
        <v>456</v>
      </c>
      <c r="AB1" s="3" t="s">
        <v>51</v>
      </c>
      <c r="AC1" s="150" t="s">
        <v>607</v>
      </c>
      <c r="AD1" s="7" t="s">
        <v>457</v>
      </c>
      <c r="AE1" s="3" t="s">
        <v>458</v>
      </c>
      <c r="AF1" s="3" t="s">
        <v>53</v>
      </c>
      <c r="AG1" s="3" t="s">
        <v>54</v>
      </c>
      <c r="AH1" s="3" t="s">
        <v>55</v>
      </c>
      <c r="AI1" s="3" t="s">
        <v>459</v>
      </c>
      <c r="AJ1" s="3" t="s">
        <v>460</v>
      </c>
      <c r="AK1" s="3" t="s">
        <v>461</v>
      </c>
      <c r="AL1" s="3" t="s">
        <v>462</v>
      </c>
      <c r="AM1" s="3" t="s">
        <v>463</v>
      </c>
      <c r="AN1" s="3" t="s">
        <v>464</v>
      </c>
      <c r="AO1" s="237" t="s">
        <v>56</v>
      </c>
      <c r="AP1" s="150" t="s">
        <v>611</v>
      </c>
      <c r="AQ1" s="7" t="s">
        <v>465</v>
      </c>
      <c r="AR1" s="237" t="s">
        <v>57</v>
      </c>
      <c r="AS1" s="150" t="s">
        <v>613</v>
      </c>
      <c r="AT1" s="7" t="s">
        <v>466</v>
      </c>
      <c r="AU1" s="237" t="s">
        <v>58</v>
      </c>
      <c r="AV1" s="150" t="s">
        <v>605</v>
      </c>
      <c r="AW1" s="7" t="s">
        <v>467</v>
      </c>
      <c r="AX1" s="3" t="s">
        <v>468</v>
      </c>
      <c r="AY1" s="3" t="s">
        <v>469</v>
      </c>
      <c r="AZ1" s="235" t="s">
        <v>61</v>
      </c>
      <c r="BA1" s="150" t="s">
        <v>610</v>
      </c>
      <c r="BB1" s="7" t="s">
        <v>470</v>
      </c>
      <c r="BC1" s="3" t="s">
        <v>471</v>
      </c>
      <c r="BD1" s="7" t="s">
        <v>472</v>
      </c>
      <c r="BE1" s="237" t="s">
        <v>62</v>
      </c>
      <c r="BF1" s="150" t="s">
        <v>608</v>
      </c>
      <c r="BG1" s="7" t="s">
        <v>473</v>
      </c>
      <c r="BH1" s="3" t="s">
        <v>474</v>
      </c>
      <c r="BI1" s="7" t="s">
        <v>475</v>
      </c>
      <c r="BJ1" s="3" t="s">
        <v>476</v>
      </c>
      <c r="BK1" s="3" t="s">
        <v>64</v>
      </c>
      <c r="BL1" s="3" t="s">
        <v>65</v>
      </c>
      <c r="BM1" s="3" t="s">
        <v>66</v>
      </c>
      <c r="BN1" s="3" t="s">
        <v>477</v>
      </c>
      <c r="BO1" s="3" t="s">
        <v>478</v>
      </c>
      <c r="BP1" s="3" t="s">
        <v>479</v>
      </c>
      <c r="BQ1" s="3" t="s">
        <v>480</v>
      </c>
      <c r="BR1" s="3" t="s">
        <v>481</v>
      </c>
      <c r="BS1" s="3" t="s">
        <v>482</v>
      </c>
      <c r="BT1" s="237" t="s">
        <v>67</v>
      </c>
      <c r="BU1" s="150" t="s">
        <v>615</v>
      </c>
      <c r="BV1" s="3" t="s">
        <v>483</v>
      </c>
      <c r="BW1" s="3" t="s">
        <v>484</v>
      </c>
      <c r="BX1" s="7" t="s">
        <v>485</v>
      </c>
      <c r="BY1" s="3" t="s">
        <v>68</v>
      </c>
      <c r="BZ1" s="150" t="s">
        <v>614</v>
      </c>
      <c r="CA1" s="3" t="s">
        <v>486</v>
      </c>
      <c r="CB1" s="3" t="s">
        <v>487</v>
      </c>
      <c r="CC1" s="10" t="s">
        <v>488</v>
      </c>
      <c r="CD1" s="237" t="s">
        <v>69</v>
      </c>
      <c r="CE1" s="150" t="s">
        <v>606</v>
      </c>
      <c r="CF1" s="3" t="s">
        <v>489</v>
      </c>
      <c r="CG1" s="3" t="s">
        <v>490</v>
      </c>
      <c r="CH1" s="10" t="s">
        <v>491</v>
      </c>
      <c r="CI1" s="3" t="s">
        <v>492</v>
      </c>
      <c r="CJ1" s="3" t="s">
        <v>71</v>
      </c>
      <c r="CK1" s="3" t="s">
        <v>72</v>
      </c>
      <c r="CL1" s="3" t="s">
        <v>73</v>
      </c>
      <c r="CM1" s="3" t="s">
        <v>74</v>
      </c>
      <c r="CN1" s="5" t="s">
        <v>493</v>
      </c>
      <c r="CO1" s="9" t="s">
        <v>494</v>
      </c>
      <c r="CP1" s="6" t="s">
        <v>495</v>
      </c>
      <c r="CQ1" s="7" t="s">
        <v>496</v>
      </c>
      <c r="CR1" s="6" t="s">
        <v>497</v>
      </c>
      <c r="CS1" s="7" t="s">
        <v>498</v>
      </c>
      <c r="CT1" s="6" t="s">
        <v>499</v>
      </c>
      <c r="CU1" s="7" t="s">
        <v>500</v>
      </c>
    </row>
    <row r="2" spans="1:99">
      <c r="A2">
        <v>13087595895</v>
      </c>
      <c r="B2" t="s">
        <v>75</v>
      </c>
      <c r="C2" t="s">
        <v>76</v>
      </c>
      <c r="D2">
        <v>1</v>
      </c>
      <c r="E2">
        <v>410573019</v>
      </c>
      <c r="F2" s="2">
        <v>44499.723541666666</v>
      </c>
      <c r="G2" s="2">
        <v>44499.726840277777</v>
      </c>
      <c r="H2" t="s">
        <v>77</v>
      </c>
      <c r="I2">
        <v>0</v>
      </c>
      <c r="J2">
        <v>0</v>
      </c>
      <c r="K2">
        <v>0</v>
      </c>
      <c r="L2">
        <v>1</v>
      </c>
      <c r="M2">
        <v>1</v>
      </c>
      <c r="N2">
        <v>0</v>
      </c>
      <c r="O2">
        <v>0</v>
      </c>
      <c r="P2">
        <v>1</v>
      </c>
      <c r="Q2">
        <v>30</v>
      </c>
      <c r="R2">
        <v>0</v>
      </c>
      <c r="S2">
        <v>0</v>
      </c>
      <c r="T2">
        <v>1</v>
      </c>
      <c r="U2">
        <v>0</v>
      </c>
      <c r="V2">
        <v>0</v>
      </c>
      <c r="W2">
        <v>0</v>
      </c>
      <c r="X2">
        <v>0</v>
      </c>
      <c r="Z2" t="str">
        <f>IF(Y2="","",IF(AND(Y2&gt;='Richtig&amp;95CI'!$F$3,Y2&lt;='Richtig&amp;95CI'!$G$3),1,0))</f>
        <v/>
      </c>
      <c r="AA2" s="8" t="str">
        <f>IF(ISNUMBER(Y2),LN(Y2),"")</f>
        <v/>
      </c>
      <c r="AC2" t="str">
        <f>IF(AB2="","",IF(AND(AB2&gt;='Richtig&amp;95CI'!$F$4,AB2&lt;='Richtig&amp;95CI'!$G$4),1,0))</f>
        <v/>
      </c>
      <c r="AD2" s="8" t="str">
        <f>IF(ISNUMBER(AB2),LN(AB2),"")</f>
        <v/>
      </c>
      <c r="AP2" t="str">
        <f>IF(AO2="","",IF(AND(AO2&gt;='Richtig&amp;95CI'!$F$6,AO2&lt;='Richtig&amp;95CI'!$G$6),1,0))</f>
        <v/>
      </c>
      <c r="AQ2" s="8" t="str">
        <f>IF(ISNUMBER(AO2),LN(AO2),"")</f>
        <v/>
      </c>
      <c r="AS2" t="str">
        <f>IF(AR2="","",IF(AND(AR2&gt;='Richtig&amp;95CI'!$F$2,AR2&lt;='Richtig&amp;95CI'!$G$2),1,0))</f>
        <v/>
      </c>
      <c r="AT2" s="8" t="str">
        <f>IF(ISNUMBER(AR2),LN(AR2),"")</f>
        <v/>
      </c>
      <c r="AV2" t="str">
        <f>IF(AU2="","",IF(AND(AU2&gt;='Richtig&amp;95CI'!$F$5,AU2&lt;='Richtig&amp;95CI'!$G$5),1,0))</f>
        <v/>
      </c>
      <c r="AW2" s="8" t="str">
        <f>IF(ISNUMBER(AU2),LN(AU2),"")</f>
        <v/>
      </c>
      <c r="BA2" t="str">
        <f>IF(AZ2="","",IF(AND(AZ2&gt;='Richtig&amp;95CI'!$F$3,AZ2&lt;='Richtig&amp;95CI'!$G$3),1,0))</f>
        <v/>
      </c>
      <c r="BB2" s="8" t="str">
        <f>IF(ISNUMBER(AZ2),LN(AZ2),"")</f>
        <v/>
      </c>
      <c r="BC2" t="str">
        <f t="shared" ref="BC2:BC33" si="0">IF(AND(ISNUMBER(Y2),ISNUMBER(AZ2)),AZ2-Y2,"")</f>
        <v/>
      </c>
      <c r="BD2" s="8" t="str">
        <f>IF(ISNUMBER(BC2),SIGN(BC2)*LN(ABS(BC2)),"")</f>
        <v/>
      </c>
      <c r="BF2" t="str">
        <f>IF(BE2="","",IF(AND(BE2&gt;='Richtig&amp;95CI'!$F$4,BE2&lt;='Richtig&amp;95CI'!$G$4),1,0))</f>
        <v/>
      </c>
      <c r="BG2" s="8" t="str">
        <f>IF(ISNUMBER(BE2),LN(BE2),"")</f>
        <v/>
      </c>
      <c r="BH2" t="str">
        <f t="shared" ref="BH2:BH33" si="1">IF(AND(ISNUMBER(AB2),ISNUMBER(BE2)),BE2-AB2,"")</f>
        <v/>
      </c>
      <c r="BI2" s="8" t="str">
        <f>IF(ISNUMBER(BH2),SIGN(BH2)*LN(ABS(BH2)),"")</f>
        <v/>
      </c>
      <c r="BU2" t="str">
        <f>IF(BT2="","",IF(AND(BT2&gt;='Richtig&amp;95CI'!$F$6,BT2&lt;='Richtig&amp;95CI'!$G$6),1,0))</f>
        <v/>
      </c>
      <c r="BV2" s="8" t="str">
        <f>IF(ISNUMBER(BT2),LN(BT2),"")</f>
        <v/>
      </c>
      <c r="BW2" t="str">
        <f>IF(AND(ISNUMBER(AO2),ISNUMBER(BT2)),BT2-AO2,"")</f>
        <v/>
      </c>
      <c r="BX2" s="8" t="str">
        <f>IF(ISNUMBER(BW2),SIGN(BW2)*LN(ABS(BW2)),"")</f>
        <v/>
      </c>
      <c r="BZ2" t="str">
        <f>IF(BY2="","",IF(AND(BY2&gt;='Richtig&amp;95CI'!$F$2,BY2&lt;='Richtig&amp;95CI'!$G$2),1,0))</f>
        <v/>
      </c>
      <c r="CA2" s="8" t="str">
        <f>IF(ISNUMBER(BY2),LN(BY2),"")</f>
        <v/>
      </c>
      <c r="CB2" t="str">
        <f>IF(AND(ISNUMBER(AR2),ISNUMBER(BY2)),BY2-AR2,"")</f>
        <v/>
      </c>
      <c r="CC2" s="8" t="str">
        <f>IF(ISNUMBER(CB2),SIGN(CB2)*LN(ABS(CB2)),"")</f>
        <v/>
      </c>
      <c r="CE2" t="str">
        <f>IF(CD2="","",IF(AND(CD2&gt;='Richtig&amp;95CI'!$F$5,CD2&lt;='Richtig&amp;95CI'!$G$5),1,0))</f>
        <v/>
      </c>
      <c r="CF2" s="8" t="str">
        <f>IF(ISNUMBER(CD2),LN(CD2),"")</f>
        <v/>
      </c>
      <c r="CG2" t="str">
        <f>IF(AND(ISNUMBER(CD2),ISNUMBER(AU2)),CD2-AU2,"")</f>
        <v/>
      </c>
      <c r="CH2" s="8" t="str">
        <f>IF(ISNUMBER(CG2),SIGN(CG2)*LN(ABS(CG2)),"")</f>
        <v/>
      </c>
      <c r="CJ2">
        <v>0</v>
      </c>
      <c r="CK2">
        <v>0</v>
      </c>
      <c r="CL2">
        <v>0</v>
      </c>
      <c r="CM2">
        <v>0</v>
      </c>
      <c r="CN2">
        <v>355</v>
      </c>
      <c r="CO2" s="8">
        <f>LN(CN2)</f>
        <v>5.872117789475416</v>
      </c>
      <c r="CP2">
        <v>32</v>
      </c>
      <c r="CQ2" s="8">
        <f>LN(CP2)</f>
        <v>3.4657359027997265</v>
      </c>
      <c r="CR2">
        <v>24</v>
      </c>
      <c r="CS2" s="8">
        <f>LN(CR2)</f>
        <v>3.1780538303479458</v>
      </c>
      <c r="CT2">
        <v>6</v>
      </c>
      <c r="CU2" s="8">
        <f>LN(CT2)</f>
        <v>1.791759469228055</v>
      </c>
    </row>
    <row r="3" spans="1:99">
      <c r="A3">
        <v>13049217508</v>
      </c>
      <c r="B3" t="s">
        <v>75</v>
      </c>
      <c r="C3" t="s">
        <v>76</v>
      </c>
      <c r="D3">
        <v>1</v>
      </c>
      <c r="E3">
        <v>410573019</v>
      </c>
      <c r="F3" s="2">
        <v>44485.392430555556</v>
      </c>
      <c r="G3" s="2">
        <v>44499.692094907405</v>
      </c>
      <c r="H3" t="s">
        <v>80</v>
      </c>
      <c r="I3">
        <v>0</v>
      </c>
      <c r="J3">
        <v>0</v>
      </c>
      <c r="K3">
        <v>0</v>
      </c>
      <c r="L3">
        <v>0</v>
      </c>
      <c r="M3">
        <v>0</v>
      </c>
      <c r="N3">
        <v>0</v>
      </c>
      <c r="O3">
        <v>1</v>
      </c>
      <c r="P3">
        <v>0</v>
      </c>
      <c r="Q3">
        <v>32</v>
      </c>
      <c r="R3">
        <v>0</v>
      </c>
      <c r="S3">
        <v>0</v>
      </c>
      <c r="T3">
        <v>0</v>
      </c>
      <c r="U3">
        <v>0</v>
      </c>
      <c r="V3">
        <v>0</v>
      </c>
      <c r="W3">
        <v>0</v>
      </c>
      <c r="X3">
        <v>1</v>
      </c>
      <c r="Y3" s="236">
        <v>20</v>
      </c>
      <c r="Z3">
        <f>IF(Y3="","",IF(AND(Y3&gt;='Richtig&amp;95CI'!$F$3,Y3&lt;='Richtig&amp;95CI'!$G$3),1,0))</f>
        <v>0</v>
      </c>
      <c r="AA3" s="8">
        <f t="shared" ref="AA3:AA66" si="2">IF(ISNUMBER(Y3),LN(Y3),"")</f>
        <v>2.9957322735539909</v>
      </c>
      <c r="AB3">
        <v>10</v>
      </c>
      <c r="AC3">
        <f>IF(AB3="","",IF(AND(AB3&gt;='Richtig&amp;95CI'!$F$4,AB3&lt;='Richtig&amp;95CI'!$G$4),1,0))</f>
        <v>0</v>
      </c>
      <c r="AD3" s="8">
        <f t="shared" ref="AD3:AD66" si="3">IF(ISNUMBER(AB3),LN(AB3),"")</f>
        <v>2.3025850929940459</v>
      </c>
      <c r="AE3">
        <v>0</v>
      </c>
      <c r="AF3" t="s">
        <v>81</v>
      </c>
      <c r="AG3" t="s">
        <v>82</v>
      </c>
      <c r="AH3" t="s">
        <v>83</v>
      </c>
      <c r="AI3">
        <v>1</v>
      </c>
      <c r="AJ3">
        <v>0</v>
      </c>
      <c r="AK3">
        <v>0</v>
      </c>
      <c r="AL3">
        <v>0</v>
      </c>
      <c r="AM3">
        <v>1</v>
      </c>
      <c r="AN3">
        <f>SUM(AI3:AM3)</f>
        <v>2</v>
      </c>
      <c r="AO3" s="238">
        <v>50</v>
      </c>
      <c r="AP3">
        <f>IF(AO3="","",IF(AND(AO3&gt;='Richtig&amp;95CI'!$F$6,AO3&lt;='Richtig&amp;95CI'!$G$6),1,0))</f>
        <v>0</v>
      </c>
      <c r="AQ3" s="8">
        <f t="shared" ref="AQ3:AQ66" si="4">IF(ISNUMBER(AO3),LN(AO3),"")</f>
        <v>3.912023005428146</v>
      </c>
      <c r="AR3" s="238">
        <v>15</v>
      </c>
      <c r="AS3">
        <f>IF(AR3="","",IF(AND(AR3&gt;='Richtig&amp;95CI'!$F$2,AR3&lt;='Richtig&amp;95CI'!$G$2),1,0))</f>
        <v>0</v>
      </c>
      <c r="AT3" s="8">
        <f t="shared" ref="AT3:AT66" si="5">IF(ISNUMBER(AR3),LN(AR3),"")</f>
        <v>2.7080502011022101</v>
      </c>
      <c r="AU3" s="238">
        <v>1</v>
      </c>
      <c r="AV3">
        <f>IF(AU3="","",IF(AND(AU3&gt;='Richtig&amp;95CI'!$F$5,AU3&lt;='Richtig&amp;95CI'!$G$5),1,0))</f>
        <v>1</v>
      </c>
      <c r="AW3" s="8">
        <f t="shared" ref="AW3:AW66" si="6">IF(ISNUMBER(AU3),LN(AU3),"")</f>
        <v>0</v>
      </c>
      <c r="AX3">
        <v>0</v>
      </c>
      <c r="AY3">
        <v>0</v>
      </c>
      <c r="AZ3" s="236">
        <v>32</v>
      </c>
      <c r="BA3">
        <f>IF(AZ3="","",IF(AND(AZ3&gt;='Richtig&amp;95CI'!$F$3,AZ3&lt;='Richtig&amp;95CI'!$G$3),1,0))</f>
        <v>1</v>
      </c>
      <c r="BB3" s="8">
        <f t="shared" ref="BB3:BB66" si="7">IF(ISNUMBER(AZ3),LN(AZ3),"")</f>
        <v>3.4657359027997265</v>
      </c>
      <c r="BC3">
        <f t="shared" si="0"/>
        <v>12</v>
      </c>
      <c r="BD3" s="8">
        <f t="shared" ref="BD3:BD66" si="8">IF(ISNUMBER(BC3),SIGN(BC3)*LN(ABS(BC3)),"")</f>
        <v>2.4849066497880004</v>
      </c>
      <c r="BE3" s="238">
        <v>24</v>
      </c>
      <c r="BF3">
        <f>IF(BE3="","",IF(AND(BE3&gt;='Richtig&amp;95CI'!$F$4,BE3&lt;='Richtig&amp;95CI'!$G$4),1,0))</f>
        <v>1</v>
      </c>
      <c r="BG3" s="8">
        <f t="shared" ref="BG3:BG66" si="9">IF(ISNUMBER(BE3),LN(BE3),"")</f>
        <v>3.1780538303479458</v>
      </c>
      <c r="BH3">
        <f t="shared" si="1"/>
        <v>14</v>
      </c>
      <c r="BI3" s="8">
        <f t="shared" ref="BI3:BI66" si="10">IF(ISNUMBER(BH3),SIGN(BH3)*LN(ABS(BH3)),"")</f>
        <v>2.6390573296152584</v>
      </c>
      <c r="BJ3">
        <v>1</v>
      </c>
      <c r="BK3" t="s">
        <v>81</v>
      </c>
      <c r="BL3" t="s">
        <v>85</v>
      </c>
      <c r="BM3" t="s">
        <v>86</v>
      </c>
      <c r="BN3">
        <v>1</v>
      </c>
      <c r="BO3">
        <v>1</v>
      </c>
      <c r="BP3">
        <v>0</v>
      </c>
      <c r="BQ3">
        <v>0</v>
      </c>
      <c r="BR3">
        <v>0</v>
      </c>
      <c r="BS3">
        <f>SUM(BN3:BR3)</f>
        <v>2</v>
      </c>
      <c r="BT3" s="238">
        <v>50</v>
      </c>
      <c r="BU3">
        <f>IF(BT3="","",IF(AND(BT3&gt;='Richtig&amp;95CI'!$F$6,BT3&lt;='Richtig&amp;95CI'!$G$6),1,0))</f>
        <v>0</v>
      </c>
      <c r="BV3" s="8">
        <f t="shared" ref="BV3:BV66" si="11">IF(ISNUMBER(BT3),LN(BT3),"")</f>
        <v>3.912023005428146</v>
      </c>
      <c r="BW3">
        <f t="shared" ref="BW3:BW66" si="12">IF(AND(ISNUMBER(AO3),ISNUMBER(BT3)),BT3-AO3,"")</f>
        <v>0</v>
      </c>
      <c r="BX3" s="8">
        <f>IF(ISNUMBER(BW3),SIGN(BW3+0.00001)*LN(ABS(BW3+0.00001)),"")</f>
        <v>-11.512925464970229</v>
      </c>
      <c r="BY3">
        <v>30</v>
      </c>
      <c r="BZ3">
        <f>IF(BY3="","",IF(AND(BY3&gt;='Richtig&amp;95CI'!$F$2,BY3&lt;='Richtig&amp;95CI'!$G$2),1,0))</f>
        <v>0</v>
      </c>
      <c r="CA3" s="8">
        <f t="shared" ref="CA3:CA66" si="13">IF(ISNUMBER(BY3),LN(BY3),"")</f>
        <v>3.4011973816621555</v>
      </c>
      <c r="CB3">
        <f t="shared" ref="CB3:CB66" si="14">IF(AND(ISNUMBER(AR3),ISNUMBER(BY3)),BY3-AR3,"")</f>
        <v>15</v>
      </c>
      <c r="CC3" s="8">
        <f t="shared" ref="CC3:CC66" si="15">IF(ISNUMBER(CB3),SIGN(CB3)*LN(ABS(CB3)),"")</f>
        <v>2.7080502011022101</v>
      </c>
      <c r="CD3" s="238">
        <v>5</v>
      </c>
      <c r="CE3">
        <f>IF(CD3="","",IF(AND(CD3&gt;='Richtig&amp;95CI'!$F$5,CD3&lt;='Richtig&amp;95CI'!$G$5),1,0))</f>
        <v>1</v>
      </c>
      <c r="CF3" s="8">
        <f t="shared" ref="CF3:CF66" si="16">IF(ISNUMBER(CD3),LN(CD3),"")</f>
        <v>1.6094379124341003</v>
      </c>
      <c r="CG3">
        <f t="shared" ref="CG3:CG66" si="17">IF(AND(ISNUMBER(CD3),ISNUMBER(AU3)),CD3-AU3,"")</f>
        <v>4</v>
      </c>
      <c r="CH3" s="8">
        <f t="shared" ref="CH3:CH66" si="18">IF(ISNUMBER(CG3),SIGN(CG3)*LN(ABS(CG3)),"")</f>
        <v>1.3862943611198906</v>
      </c>
      <c r="CI3">
        <v>0</v>
      </c>
      <c r="CJ3">
        <v>1</v>
      </c>
      <c r="CK3">
        <v>0</v>
      </c>
      <c r="CL3">
        <v>1</v>
      </c>
      <c r="CM3">
        <v>0</v>
      </c>
      <c r="CN3">
        <v>355</v>
      </c>
      <c r="CO3" s="8">
        <f t="shared" ref="CO3:CO66" si="19">LN(CN3)</f>
        <v>5.872117789475416</v>
      </c>
      <c r="CP3">
        <v>32</v>
      </c>
      <c r="CQ3" s="8">
        <f t="shared" ref="CQ3:CQ66" si="20">LN(CP3)</f>
        <v>3.4657359027997265</v>
      </c>
      <c r="CR3">
        <v>24</v>
      </c>
      <c r="CS3" s="8">
        <f t="shared" ref="CS3:CS66" si="21">LN(CR3)</f>
        <v>3.1780538303479458</v>
      </c>
      <c r="CT3">
        <v>6</v>
      </c>
      <c r="CU3" s="8">
        <f t="shared" ref="CU3:CU66" si="22">LN(CT3)</f>
        <v>1.791759469228055</v>
      </c>
    </row>
    <row r="4" spans="1:99">
      <c r="A4">
        <v>13087025785</v>
      </c>
      <c r="B4" t="s">
        <v>75</v>
      </c>
      <c r="C4" t="s">
        <v>76</v>
      </c>
      <c r="D4">
        <v>1</v>
      </c>
      <c r="E4">
        <v>410573019</v>
      </c>
      <c r="F4" s="2">
        <v>44499.351759259262</v>
      </c>
      <c r="G4" s="2">
        <v>44499.352789351855</v>
      </c>
      <c r="H4" t="s">
        <v>87</v>
      </c>
      <c r="I4">
        <v>0</v>
      </c>
      <c r="J4">
        <v>1</v>
      </c>
      <c r="K4">
        <v>1</v>
      </c>
      <c r="L4">
        <v>1</v>
      </c>
      <c r="M4">
        <v>0</v>
      </c>
      <c r="N4">
        <v>0</v>
      </c>
      <c r="O4">
        <v>0</v>
      </c>
      <c r="P4">
        <v>0</v>
      </c>
      <c r="Q4">
        <v>33</v>
      </c>
      <c r="R4">
        <v>0</v>
      </c>
      <c r="S4">
        <v>0</v>
      </c>
      <c r="T4">
        <v>0</v>
      </c>
      <c r="U4">
        <v>0</v>
      </c>
      <c r="V4">
        <v>0</v>
      </c>
      <c r="W4">
        <v>1</v>
      </c>
      <c r="X4">
        <v>0</v>
      </c>
      <c r="Z4" t="str">
        <f>IF(Y4="","",IF(AND(Y4&gt;='Richtig&amp;95CI'!$F$3,Y4&lt;='Richtig&amp;95CI'!$G$3),1,0))</f>
        <v/>
      </c>
      <c r="AA4" s="8" t="str">
        <f t="shared" si="2"/>
        <v/>
      </c>
      <c r="AC4" t="str">
        <f>IF(AB4="","",IF(AND(AB4&gt;='Richtig&amp;95CI'!$F$4,AB4&lt;='Richtig&amp;95CI'!$G$4),1,0))</f>
        <v/>
      </c>
      <c r="AD4" s="8" t="str">
        <f t="shared" si="3"/>
        <v/>
      </c>
      <c r="AP4" t="str">
        <f>IF(AO4="","",IF(AND(AO4&gt;='Richtig&amp;95CI'!$F$6,AO4&lt;='Richtig&amp;95CI'!$G$6),1,0))</f>
        <v/>
      </c>
      <c r="AQ4" s="8" t="str">
        <f t="shared" si="4"/>
        <v/>
      </c>
      <c r="AS4" t="str">
        <f>IF(AR4="","",IF(AND(AR4&gt;='Richtig&amp;95CI'!$F$2,AR4&lt;='Richtig&amp;95CI'!$G$2),1,0))</f>
        <v/>
      </c>
      <c r="AT4" s="8" t="str">
        <f t="shared" si="5"/>
        <v/>
      </c>
      <c r="AV4" t="str">
        <f>IF(AU4="","",IF(AND(AU4&gt;='Richtig&amp;95CI'!$F$5,AU4&lt;='Richtig&amp;95CI'!$G$5),1,0))</f>
        <v/>
      </c>
      <c r="AW4" s="8" t="str">
        <f t="shared" si="6"/>
        <v/>
      </c>
      <c r="BA4" t="str">
        <f>IF(AZ4="","",IF(AND(AZ4&gt;='Richtig&amp;95CI'!$F$3,AZ4&lt;='Richtig&amp;95CI'!$G$3),1,0))</f>
        <v/>
      </c>
      <c r="BB4" s="8" t="str">
        <f t="shared" si="7"/>
        <v/>
      </c>
      <c r="BC4" t="str">
        <f t="shared" si="0"/>
        <v/>
      </c>
      <c r="BD4" s="8" t="str">
        <f t="shared" si="8"/>
        <v/>
      </c>
      <c r="BF4" t="str">
        <f>IF(BE4="","",IF(AND(BE4&gt;='Richtig&amp;95CI'!$F$4,BE4&lt;='Richtig&amp;95CI'!$G$4),1,0))</f>
        <v/>
      </c>
      <c r="BG4" s="8" t="str">
        <f t="shared" si="9"/>
        <v/>
      </c>
      <c r="BH4" t="str">
        <f t="shared" si="1"/>
        <v/>
      </c>
      <c r="BI4" s="8" t="str">
        <f t="shared" si="10"/>
        <v/>
      </c>
      <c r="BU4" t="str">
        <f>IF(BT4="","",IF(AND(BT4&gt;='Richtig&amp;95CI'!$F$6,BT4&lt;='Richtig&amp;95CI'!$G$6),1,0))</f>
        <v/>
      </c>
      <c r="BV4" s="8" t="str">
        <f t="shared" si="11"/>
        <v/>
      </c>
      <c r="BW4" t="str">
        <f t="shared" si="12"/>
        <v/>
      </c>
      <c r="BX4" s="8" t="str">
        <f t="shared" ref="BX4:BX66" si="23">IF(ISNUMBER(BW4),SIGN(BW4)*LN(ABS(BW4)),"")</f>
        <v/>
      </c>
      <c r="BZ4" t="str">
        <f>IF(BY4="","",IF(AND(BY4&gt;='Richtig&amp;95CI'!$F$2,BY4&lt;='Richtig&amp;95CI'!$G$2),1,0))</f>
        <v/>
      </c>
      <c r="CA4" s="8" t="str">
        <f t="shared" si="13"/>
        <v/>
      </c>
      <c r="CB4" t="str">
        <f t="shared" si="14"/>
        <v/>
      </c>
      <c r="CC4" s="8" t="str">
        <f t="shared" si="15"/>
        <v/>
      </c>
      <c r="CE4" t="str">
        <f>IF(CD4="","",IF(AND(CD4&gt;='Richtig&amp;95CI'!$F$5,CD4&lt;='Richtig&amp;95CI'!$G$5),1,0))</f>
        <v/>
      </c>
      <c r="CF4" s="8" t="str">
        <f t="shared" si="16"/>
        <v/>
      </c>
      <c r="CG4" t="str">
        <f t="shared" si="17"/>
        <v/>
      </c>
      <c r="CH4" s="8" t="str">
        <f t="shared" si="18"/>
        <v/>
      </c>
      <c r="CJ4">
        <v>0</v>
      </c>
      <c r="CK4">
        <v>0</v>
      </c>
      <c r="CL4">
        <v>0</v>
      </c>
      <c r="CM4">
        <v>0</v>
      </c>
      <c r="CN4">
        <v>355</v>
      </c>
      <c r="CO4" s="8">
        <f t="shared" si="19"/>
        <v>5.872117789475416</v>
      </c>
      <c r="CP4">
        <v>32</v>
      </c>
      <c r="CQ4" s="8">
        <f t="shared" si="20"/>
        <v>3.4657359027997265</v>
      </c>
      <c r="CR4">
        <v>24</v>
      </c>
      <c r="CS4" s="8">
        <f t="shared" si="21"/>
        <v>3.1780538303479458</v>
      </c>
      <c r="CT4">
        <v>6</v>
      </c>
      <c r="CU4" s="8">
        <f t="shared" si="22"/>
        <v>1.791759469228055</v>
      </c>
    </row>
    <row r="5" spans="1:99">
      <c r="A5">
        <v>13080662998</v>
      </c>
      <c r="B5" t="s">
        <v>75</v>
      </c>
      <c r="C5" t="s">
        <v>76</v>
      </c>
      <c r="D5">
        <v>1</v>
      </c>
      <c r="E5">
        <v>410573019</v>
      </c>
      <c r="F5" s="2">
        <v>44497.368483796294</v>
      </c>
      <c r="G5" s="2">
        <v>44497.376863425925</v>
      </c>
      <c r="H5" t="s">
        <v>88</v>
      </c>
      <c r="I5">
        <v>0</v>
      </c>
      <c r="J5">
        <v>1</v>
      </c>
      <c r="K5">
        <v>0</v>
      </c>
      <c r="L5">
        <v>0</v>
      </c>
      <c r="M5">
        <v>0</v>
      </c>
      <c r="N5">
        <v>0</v>
      </c>
      <c r="O5">
        <v>1</v>
      </c>
      <c r="P5">
        <v>1</v>
      </c>
      <c r="Q5">
        <v>50</v>
      </c>
      <c r="R5">
        <v>1</v>
      </c>
      <c r="S5">
        <v>0</v>
      </c>
      <c r="T5">
        <v>1</v>
      </c>
      <c r="U5">
        <v>1</v>
      </c>
      <c r="V5">
        <v>0</v>
      </c>
      <c r="W5">
        <v>1</v>
      </c>
      <c r="X5">
        <v>1</v>
      </c>
      <c r="Y5" s="236">
        <v>50</v>
      </c>
      <c r="Z5">
        <f>IF(Y5="","",IF(AND(Y5&gt;='Richtig&amp;95CI'!$F$3,Y5&lt;='Richtig&amp;95CI'!$G$3),1,0))</f>
        <v>0</v>
      </c>
      <c r="AA5" s="8">
        <f t="shared" si="2"/>
        <v>3.912023005428146</v>
      </c>
      <c r="AB5">
        <v>25</v>
      </c>
      <c r="AC5">
        <f>IF(AB5="","",IF(AND(AB5&gt;='Richtig&amp;95CI'!$F$4,AB5&lt;='Richtig&amp;95CI'!$G$4),1,0))</f>
        <v>1</v>
      </c>
      <c r="AD5" s="8">
        <f t="shared" si="3"/>
        <v>3.2188758248682006</v>
      </c>
      <c r="AE5">
        <v>0</v>
      </c>
      <c r="AF5" t="s">
        <v>89</v>
      </c>
      <c r="AG5" t="s">
        <v>90</v>
      </c>
      <c r="AH5" t="s">
        <v>85</v>
      </c>
      <c r="AI5">
        <v>0</v>
      </c>
      <c r="AJ5">
        <v>1</v>
      </c>
      <c r="AK5">
        <v>1</v>
      </c>
      <c r="AL5">
        <v>0</v>
      </c>
      <c r="AM5">
        <v>0</v>
      </c>
      <c r="AN5">
        <f t="shared" ref="AN5:AN66" si="24">SUM(AI5:AM5)</f>
        <v>2</v>
      </c>
      <c r="AO5" s="238">
        <v>100</v>
      </c>
      <c r="AP5">
        <f>IF(AO5="","",IF(AND(AO5&gt;='Richtig&amp;95CI'!$F$6,AO5&lt;='Richtig&amp;95CI'!$G$6),1,0))</f>
        <v>0</v>
      </c>
      <c r="AQ5" s="8">
        <f t="shared" si="4"/>
        <v>4.6051701859880918</v>
      </c>
      <c r="AR5" s="238">
        <v>50</v>
      </c>
      <c r="AS5">
        <f>IF(AR5="","",IF(AND(AR5&gt;='Richtig&amp;95CI'!$F$2,AR5&lt;='Richtig&amp;95CI'!$G$2),1,0))</f>
        <v>0</v>
      </c>
      <c r="AT5" s="8">
        <f t="shared" si="5"/>
        <v>3.912023005428146</v>
      </c>
      <c r="AU5" s="238">
        <v>5</v>
      </c>
      <c r="AV5">
        <f>IF(AU5="","",IF(AND(AU5&gt;='Richtig&amp;95CI'!$F$5,AU5&lt;='Richtig&amp;95CI'!$G$5),1,0))</f>
        <v>1</v>
      </c>
      <c r="AW5" s="8">
        <f t="shared" si="6"/>
        <v>1.6094379124341003</v>
      </c>
      <c r="AX5">
        <v>1</v>
      </c>
      <c r="AY5">
        <v>1</v>
      </c>
      <c r="AZ5" s="236">
        <v>131</v>
      </c>
      <c r="BA5">
        <f>IF(AZ5="","",IF(AND(AZ5&gt;='Richtig&amp;95CI'!$F$3,AZ5&lt;='Richtig&amp;95CI'!$G$3),1,0))</f>
        <v>0</v>
      </c>
      <c r="BB5" s="8">
        <f t="shared" si="7"/>
        <v>4.8751973232011512</v>
      </c>
      <c r="BC5">
        <f t="shared" si="0"/>
        <v>81</v>
      </c>
      <c r="BD5" s="8">
        <f t="shared" si="8"/>
        <v>4.3944491546724391</v>
      </c>
      <c r="BE5" s="238">
        <v>24</v>
      </c>
      <c r="BF5">
        <f>IF(BE5="","",IF(AND(BE5&gt;='Richtig&amp;95CI'!$F$4,BE5&lt;='Richtig&amp;95CI'!$G$4),1,0))</f>
        <v>1</v>
      </c>
      <c r="BG5" s="8">
        <f t="shared" si="9"/>
        <v>3.1780538303479458</v>
      </c>
      <c r="BH5">
        <f t="shared" si="1"/>
        <v>-1</v>
      </c>
      <c r="BI5" s="8">
        <f t="shared" si="10"/>
        <v>0</v>
      </c>
      <c r="BJ5">
        <v>1</v>
      </c>
      <c r="BK5" t="s">
        <v>89</v>
      </c>
      <c r="BL5" t="s">
        <v>90</v>
      </c>
      <c r="BM5" t="s">
        <v>85</v>
      </c>
      <c r="BN5">
        <v>0</v>
      </c>
      <c r="BO5">
        <v>1</v>
      </c>
      <c r="BP5">
        <v>1</v>
      </c>
      <c r="BQ5">
        <v>0</v>
      </c>
      <c r="BR5">
        <v>0</v>
      </c>
      <c r="BS5">
        <f t="shared" ref="BS5:BS67" si="25">SUM(BN5:BR5)</f>
        <v>2</v>
      </c>
      <c r="BT5" s="238">
        <v>335</v>
      </c>
      <c r="BU5">
        <f>IF(BT5="","",IF(AND(BT5&gt;='Richtig&amp;95CI'!$F$6,BT5&lt;='Richtig&amp;95CI'!$G$6),1,0))</f>
        <v>0</v>
      </c>
      <c r="BV5" s="8">
        <f t="shared" si="11"/>
        <v>5.8141305318250662</v>
      </c>
      <c r="BW5">
        <f t="shared" si="12"/>
        <v>235</v>
      </c>
      <c r="BX5" s="8">
        <f t="shared" si="23"/>
        <v>5.4595855141441589</v>
      </c>
      <c r="BY5">
        <v>301</v>
      </c>
      <c r="BZ5">
        <f>IF(BY5="","",IF(AND(BY5&gt;='Richtig&amp;95CI'!$F$2,BY5&lt;='Richtig&amp;95CI'!$G$2),1,0))</f>
        <v>0</v>
      </c>
      <c r="CA5" s="8">
        <f t="shared" si="13"/>
        <v>5.7071102647488754</v>
      </c>
      <c r="CB5">
        <f t="shared" si="14"/>
        <v>251</v>
      </c>
      <c r="CC5" s="8">
        <f t="shared" si="15"/>
        <v>5.5254529391317835</v>
      </c>
      <c r="CD5" s="238">
        <v>6</v>
      </c>
      <c r="CE5">
        <f>IF(CD5="","",IF(AND(CD5&gt;='Richtig&amp;95CI'!$F$5,CD5&lt;='Richtig&amp;95CI'!$G$5),1,0))</f>
        <v>1</v>
      </c>
      <c r="CF5" s="8">
        <f t="shared" si="16"/>
        <v>1.791759469228055</v>
      </c>
      <c r="CG5">
        <f t="shared" si="17"/>
        <v>1</v>
      </c>
      <c r="CH5" s="8">
        <f t="shared" si="18"/>
        <v>0</v>
      </c>
      <c r="CI5">
        <v>1</v>
      </c>
      <c r="CJ5">
        <v>1</v>
      </c>
      <c r="CK5">
        <v>0</v>
      </c>
      <c r="CL5">
        <v>1</v>
      </c>
      <c r="CM5">
        <v>1</v>
      </c>
      <c r="CN5">
        <v>355</v>
      </c>
      <c r="CO5" s="8">
        <f t="shared" si="19"/>
        <v>5.872117789475416</v>
      </c>
      <c r="CP5">
        <v>32</v>
      </c>
      <c r="CQ5" s="8">
        <f t="shared" si="20"/>
        <v>3.4657359027997265</v>
      </c>
      <c r="CR5">
        <v>24</v>
      </c>
      <c r="CS5" s="8">
        <f t="shared" si="21"/>
        <v>3.1780538303479458</v>
      </c>
      <c r="CT5">
        <v>6</v>
      </c>
      <c r="CU5" s="8">
        <f t="shared" si="22"/>
        <v>1.791759469228055</v>
      </c>
    </row>
    <row r="6" spans="1:99">
      <c r="A6">
        <v>13077139322</v>
      </c>
      <c r="B6" t="s">
        <v>75</v>
      </c>
      <c r="C6" t="s">
        <v>76</v>
      </c>
      <c r="D6">
        <v>1</v>
      </c>
      <c r="E6">
        <v>410573019</v>
      </c>
      <c r="F6" s="2">
        <v>44496.407314814816</v>
      </c>
      <c r="G6" s="2">
        <v>44496.422210648147</v>
      </c>
      <c r="H6" t="s">
        <v>91</v>
      </c>
      <c r="I6">
        <v>1</v>
      </c>
      <c r="J6">
        <v>1</v>
      </c>
      <c r="K6">
        <v>0</v>
      </c>
      <c r="L6">
        <v>0</v>
      </c>
      <c r="M6">
        <v>0</v>
      </c>
      <c r="N6">
        <v>0</v>
      </c>
      <c r="O6">
        <v>0</v>
      </c>
      <c r="P6">
        <v>0</v>
      </c>
      <c r="Q6">
        <v>32</v>
      </c>
      <c r="R6">
        <v>0</v>
      </c>
      <c r="S6">
        <v>0</v>
      </c>
      <c r="T6">
        <v>0</v>
      </c>
      <c r="U6">
        <v>0</v>
      </c>
      <c r="V6">
        <v>0</v>
      </c>
      <c r="W6">
        <v>1</v>
      </c>
      <c r="X6">
        <v>0</v>
      </c>
      <c r="Y6" s="236">
        <v>15</v>
      </c>
      <c r="Z6">
        <f>IF(Y6="","",IF(AND(Y6&gt;='Richtig&amp;95CI'!$F$3,Y6&lt;='Richtig&amp;95CI'!$G$3),1,0))</f>
        <v>0</v>
      </c>
      <c r="AA6" s="8">
        <f t="shared" si="2"/>
        <v>2.7080502011022101</v>
      </c>
      <c r="AB6">
        <v>5</v>
      </c>
      <c r="AC6">
        <f>IF(AB6="","",IF(AND(AB6&gt;='Richtig&amp;95CI'!$F$4,AB6&lt;='Richtig&amp;95CI'!$G$4),1,0))</f>
        <v>0</v>
      </c>
      <c r="AD6" s="8">
        <f t="shared" si="3"/>
        <v>1.6094379124341003</v>
      </c>
      <c r="AE6">
        <v>0</v>
      </c>
      <c r="AF6" t="s">
        <v>92</v>
      </c>
      <c r="AO6" s="238">
        <v>50</v>
      </c>
      <c r="AP6">
        <f>IF(AO6="","",IF(AND(AO6&gt;='Richtig&amp;95CI'!$F$6,AO6&lt;='Richtig&amp;95CI'!$G$6),1,0))</f>
        <v>0</v>
      </c>
      <c r="AQ6" s="8">
        <f t="shared" si="4"/>
        <v>3.912023005428146</v>
      </c>
      <c r="AR6" s="238">
        <v>50</v>
      </c>
      <c r="AS6">
        <f>IF(AR6="","",IF(AND(AR6&gt;='Richtig&amp;95CI'!$F$2,AR6&lt;='Richtig&amp;95CI'!$G$2),1,0))</f>
        <v>0</v>
      </c>
      <c r="AT6" s="8">
        <f t="shared" si="5"/>
        <v>3.912023005428146</v>
      </c>
      <c r="AU6" s="238">
        <v>20</v>
      </c>
      <c r="AV6">
        <f>IF(AU6="","",IF(AND(AU6&gt;='Richtig&amp;95CI'!$F$5,AU6&lt;='Richtig&amp;95CI'!$G$5),1,0))</f>
        <v>0</v>
      </c>
      <c r="AW6" s="8">
        <f t="shared" si="6"/>
        <v>2.9957322735539909</v>
      </c>
      <c r="AX6">
        <v>1</v>
      </c>
      <c r="AY6">
        <v>1</v>
      </c>
      <c r="AZ6" s="236">
        <v>15</v>
      </c>
      <c r="BA6">
        <f>IF(AZ6="","",IF(AND(AZ6&gt;='Richtig&amp;95CI'!$F$3,AZ6&lt;='Richtig&amp;95CI'!$G$3),1,0))</f>
        <v>0</v>
      </c>
      <c r="BB6" s="8">
        <f t="shared" si="7"/>
        <v>2.7080502011022101</v>
      </c>
      <c r="BC6">
        <f t="shared" si="0"/>
        <v>0</v>
      </c>
      <c r="BD6" s="8">
        <f>IF(ISNUMBER(BC6),SIGN(BC6+0.000001)*LN(ABS(BC6+0.000001)),"")</f>
        <v>-13.815510557964274</v>
      </c>
      <c r="BE6" s="238">
        <v>5</v>
      </c>
      <c r="BF6">
        <f>IF(BE6="","",IF(AND(BE6&gt;='Richtig&amp;95CI'!$F$4,BE6&lt;='Richtig&amp;95CI'!$G$4),1,0))</f>
        <v>0</v>
      </c>
      <c r="BG6" s="8">
        <f t="shared" si="9"/>
        <v>1.6094379124341003</v>
      </c>
      <c r="BH6">
        <f t="shared" si="1"/>
        <v>0</v>
      </c>
      <c r="BI6" s="8">
        <f>IF(ISNUMBER(BH6),SIGN(BH6+0.00001)*LN(ABS(BH6+0.00001)),"")</f>
        <v>-11.512925464970229</v>
      </c>
      <c r="BJ6">
        <v>0</v>
      </c>
      <c r="BK6" t="s">
        <v>93</v>
      </c>
      <c r="BT6" s="238">
        <v>30</v>
      </c>
      <c r="BU6">
        <f>IF(BT6="","",IF(AND(BT6&gt;='Richtig&amp;95CI'!$F$6,BT6&lt;='Richtig&amp;95CI'!$G$6),1,0))</f>
        <v>0</v>
      </c>
      <c r="BV6" s="8">
        <f t="shared" si="11"/>
        <v>3.4011973816621555</v>
      </c>
      <c r="BW6">
        <f t="shared" si="12"/>
        <v>-20</v>
      </c>
      <c r="BX6" s="8">
        <f t="shared" si="23"/>
        <v>-2.9957322735539909</v>
      </c>
      <c r="BY6">
        <v>30</v>
      </c>
      <c r="BZ6">
        <f>IF(BY6="","",IF(AND(BY6&gt;='Richtig&amp;95CI'!$F$2,BY6&lt;='Richtig&amp;95CI'!$G$2),1,0))</f>
        <v>0</v>
      </c>
      <c r="CA6" s="8">
        <f t="shared" si="13"/>
        <v>3.4011973816621555</v>
      </c>
      <c r="CB6">
        <f t="shared" si="14"/>
        <v>-20</v>
      </c>
      <c r="CC6" s="8">
        <f t="shared" si="15"/>
        <v>-2.9957322735539909</v>
      </c>
      <c r="CD6" s="238">
        <v>15</v>
      </c>
      <c r="CE6">
        <f>IF(CD6="","",IF(AND(CD6&gt;='Richtig&amp;95CI'!$F$5,CD6&lt;='Richtig&amp;95CI'!$G$5),1,0))</f>
        <v>0</v>
      </c>
      <c r="CF6" s="8">
        <f t="shared" si="16"/>
        <v>2.7080502011022101</v>
      </c>
      <c r="CG6">
        <f t="shared" si="17"/>
        <v>-5</v>
      </c>
      <c r="CH6" s="8">
        <f t="shared" si="18"/>
        <v>-1.6094379124341003</v>
      </c>
      <c r="CI6">
        <v>1</v>
      </c>
      <c r="CJ6">
        <v>0</v>
      </c>
      <c r="CK6">
        <v>0</v>
      </c>
      <c r="CL6">
        <v>1</v>
      </c>
      <c r="CM6">
        <v>0</v>
      </c>
      <c r="CN6">
        <v>355</v>
      </c>
      <c r="CO6" s="8">
        <f t="shared" si="19"/>
        <v>5.872117789475416</v>
      </c>
      <c r="CP6">
        <v>32</v>
      </c>
      <c r="CQ6" s="8">
        <f t="shared" si="20"/>
        <v>3.4657359027997265</v>
      </c>
      <c r="CR6">
        <v>24</v>
      </c>
      <c r="CS6" s="8">
        <f t="shared" si="21"/>
        <v>3.1780538303479458</v>
      </c>
      <c r="CT6">
        <v>6</v>
      </c>
      <c r="CU6" s="8">
        <f t="shared" si="22"/>
        <v>1.791759469228055</v>
      </c>
    </row>
    <row r="7" spans="1:99">
      <c r="A7">
        <v>13075516256</v>
      </c>
      <c r="B7" t="s">
        <v>75</v>
      </c>
      <c r="C7" t="s">
        <v>76</v>
      </c>
      <c r="D7">
        <v>1</v>
      </c>
      <c r="E7">
        <v>410573019</v>
      </c>
      <c r="F7" s="2">
        <v>44495.91642361111</v>
      </c>
      <c r="G7" s="2">
        <v>44495.918437499997</v>
      </c>
      <c r="H7" t="s">
        <v>94</v>
      </c>
      <c r="I7">
        <v>0</v>
      </c>
      <c r="J7">
        <v>1</v>
      </c>
      <c r="K7">
        <v>0</v>
      </c>
      <c r="L7">
        <v>0</v>
      </c>
      <c r="M7">
        <v>0</v>
      </c>
      <c r="N7">
        <v>0</v>
      </c>
      <c r="O7">
        <v>1</v>
      </c>
      <c r="P7">
        <v>0</v>
      </c>
      <c r="Q7">
        <v>10</v>
      </c>
      <c r="R7">
        <v>1</v>
      </c>
      <c r="S7">
        <v>0</v>
      </c>
      <c r="T7">
        <v>0</v>
      </c>
      <c r="U7">
        <v>0</v>
      </c>
      <c r="V7">
        <v>0</v>
      </c>
      <c r="W7">
        <v>1</v>
      </c>
      <c r="X7">
        <v>0</v>
      </c>
      <c r="Y7" s="236">
        <v>50</v>
      </c>
      <c r="Z7">
        <f>IF(Y7="","",IF(AND(Y7&gt;='Richtig&amp;95CI'!$F$3,Y7&lt;='Richtig&amp;95CI'!$G$3),1,0))</f>
        <v>0</v>
      </c>
      <c r="AA7" s="8">
        <f t="shared" si="2"/>
        <v>3.912023005428146</v>
      </c>
      <c r="AB7">
        <v>30</v>
      </c>
      <c r="AC7">
        <f>IF(AB7="","",IF(AND(AB7&gt;='Richtig&amp;95CI'!$F$4,AB7&lt;='Richtig&amp;95CI'!$G$4),1,0))</f>
        <v>1</v>
      </c>
      <c r="AD7" s="8">
        <f t="shared" si="3"/>
        <v>3.4011973816621555</v>
      </c>
      <c r="AE7">
        <v>0</v>
      </c>
      <c r="AF7" t="s">
        <v>95</v>
      </c>
      <c r="AO7" s="238">
        <v>150</v>
      </c>
      <c r="AP7">
        <f>IF(AO7="","",IF(AND(AO7&gt;='Richtig&amp;95CI'!$F$6,AO7&lt;='Richtig&amp;95CI'!$G$6),1,0))</f>
        <v>0</v>
      </c>
      <c r="AQ7" s="8">
        <f t="shared" si="4"/>
        <v>5.0106352940962555</v>
      </c>
      <c r="AR7" s="238">
        <v>100</v>
      </c>
      <c r="AS7">
        <f>IF(AR7="","",IF(AND(AR7&gt;='Richtig&amp;95CI'!$F$2,AR7&lt;='Richtig&amp;95CI'!$G$2),1,0))</f>
        <v>0</v>
      </c>
      <c r="AT7" s="8">
        <f t="shared" si="5"/>
        <v>4.6051701859880918</v>
      </c>
      <c r="AU7" s="238">
        <v>20</v>
      </c>
      <c r="AV7">
        <f>IF(AU7="","",IF(AND(AU7&gt;='Richtig&amp;95CI'!$F$5,AU7&lt;='Richtig&amp;95CI'!$G$5),1,0))</f>
        <v>0</v>
      </c>
      <c r="AW7" s="8">
        <f t="shared" si="6"/>
        <v>2.9957322735539909</v>
      </c>
      <c r="AX7">
        <v>1</v>
      </c>
      <c r="BA7" t="str">
        <f>IF(AZ7="","",IF(AND(AZ7&gt;='Richtig&amp;95CI'!$F$3,AZ7&lt;='Richtig&amp;95CI'!$G$3),1,0))</f>
        <v/>
      </c>
      <c r="BB7" s="8" t="str">
        <f t="shared" si="7"/>
        <v/>
      </c>
      <c r="BC7" t="str">
        <f t="shared" si="0"/>
        <v/>
      </c>
      <c r="BD7" s="8" t="str">
        <f t="shared" si="8"/>
        <v/>
      </c>
      <c r="BF7" t="str">
        <f>IF(BE7="","",IF(AND(BE7&gt;='Richtig&amp;95CI'!$F$4,BE7&lt;='Richtig&amp;95CI'!$G$4),1,0))</f>
        <v/>
      </c>
      <c r="BG7" s="8" t="str">
        <f t="shared" si="9"/>
        <v/>
      </c>
      <c r="BH7" t="str">
        <f t="shared" si="1"/>
        <v/>
      </c>
      <c r="BI7" s="8" t="str">
        <f t="shared" si="10"/>
        <v/>
      </c>
      <c r="BU7" t="str">
        <f>IF(BT7="","",IF(AND(BT7&gt;='Richtig&amp;95CI'!$F$6,BT7&lt;='Richtig&amp;95CI'!$G$6),1,0))</f>
        <v/>
      </c>
      <c r="BV7" s="8" t="str">
        <f t="shared" si="11"/>
        <v/>
      </c>
      <c r="BW7" t="str">
        <f t="shared" si="12"/>
        <v/>
      </c>
      <c r="BX7" s="8" t="str">
        <f t="shared" si="23"/>
        <v/>
      </c>
      <c r="BZ7" t="str">
        <f>IF(BY7="","",IF(AND(BY7&gt;='Richtig&amp;95CI'!$F$2,BY7&lt;='Richtig&amp;95CI'!$G$2),1,0))</f>
        <v/>
      </c>
      <c r="CA7" s="8" t="str">
        <f t="shared" si="13"/>
        <v/>
      </c>
      <c r="CB7" t="str">
        <f t="shared" si="14"/>
        <v/>
      </c>
      <c r="CC7" s="8" t="str">
        <f t="shared" si="15"/>
        <v/>
      </c>
      <c r="CE7" t="str">
        <f>IF(CD7="","",IF(AND(CD7&gt;='Richtig&amp;95CI'!$F$5,CD7&lt;='Richtig&amp;95CI'!$G$5),1,0))</f>
        <v/>
      </c>
      <c r="CF7" s="8" t="str">
        <f t="shared" si="16"/>
        <v/>
      </c>
      <c r="CG7" t="str">
        <f t="shared" si="17"/>
        <v/>
      </c>
      <c r="CH7" s="8" t="str">
        <f t="shared" si="18"/>
        <v/>
      </c>
      <c r="CJ7">
        <v>0</v>
      </c>
      <c r="CK7">
        <v>0</v>
      </c>
      <c r="CL7">
        <v>0</v>
      </c>
      <c r="CM7">
        <v>0</v>
      </c>
      <c r="CN7">
        <v>355</v>
      </c>
      <c r="CO7" s="8">
        <f t="shared" si="19"/>
        <v>5.872117789475416</v>
      </c>
      <c r="CP7">
        <v>32</v>
      </c>
      <c r="CQ7" s="8">
        <f t="shared" si="20"/>
        <v>3.4657359027997265</v>
      </c>
      <c r="CR7">
        <v>24</v>
      </c>
      <c r="CS7" s="8">
        <f t="shared" si="21"/>
        <v>3.1780538303479458</v>
      </c>
      <c r="CT7">
        <v>6</v>
      </c>
      <c r="CU7" s="8">
        <f t="shared" si="22"/>
        <v>1.791759469228055</v>
      </c>
    </row>
    <row r="8" spans="1:99">
      <c r="A8">
        <v>13073704909</v>
      </c>
      <c r="B8" t="s">
        <v>75</v>
      </c>
      <c r="C8" t="s">
        <v>76</v>
      </c>
      <c r="D8">
        <v>1</v>
      </c>
      <c r="E8">
        <v>410573019</v>
      </c>
      <c r="F8" s="2">
        <v>44495.466296296298</v>
      </c>
      <c r="G8" s="2">
        <v>44495.477766203701</v>
      </c>
      <c r="H8" t="s">
        <v>96</v>
      </c>
      <c r="I8">
        <v>1</v>
      </c>
      <c r="J8">
        <v>1</v>
      </c>
      <c r="K8">
        <v>0</v>
      </c>
      <c r="L8">
        <v>0</v>
      </c>
      <c r="M8">
        <v>0</v>
      </c>
      <c r="N8">
        <v>0</v>
      </c>
      <c r="O8">
        <v>1</v>
      </c>
      <c r="P8">
        <v>0</v>
      </c>
      <c r="Q8">
        <v>10</v>
      </c>
      <c r="R8">
        <v>1</v>
      </c>
      <c r="S8">
        <v>0</v>
      </c>
      <c r="T8">
        <v>0</v>
      </c>
      <c r="U8">
        <v>0</v>
      </c>
      <c r="V8">
        <v>0</v>
      </c>
      <c r="W8">
        <v>1</v>
      </c>
      <c r="X8">
        <v>0</v>
      </c>
      <c r="Y8" s="236">
        <v>5</v>
      </c>
      <c r="Z8">
        <f>IF(Y8="","",IF(AND(Y8&gt;='Richtig&amp;95CI'!$F$3,Y8&lt;='Richtig&amp;95CI'!$G$3),1,0))</f>
        <v>0</v>
      </c>
      <c r="AA8" s="8">
        <f t="shared" si="2"/>
        <v>1.6094379124341003</v>
      </c>
      <c r="AB8">
        <v>4</v>
      </c>
      <c r="AC8">
        <f>IF(AB8="","",IF(AND(AB8&gt;='Richtig&amp;95CI'!$F$4,AB8&lt;='Richtig&amp;95CI'!$G$4),1,0))</f>
        <v>0</v>
      </c>
      <c r="AD8" s="8">
        <f t="shared" si="3"/>
        <v>1.3862943611198906</v>
      </c>
      <c r="AE8">
        <v>1</v>
      </c>
      <c r="AF8" t="s">
        <v>97</v>
      </c>
      <c r="AI8">
        <v>1</v>
      </c>
      <c r="AJ8">
        <v>0</v>
      </c>
      <c r="AK8">
        <v>0</v>
      </c>
      <c r="AL8">
        <v>0</v>
      </c>
      <c r="AM8">
        <v>0</v>
      </c>
      <c r="AN8">
        <f t="shared" si="24"/>
        <v>1</v>
      </c>
      <c r="AO8" s="238">
        <v>20</v>
      </c>
      <c r="AP8">
        <f>IF(AO8="","",IF(AND(AO8&gt;='Richtig&amp;95CI'!$F$6,AO8&lt;='Richtig&amp;95CI'!$G$6),1,0))</f>
        <v>0</v>
      </c>
      <c r="AQ8" s="8">
        <f t="shared" si="4"/>
        <v>2.9957322735539909</v>
      </c>
      <c r="AR8" s="238">
        <v>10</v>
      </c>
      <c r="AS8">
        <f>IF(AR8="","",IF(AND(AR8&gt;='Richtig&amp;95CI'!$F$2,AR8&lt;='Richtig&amp;95CI'!$G$2),1,0))</f>
        <v>0</v>
      </c>
      <c r="AT8" s="8">
        <f t="shared" si="5"/>
        <v>2.3025850929940459</v>
      </c>
      <c r="AU8" s="238">
        <v>1</v>
      </c>
      <c r="AV8">
        <f>IF(AU8="","",IF(AND(AU8&gt;='Richtig&amp;95CI'!$F$5,AU8&lt;='Richtig&amp;95CI'!$G$5),1,0))</f>
        <v>1</v>
      </c>
      <c r="AW8" s="8">
        <f t="shared" si="6"/>
        <v>0</v>
      </c>
      <c r="AX8">
        <v>1</v>
      </c>
      <c r="AY8">
        <v>0</v>
      </c>
      <c r="AZ8" s="236">
        <v>34</v>
      </c>
      <c r="BA8">
        <f>IF(AZ8="","",IF(AND(AZ8&gt;='Richtig&amp;95CI'!$F$3,AZ8&lt;='Richtig&amp;95CI'!$G$3),1,0))</f>
        <v>1</v>
      </c>
      <c r="BB8" s="8">
        <f t="shared" si="7"/>
        <v>3.5263605246161616</v>
      </c>
      <c r="BC8">
        <f t="shared" si="0"/>
        <v>29</v>
      </c>
      <c r="BD8" s="8">
        <f t="shared" si="8"/>
        <v>3.3672958299864741</v>
      </c>
      <c r="BE8" s="238">
        <v>26</v>
      </c>
      <c r="BF8">
        <f>IF(BE8="","",IF(AND(BE8&gt;='Richtig&amp;95CI'!$F$4,BE8&lt;='Richtig&amp;95CI'!$G$4),1,0))</f>
        <v>1</v>
      </c>
      <c r="BG8" s="8">
        <f t="shared" si="9"/>
        <v>3.2580965380214821</v>
      </c>
      <c r="BH8">
        <f t="shared" si="1"/>
        <v>22</v>
      </c>
      <c r="BI8" s="8">
        <f t="shared" si="10"/>
        <v>3.0910424533583161</v>
      </c>
      <c r="BJ8">
        <v>1</v>
      </c>
      <c r="BK8" t="s">
        <v>98</v>
      </c>
      <c r="BN8">
        <v>1</v>
      </c>
      <c r="BO8">
        <v>0</v>
      </c>
      <c r="BP8">
        <v>0</v>
      </c>
      <c r="BQ8">
        <v>0</v>
      </c>
      <c r="BR8">
        <v>0</v>
      </c>
      <c r="BS8">
        <f t="shared" si="25"/>
        <v>1</v>
      </c>
      <c r="BT8" s="238">
        <v>20</v>
      </c>
      <c r="BU8">
        <f>IF(BT8="","",IF(AND(BT8&gt;='Richtig&amp;95CI'!$F$6,BT8&lt;='Richtig&amp;95CI'!$G$6),1,0))</f>
        <v>0</v>
      </c>
      <c r="BV8" s="8">
        <f t="shared" si="11"/>
        <v>2.9957322735539909</v>
      </c>
      <c r="BW8">
        <f t="shared" si="12"/>
        <v>0</v>
      </c>
      <c r="BX8" s="8">
        <f>IF(ISNUMBER(BW8),SIGN(BW8+0.00001)*LN(ABS(BW8+0.00001)),"")</f>
        <v>-11.512925464970229</v>
      </c>
      <c r="BZ8" t="str">
        <f>IF(BY8="","",IF(AND(BY8&gt;='Richtig&amp;95CI'!$F$2,BY8&lt;='Richtig&amp;95CI'!$G$2),1,0))</f>
        <v/>
      </c>
      <c r="CA8" s="8" t="str">
        <f t="shared" si="13"/>
        <v/>
      </c>
      <c r="CB8" t="str">
        <f t="shared" si="14"/>
        <v/>
      </c>
      <c r="CC8" s="8" t="str">
        <f t="shared" si="15"/>
        <v/>
      </c>
      <c r="CD8" s="238">
        <v>5</v>
      </c>
      <c r="CE8">
        <f>IF(CD8="","",IF(AND(CD8&gt;='Richtig&amp;95CI'!$F$5,CD8&lt;='Richtig&amp;95CI'!$G$5),1,0))</f>
        <v>1</v>
      </c>
      <c r="CF8" s="8">
        <f t="shared" si="16"/>
        <v>1.6094379124341003</v>
      </c>
      <c r="CG8">
        <f t="shared" si="17"/>
        <v>4</v>
      </c>
      <c r="CH8" s="8">
        <f t="shared" si="18"/>
        <v>1.3862943611198906</v>
      </c>
      <c r="CI8">
        <v>1</v>
      </c>
      <c r="CJ8">
        <v>1</v>
      </c>
      <c r="CK8">
        <v>0</v>
      </c>
      <c r="CL8">
        <v>1</v>
      </c>
      <c r="CM8">
        <v>1</v>
      </c>
      <c r="CN8">
        <v>355</v>
      </c>
      <c r="CO8" s="8">
        <f t="shared" si="19"/>
        <v>5.872117789475416</v>
      </c>
      <c r="CP8">
        <v>32</v>
      </c>
      <c r="CQ8" s="8">
        <f t="shared" si="20"/>
        <v>3.4657359027997265</v>
      </c>
      <c r="CR8">
        <v>24</v>
      </c>
      <c r="CS8" s="8">
        <f t="shared" si="21"/>
        <v>3.1780538303479458</v>
      </c>
      <c r="CT8">
        <v>6</v>
      </c>
      <c r="CU8" s="8">
        <f t="shared" si="22"/>
        <v>1.791759469228055</v>
      </c>
    </row>
    <row r="9" spans="1:99">
      <c r="A9">
        <v>13070658648</v>
      </c>
      <c r="B9" t="s">
        <v>75</v>
      </c>
      <c r="C9" t="s">
        <v>76</v>
      </c>
      <c r="D9">
        <v>1</v>
      </c>
      <c r="E9">
        <v>410573019</v>
      </c>
      <c r="F9" s="2">
        <v>44494.582939814813</v>
      </c>
      <c r="G9" s="2">
        <v>44494.59480324074</v>
      </c>
      <c r="H9" t="s">
        <v>99</v>
      </c>
      <c r="I9">
        <v>0</v>
      </c>
      <c r="J9">
        <v>0</v>
      </c>
      <c r="K9">
        <v>0</v>
      </c>
      <c r="L9">
        <v>1</v>
      </c>
      <c r="M9">
        <v>0</v>
      </c>
      <c r="N9">
        <v>0</v>
      </c>
      <c r="O9">
        <v>0</v>
      </c>
      <c r="P9">
        <v>0</v>
      </c>
      <c r="Q9">
        <v>20</v>
      </c>
      <c r="R9">
        <v>1</v>
      </c>
      <c r="S9">
        <v>0</v>
      </c>
      <c r="T9">
        <v>0</v>
      </c>
      <c r="U9">
        <v>1</v>
      </c>
      <c r="V9">
        <v>0</v>
      </c>
      <c r="W9">
        <v>0</v>
      </c>
      <c r="X9">
        <v>1</v>
      </c>
      <c r="Y9" s="236">
        <v>50</v>
      </c>
      <c r="Z9">
        <f>IF(Y9="","",IF(AND(Y9&gt;='Richtig&amp;95CI'!$F$3,Y9&lt;='Richtig&amp;95CI'!$G$3),1,0))</f>
        <v>0</v>
      </c>
      <c r="AA9" s="8">
        <f t="shared" si="2"/>
        <v>3.912023005428146</v>
      </c>
      <c r="AB9">
        <v>20</v>
      </c>
      <c r="AC9">
        <f>IF(AB9="","",IF(AND(AB9&gt;='Richtig&amp;95CI'!$F$4,AB9&lt;='Richtig&amp;95CI'!$G$4),1,0))</f>
        <v>1</v>
      </c>
      <c r="AD9" s="8">
        <f t="shared" si="3"/>
        <v>2.9957322735539909</v>
      </c>
      <c r="AE9">
        <v>1</v>
      </c>
      <c r="AF9" t="s">
        <v>100</v>
      </c>
      <c r="AG9" t="s">
        <v>101</v>
      </c>
      <c r="AI9">
        <v>1</v>
      </c>
      <c r="AJ9">
        <v>0</v>
      </c>
      <c r="AK9">
        <v>1</v>
      </c>
      <c r="AL9">
        <v>0</v>
      </c>
      <c r="AM9">
        <v>0</v>
      </c>
      <c r="AN9">
        <f t="shared" si="24"/>
        <v>2</v>
      </c>
      <c r="AO9" s="238">
        <v>200</v>
      </c>
      <c r="AP9">
        <f>IF(AO9="","",IF(AND(AO9&gt;='Richtig&amp;95CI'!$F$6,AO9&lt;='Richtig&amp;95CI'!$G$6),1,0))</f>
        <v>0</v>
      </c>
      <c r="AQ9" s="8">
        <f t="shared" si="4"/>
        <v>5.2983173665480363</v>
      </c>
      <c r="AR9" s="238">
        <v>160</v>
      </c>
      <c r="AS9">
        <f>IF(AR9="","",IF(AND(AR9&gt;='Richtig&amp;95CI'!$F$2,AR9&lt;='Richtig&amp;95CI'!$G$2),1,0))</f>
        <v>0</v>
      </c>
      <c r="AT9" s="8">
        <f t="shared" si="5"/>
        <v>5.0751738152338266</v>
      </c>
      <c r="AU9" s="238">
        <v>10</v>
      </c>
      <c r="AV9">
        <f>IF(AU9="","",IF(AND(AU9&gt;='Richtig&amp;95CI'!$F$5,AU9&lt;='Richtig&amp;95CI'!$G$5),1,0))</f>
        <v>1</v>
      </c>
      <c r="AW9" s="8">
        <f t="shared" si="6"/>
        <v>2.3025850929940459</v>
      </c>
      <c r="AX9">
        <v>1</v>
      </c>
      <c r="AY9">
        <v>0</v>
      </c>
      <c r="AZ9" s="236">
        <v>32</v>
      </c>
      <c r="BA9">
        <f>IF(AZ9="","",IF(AND(AZ9&gt;='Richtig&amp;95CI'!$F$3,AZ9&lt;='Richtig&amp;95CI'!$G$3),1,0))</f>
        <v>1</v>
      </c>
      <c r="BB9" s="8">
        <f t="shared" si="7"/>
        <v>3.4657359027997265</v>
      </c>
      <c r="BC9">
        <f t="shared" si="0"/>
        <v>-18</v>
      </c>
      <c r="BD9" s="8">
        <f t="shared" si="8"/>
        <v>-2.8903717578961645</v>
      </c>
      <c r="BE9" s="238">
        <v>24</v>
      </c>
      <c r="BF9">
        <f>IF(BE9="","",IF(AND(BE9&gt;='Richtig&amp;95CI'!$F$4,BE9&lt;='Richtig&amp;95CI'!$G$4),1,0))</f>
        <v>1</v>
      </c>
      <c r="BG9" s="8">
        <f t="shared" si="9"/>
        <v>3.1780538303479458</v>
      </c>
      <c r="BH9">
        <f t="shared" si="1"/>
        <v>4</v>
      </c>
      <c r="BI9" s="8">
        <f t="shared" si="10"/>
        <v>1.3862943611198906</v>
      </c>
      <c r="BJ9">
        <v>1</v>
      </c>
      <c r="BK9" t="s">
        <v>102</v>
      </c>
      <c r="BL9" t="s">
        <v>103</v>
      </c>
      <c r="BM9" t="s">
        <v>104</v>
      </c>
      <c r="BN9">
        <v>1</v>
      </c>
      <c r="BO9">
        <v>0</v>
      </c>
      <c r="BP9">
        <v>1</v>
      </c>
      <c r="BQ9">
        <v>0</v>
      </c>
      <c r="BR9">
        <v>0</v>
      </c>
      <c r="BS9">
        <f t="shared" si="25"/>
        <v>2</v>
      </c>
      <c r="BT9" s="238">
        <v>355</v>
      </c>
      <c r="BU9">
        <f>IF(BT9="","",IF(AND(BT9&gt;='Richtig&amp;95CI'!$F$6,BT9&lt;='Richtig&amp;95CI'!$G$6),1,0))</f>
        <v>1</v>
      </c>
      <c r="BV9" s="8">
        <f t="shared" si="11"/>
        <v>5.872117789475416</v>
      </c>
      <c r="BW9">
        <f t="shared" si="12"/>
        <v>155</v>
      </c>
      <c r="BX9" s="8">
        <f t="shared" si="23"/>
        <v>5.0434251169192468</v>
      </c>
      <c r="BY9">
        <v>300</v>
      </c>
      <c r="BZ9">
        <f>IF(BY9="","",IF(AND(BY9&gt;='Richtig&amp;95CI'!$F$2,BY9&lt;='Richtig&amp;95CI'!$G$2),1,0))</f>
        <v>0</v>
      </c>
      <c r="CA9" s="8">
        <f t="shared" si="13"/>
        <v>5.7037824746562009</v>
      </c>
      <c r="CB9">
        <f t="shared" si="14"/>
        <v>140</v>
      </c>
      <c r="CC9" s="8">
        <f t="shared" si="15"/>
        <v>4.9416424226093039</v>
      </c>
      <c r="CD9" s="238">
        <v>10</v>
      </c>
      <c r="CE9">
        <f>IF(CD9="","",IF(AND(CD9&gt;='Richtig&amp;95CI'!$F$5,CD9&lt;='Richtig&amp;95CI'!$G$5),1,0))</f>
        <v>1</v>
      </c>
      <c r="CF9" s="8">
        <f t="shared" si="16"/>
        <v>2.3025850929940459</v>
      </c>
      <c r="CG9">
        <f t="shared" si="17"/>
        <v>0</v>
      </c>
      <c r="CH9" s="8">
        <f>IF(ISNUMBER(CG9),SIGN(CG9+0.00001)*LN(ABS(CG9+0.00001)),"")</f>
        <v>-11.512925464970229</v>
      </c>
      <c r="CI9">
        <v>0</v>
      </c>
      <c r="CJ9">
        <v>1</v>
      </c>
      <c r="CK9">
        <v>0</v>
      </c>
      <c r="CL9">
        <v>1</v>
      </c>
      <c r="CM9">
        <v>0</v>
      </c>
      <c r="CN9">
        <v>355</v>
      </c>
      <c r="CO9" s="8">
        <f t="shared" si="19"/>
        <v>5.872117789475416</v>
      </c>
      <c r="CP9">
        <v>32</v>
      </c>
      <c r="CQ9" s="8">
        <f t="shared" si="20"/>
        <v>3.4657359027997265</v>
      </c>
      <c r="CR9">
        <v>24</v>
      </c>
      <c r="CS9" s="8">
        <f t="shared" si="21"/>
        <v>3.1780538303479458</v>
      </c>
      <c r="CT9">
        <v>6</v>
      </c>
      <c r="CU9" s="8">
        <f t="shared" si="22"/>
        <v>1.791759469228055</v>
      </c>
    </row>
    <row r="10" spans="1:99">
      <c r="A10">
        <v>13066059155</v>
      </c>
      <c r="B10" t="s">
        <v>75</v>
      </c>
      <c r="C10" t="s">
        <v>76</v>
      </c>
      <c r="D10">
        <v>1</v>
      </c>
      <c r="E10">
        <v>410573019</v>
      </c>
      <c r="F10" s="2">
        <v>44491.801990740743</v>
      </c>
      <c r="G10" s="2">
        <v>44491.815532407411</v>
      </c>
      <c r="H10" t="s">
        <v>105</v>
      </c>
      <c r="I10">
        <v>0</v>
      </c>
      <c r="J10">
        <v>1</v>
      </c>
      <c r="K10">
        <v>0</v>
      </c>
      <c r="L10">
        <v>0</v>
      </c>
      <c r="M10">
        <v>0</v>
      </c>
      <c r="N10">
        <v>0</v>
      </c>
      <c r="O10">
        <v>0</v>
      </c>
      <c r="P10">
        <v>1</v>
      </c>
      <c r="Q10">
        <v>15</v>
      </c>
      <c r="R10">
        <v>0</v>
      </c>
      <c r="S10">
        <v>0</v>
      </c>
      <c r="T10">
        <v>1</v>
      </c>
      <c r="U10">
        <v>0</v>
      </c>
      <c r="V10">
        <v>0</v>
      </c>
      <c r="W10">
        <v>1</v>
      </c>
      <c r="X10">
        <v>1</v>
      </c>
      <c r="Y10" s="236">
        <v>10</v>
      </c>
      <c r="Z10">
        <f>IF(Y10="","",IF(AND(Y10&gt;='Richtig&amp;95CI'!$F$3,Y10&lt;='Richtig&amp;95CI'!$G$3),1,0))</f>
        <v>0</v>
      </c>
      <c r="AA10" s="8">
        <f t="shared" si="2"/>
        <v>2.3025850929940459</v>
      </c>
      <c r="AB10">
        <v>8</v>
      </c>
      <c r="AC10">
        <f>IF(AB10="","",IF(AND(AB10&gt;='Richtig&amp;95CI'!$F$4,AB10&lt;='Richtig&amp;95CI'!$G$4),1,0))</f>
        <v>0</v>
      </c>
      <c r="AD10" s="8">
        <f t="shared" si="3"/>
        <v>2.0794415416798357</v>
      </c>
      <c r="AE10">
        <v>0</v>
      </c>
      <c r="AF10" t="s">
        <v>106</v>
      </c>
      <c r="AO10" s="238">
        <v>100</v>
      </c>
      <c r="AP10">
        <f>IF(AO10="","",IF(AND(AO10&gt;='Richtig&amp;95CI'!$F$6,AO10&lt;='Richtig&amp;95CI'!$G$6),1,0))</f>
        <v>0</v>
      </c>
      <c r="AQ10" s="8">
        <f t="shared" si="4"/>
        <v>4.6051701859880918</v>
      </c>
      <c r="AR10" s="238">
        <v>90</v>
      </c>
      <c r="AS10">
        <f>IF(AR10="","",IF(AND(AR10&gt;='Richtig&amp;95CI'!$F$2,AR10&lt;='Richtig&amp;95CI'!$G$2),1,0))</f>
        <v>0</v>
      </c>
      <c r="AT10" s="8">
        <f t="shared" si="5"/>
        <v>4.499809670330265</v>
      </c>
      <c r="AU10" s="238">
        <v>0</v>
      </c>
      <c r="AV10">
        <f>IF(AU10="","",IF(AND(AU10&gt;='Richtig&amp;95CI'!$F$5,AU10&lt;='Richtig&amp;95CI'!$G$5),1,0))</f>
        <v>0</v>
      </c>
      <c r="AW10" s="8">
        <f>LN(AU10+0.0001)</f>
        <v>-9.2103403719761818</v>
      </c>
      <c r="AX10">
        <v>0</v>
      </c>
      <c r="AY10">
        <v>0</v>
      </c>
      <c r="AZ10" s="236">
        <v>10</v>
      </c>
      <c r="BA10">
        <f>IF(AZ10="","",IF(AND(AZ10&gt;='Richtig&amp;95CI'!$F$3,AZ10&lt;='Richtig&amp;95CI'!$G$3),1,0))</f>
        <v>0</v>
      </c>
      <c r="BB10" s="8">
        <f t="shared" si="7"/>
        <v>2.3025850929940459</v>
      </c>
      <c r="BC10">
        <f t="shared" si="0"/>
        <v>0</v>
      </c>
      <c r="BD10" s="8">
        <f>IF(ISNUMBER(BC10),SIGN(BC10+0.000001)*LN(ABS(BC10+0.000001)),"")</f>
        <v>-13.815510557964274</v>
      </c>
      <c r="BE10" s="238">
        <v>7</v>
      </c>
      <c r="BF10">
        <f>IF(BE10="","",IF(AND(BE10&gt;='Richtig&amp;95CI'!$F$4,BE10&lt;='Richtig&amp;95CI'!$G$4),1,0))</f>
        <v>0</v>
      </c>
      <c r="BG10" s="8">
        <f t="shared" si="9"/>
        <v>1.9459101490553132</v>
      </c>
      <c r="BH10">
        <f t="shared" si="1"/>
        <v>-1</v>
      </c>
      <c r="BI10" s="8">
        <f t="shared" si="10"/>
        <v>0</v>
      </c>
      <c r="BJ10">
        <v>1</v>
      </c>
      <c r="BK10" t="s">
        <v>107</v>
      </c>
      <c r="BN10">
        <v>1</v>
      </c>
      <c r="BO10">
        <v>0</v>
      </c>
      <c r="BP10">
        <v>0</v>
      </c>
      <c r="BQ10">
        <v>0</v>
      </c>
      <c r="BR10">
        <v>0</v>
      </c>
      <c r="BS10">
        <f t="shared" si="25"/>
        <v>1</v>
      </c>
      <c r="BT10" s="238">
        <v>100</v>
      </c>
      <c r="BU10">
        <f>IF(BT10="","",IF(AND(BT10&gt;='Richtig&amp;95CI'!$F$6,BT10&lt;='Richtig&amp;95CI'!$G$6),1,0))</f>
        <v>0</v>
      </c>
      <c r="BV10" s="8">
        <f t="shared" si="11"/>
        <v>4.6051701859880918</v>
      </c>
      <c r="BW10">
        <f t="shared" si="12"/>
        <v>0</v>
      </c>
      <c r="BX10" s="8">
        <f>IF(ISNUMBER(BW10),SIGN(BW10+0.00001)*LN(ABS(BW10+0.00001)),"")</f>
        <v>-11.512925464970229</v>
      </c>
      <c r="BY10">
        <v>100</v>
      </c>
      <c r="BZ10">
        <f>IF(BY10="","",IF(AND(BY10&gt;='Richtig&amp;95CI'!$F$2,BY10&lt;='Richtig&amp;95CI'!$G$2),1,0))</f>
        <v>0</v>
      </c>
      <c r="CA10" s="8">
        <f t="shared" si="13"/>
        <v>4.6051701859880918</v>
      </c>
      <c r="CB10">
        <f t="shared" si="14"/>
        <v>10</v>
      </c>
      <c r="CC10" s="8">
        <f t="shared" si="15"/>
        <v>2.3025850929940459</v>
      </c>
      <c r="CD10" s="238">
        <v>5</v>
      </c>
      <c r="CE10">
        <f>IF(CD10="","",IF(AND(CD10&gt;='Richtig&amp;95CI'!$F$5,CD10&lt;='Richtig&amp;95CI'!$G$5),1,0))</f>
        <v>1</v>
      </c>
      <c r="CF10" s="8">
        <f t="shared" si="16"/>
        <v>1.6094379124341003</v>
      </c>
      <c r="CG10">
        <f t="shared" si="17"/>
        <v>5</v>
      </c>
      <c r="CH10" s="8">
        <f t="shared" si="18"/>
        <v>1.6094379124341003</v>
      </c>
      <c r="CI10">
        <v>0</v>
      </c>
      <c r="CJ10">
        <v>0</v>
      </c>
      <c r="CK10">
        <v>0</v>
      </c>
      <c r="CL10">
        <v>1</v>
      </c>
      <c r="CM10">
        <v>0</v>
      </c>
      <c r="CN10">
        <v>355</v>
      </c>
      <c r="CO10" s="8">
        <f t="shared" si="19"/>
        <v>5.872117789475416</v>
      </c>
      <c r="CP10">
        <v>32</v>
      </c>
      <c r="CQ10" s="8">
        <f t="shared" si="20"/>
        <v>3.4657359027997265</v>
      </c>
      <c r="CR10">
        <v>24</v>
      </c>
      <c r="CS10" s="8">
        <f t="shared" si="21"/>
        <v>3.1780538303479458</v>
      </c>
      <c r="CT10">
        <v>6</v>
      </c>
      <c r="CU10" s="8">
        <f t="shared" si="22"/>
        <v>1.791759469228055</v>
      </c>
    </row>
    <row r="11" spans="1:99">
      <c r="A11">
        <v>13064884294</v>
      </c>
      <c r="B11" t="s">
        <v>75</v>
      </c>
      <c r="C11" t="s">
        <v>76</v>
      </c>
      <c r="D11">
        <v>1</v>
      </c>
      <c r="E11">
        <v>410573019</v>
      </c>
      <c r="F11" s="2">
        <v>44491.481631944444</v>
      </c>
      <c r="G11" s="2">
        <v>44491.497488425928</v>
      </c>
      <c r="H11" t="s">
        <v>108</v>
      </c>
      <c r="I11">
        <v>1</v>
      </c>
      <c r="J11">
        <v>1</v>
      </c>
      <c r="K11">
        <v>1</v>
      </c>
      <c r="L11">
        <v>0</v>
      </c>
      <c r="M11">
        <v>0</v>
      </c>
      <c r="N11">
        <v>0</v>
      </c>
      <c r="O11">
        <v>1</v>
      </c>
      <c r="P11">
        <v>0</v>
      </c>
      <c r="Q11">
        <v>74</v>
      </c>
      <c r="R11">
        <v>1</v>
      </c>
      <c r="S11">
        <v>1</v>
      </c>
      <c r="T11">
        <v>1</v>
      </c>
      <c r="U11">
        <v>0</v>
      </c>
      <c r="V11">
        <v>0</v>
      </c>
      <c r="W11">
        <v>1</v>
      </c>
      <c r="X11">
        <v>1</v>
      </c>
      <c r="Z11" t="str">
        <f>IF(Y11="","",IF(AND(Y11&gt;='Richtig&amp;95CI'!$F$3,Y11&lt;='Richtig&amp;95CI'!$G$3),1,0))</f>
        <v/>
      </c>
      <c r="AA11" s="8" t="str">
        <f t="shared" si="2"/>
        <v/>
      </c>
      <c r="AC11" t="str">
        <f>IF(AB11="","",IF(AND(AB11&gt;='Richtig&amp;95CI'!$F$4,AB11&lt;='Richtig&amp;95CI'!$G$4),1,0))</f>
        <v/>
      </c>
      <c r="AD11" s="8" t="str">
        <f t="shared" si="3"/>
        <v/>
      </c>
      <c r="AE11">
        <v>1</v>
      </c>
      <c r="AF11" t="s">
        <v>109</v>
      </c>
      <c r="AG11" t="s">
        <v>81</v>
      </c>
      <c r="AH11" t="s">
        <v>101</v>
      </c>
      <c r="AI11">
        <v>1</v>
      </c>
      <c r="AJ11">
        <v>0</v>
      </c>
      <c r="AK11">
        <v>1</v>
      </c>
      <c r="AL11">
        <v>0</v>
      </c>
      <c r="AM11">
        <v>1</v>
      </c>
      <c r="AN11">
        <f t="shared" si="24"/>
        <v>3</v>
      </c>
      <c r="AP11" t="str">
        <f>IF(AO11="","",IF(AND(AO11&gt;='Richtig&amp;95CI'!$F$6,AO11&lt;='Richtig&amp;95CI'!$G$6),1,0))</f>
        <v/>
      </c>
      <c r="AQ11" s="8" t="str">
        <f t="shared" si="4"/>
        <v/>
      </c>
      <c r="AS11" t="str">
        <f>IF(AR11="","",IF(AND(AR11&gt;='Richtig&amp;95CI'!$F$2,AR11&lt;='Richtig&amp;95CI'!$G$2),1,0))</f>
        <v/>
      </c>
      <c r="AT11" s="8" t="str">
        <f t="shared" si="5"/>
        <v/>
      </c>
      <c r="AV11" t="str">
        <f>IF(AU11="","",IF(AND(AU11&gt;='Richtig&amp;95CI'!$F$5,AU11&lt;='Richtig&amp;95CI'!$G$5),1,0))</f>
        <v/>
      </c>
      <c r="AW11" s="8" t="str">
        <f t="shared" si="6"/>
        <v/>
      </c>
      <c r="AX11">
        <v>1</v>
      </c>
      <c r="AY11">
        <v>0</v>
      </c>
      <c r="AZ11" s="236">
        <v>32</v>
      </c>
      <c r="BA11">
        <f>IF(AZ11="","",IF(AND(AZ11&gt;='Richtig&amp;95CI'!$F$3,AZ11&lt;='Richtig&amp;95CI'!$G$3),1,0))</f>
        <v>1</v>
      </c>
      <c r="BB11" s="8">
        <f t="shared" si="7"/>
        <v>3.4657359027997265</v>
      </c>
      <c r="BC11" t="str">
        <f t="shared" si="0"/>
        <v/>
      </c>
      <c r="BD11" s="8" t="str">
        <f t="shared" si="8"/>
        <v/>
      </c>
      <c r="BE11" s="238">
        <v>24</v>
      </c>
      <c r="BF11">
        <f>IF(BE11="","",IF(AND(BE11&gt;='Richtig&amp;95CI'!$F$4,BE11&lt;='Richtig&amp;95CI'!$G$4),1,0))</f>
        <v>1</v>
      </c>
      <c r="BG11" s="8">
        <f t="shared" si="9"/>
        <v>3.1780538303479458</v>
      </c>
      <c r="BH11" t="str">
        <f t="shared" si="1"/>
        <v/>
      </c>
      <c r="BI11" s="8" t="str">
        <f t="shared" si="10"/>
        <v/>
      </c>
      <c r="BJ11">
        <v>1</v>
      </c>
      <c r="BK11" t="s">
        <v>110</v>
      </c>
      <c r="BL11" t="s">
        <v>111</v>
      </c>
      <c r="BN11">
        <v>1</v>
      </c>
      <c r="BO11">
        <v>0</v>
      </c>
      <c r="BP11">
        <v>0</v>
      </c>
      <c r="BQ11">
        <v>0</v>
      </c>
      <c r="BR11">
        <v>1</v>
      </c>
      <c r="BS11">
        <f t="shared" si="25"/>
        <v>2</v>
      </c>
      <c r="BT11" s="238">
        <v>355</v>
      </c>
      <c r="BU11">
        <f>IF(BT11="","",IF(AND(BT11&gt;='Richtig&amp;95CI'!$F$6,BT11&lt;='Richtig&amp;95CI'!$G$6),1,0))</f>
        <v>1</v>
      </c>
      <c r="BV11" s="8">
        <f t="shared" si="11"/>
        <v>5.872117789475416</v>
      </c>
      <c r="BW11" t="str">
        <f t="shared" si="12"/>
        <v/>
      </c>
      <c r="BX11" s="8" t="str">
        <f t="shared" si="23"/>
        <v/>
      </c>
      <c r="BY11">
        <v>200</v>
      </c>
      <c r="BZ11">
        <f>IF(BY11="","",IF(AND(BY11&gt;='Richtig&amp;95CI'!$F$2,BY11&lt;='Richtig&amp;95CI'!$G$2),1,0))</f>
        <v>0</v>
      </c>
      <c r="CA11" s="8">
        <f t="shared" si="13"/>
        <v>5.2983173665480363</v>
      </c>
      <c r="CB11" t="str">
        <f t="shared" si="14"/>
        <v/>
      </c>
      <c r="CC11" s="8" t="str">
        <f t="shared" si="15"/>
        <v/>
      </c>
      <c r="CD11" s="238">
        <v>6</v>
      </c>
      <c r="CE11">
        <f>IF(CD11="","",IF(AND(CD11&gt;='Richtig&amp;95CI'!$F$5,CD11&lt;='Richtig&amp;95CI'!$G$5),1,0))</f>
        <v>1</v>
      </c>
      <c r="CF11" s="8">
        <f t="shared" si="16"/>
        <v>1.791759469228055</v>
      </c>
      <c r="CG11" t="str">
        <f t="shared" si="17"/>
        <v/>
      </c>
      <c r="CH11" s="8" t="str">
        <f t="shared" si="18"/>
        <v/>
      </c>
      <c r="CI11">
        <v>1</v>
      </c>
      <c r="CJ11">
        <v>1</v>
      </c>
      <c r="CK11">
        <v>0</v>
      </c>
      <c r="CL11">
        <v>1</v>
      </c>
      <c r="CM11">
        <v>1</v>
      </c>
      <c r="CN11">
        <v>355</v>
      </c>
      <c r="CO11" s="8">
        <f t="shared" si="19"/>
        <v>5.872117789475416</v>
      </c>
      <c r="CP11">
        <v>32</v>
      </c>
      <c r="CQ11" s="8">
        <f t="shared" si="20"/>
        <v>3.4657359027997265</v>
      </c>
      <c r="CR11">
        <v>24</v>
      </c>
      <c r="CS11" s="8">
        <f t="shared" si="21"/>
        <v>3.1780538303479458</v>
      </c>
      <c r="CT11">
        <v>6</v>
      </c>
      <c r="CU11" s="8">
        <f t="shared" si="22"/>
        <v>1.791759469228055</v>
      </c>
    </row>
    <row r="12" spans="1:99">
      <c r="A12">
        <v>13064654556</v>
      </c>
      <c r="B12" t="s">
        <v>75</v>
      </c>
      <c r="C12" t="s">
        <v>76</v>
      </c>
      <c r="D12">
        <v>1</v>
      </c>
      <c r="E12">
        <v>410573019</v>
      </c>
      <c r="F12" s="2">
        <v>44491.393009259256</v>
      </c>
      <c r="G12" s="2">
        <v>44491.394918981481</v>
      </c>
      <c r="H12" t="s">
        <v>112</v>
      </c>
      <c r="I12">
        <v>1</v>
      </c>
      <c r="J12">
        <v>1</v>
      </c>
      <c r="K12">
        <v>0</v>
      </c>
      <c r="L12">
        <v>0</v>
      </c>
      <c r="M12">
        <v>0</v>
      </c>
      <c r="N12">
        <v>0</v>
      </c>
      <c r="O12">
        <v>1</v>
      </c>
      <c r="P12">
        <v>0</v>
      </c>
      <c r="Q12">
        <v>59</v>
      </c>
      <c r="R12">
        <v>1</v>
      </c>
      <c r="S12">
        <v>0</v>
      </c>
      <c r="T12">
        <v>0</v>
      </c>
      <c r="U12">
        <v>0</v>
      </c>
      <c r="V12">
        <v>0</v>
      </c>
      <c r="W12">
        <v>0</v>
      </c>
      <c r="X12">
        <v>0</v>
      </c>
      <c r="Z12" t="str">
        <f>IF(Y12="","",IF(AND(Y12&gt;='Richtig&amp;95CI'!$F$3,Y12&lt;='Richtig&amp;95CI'!$G$3),1,0))</f>
        <v/>
      </c>
      <c r="AA12" s="8" t="str">
        <f t="shared" si="2"/>
        <v/>
      </c>
      <c r="AC12" t="str">
        <f>IF(AB12="","",IF(AND(AB12&gt;='Richtig&amp;95CI'!$F$4,AB12&lt;='Richtig&amp;95CI'!$G$4),1,0))</f>
        <v/>
      </c>
      <c r="AD12" s="8" t="str">
        <f t="shared" si="3"/>
        <v/>
      </c>
      <c r="AP12" t="str">
        <f>IF(AO12="","",IF(AND(AO12&gt;='Richtig&amp;95CI'!$F$6,AO12&lt;='Richtig&amp;95CI'!$G$6),1,0))</f>
        <v/>
      </c>
      <c r="AQ12" s="8" t="str">
        <f t="shared" si="4"/>
        <v/>
      </c>
      <c r="AS12" t="str">
        <f>IF(AR12="","",IF(AND(AR12&gt;='Richtig&amp;95CI'!$F$2,AR12&lt;='Richtig&amp;95CI'!$G$2),1,0))</f>
        <v/>
      </c>
      <c r="AT12" s="8" t="str">
        <f t="shared" si="5"/>
        <v/>
      </c>
      <c r="AV12" t="str">
        <f>IF(AU12="","",IF(AND(AU12&gt;='Richtig&amp;95CI'!$F$5,AU12&lt;='Richtig&amp;95CI'!$G$5),1,0))</f>
        <v/>
      </c>
      <c r="AW12" s="8" t="str">
        <f t="shared" si="6"/>
        <v/>
      </c>
      <c r="BA12" t="str">
        <f>IF(AZ12="","",IF(AND(AZ12&gt;='Richtig&amp;95CI'!$F$3,AZ12&lt;='Richtig&amp;95CI'!$G$3),1,0))</f>
        <v/>
      </c>
      <c r="BB12" s="8" t="str">
        <f t="shared" si="7"/>
        <v/>
      </c>
      <c r="BC12" t="str">
        <f t="shared" si="0"/>
        <v/>
      </c>
      <c r="BD12" s="8" t="str">
        <f t="shared" si="8"/>
        <v/>
      </c>
      <c r="BF12" t="str">
        <f>IF(BE12="","",IF(AND(BE12&gt;='Richtig&amp;95CI'!$F$4,BE12&lt;='Richtig&amp;95CI'!$G$4),1,0))</f>
        <v/>
      </c>
      <c r="BG12" s="8" t="str">
        <f t="shared" si="9"/>
        <v/>
      </c>
      <c r="BH12" t="str">
        <f t="shared" si="1"/>
        <v/>
      </c>
      <c r="BI12" s="8" t="str">
        <f t="shared" si="10"/>
        <v/>
      </c>
      <c r="BU12" t="str">
        <f>IF(BT12="","",IF(AND(BT12&gt;='Richtig&amp;95CI'!$F$6,BT12&lt;='Richtig&amp;95CI'!$G$6),1,0))</f>
        <v/>
      </c>
      <c r="BV12" s="8" t="str">
        <f t="shared" si="11"/>
        <v/>
      </c>
      <c r="BW12" t="str">
        <f t="shared" si="12"/>
        <v/>
      </c>
      <c r="BX12" s="8" t="str">
        <f t="shared" si="23"/>
        <v/>
      </c>
      <c r="BZ12" t="str">
        <f>IF(BY12="","",IF(AND(BY12&gt;='Richtig&amp;95CI'!$F$2,BY12&lt;='Richtig&amp;95CI'!$G$2),1,0))</f>
        <v/>
      </c>
      <c r="CA12" s="8" t="str">
        <f t="shared" si="13"/>
        <v/>
      </c>
      <c r="CB12" t="str">
        <f t="shared" si="14"/>
        <v/>
      </c>
      <c r="CC12" s="8" t="str">
        <f t="shared" si="15"/>
        <v/>
      </c>
      <c r="CE12" t="str">
        <f>IF(CD12="","",IF(AND(CD12&gt;='Richtig&amp;95CI'!$F$5,CD12&lt;='Richtig&amp;95CI'!$G$5),1,0))</f>
        <v/>
      </c>
      <c r="CF12" s="8" t="str">
        <f t="shared" si="16"/>
        <v/>
      </c>
      <c r="CG12" t="str">
        <f t="shared" si="17"/>
        <v/>
      </c>
      <c r="CH12" s="8" t="str">
        <f t="shared" si="18"/>
        <v/>
      </c>
      <c r="CJ12">
        <v>0</v>
      </c>
      <c r="CK12">
        <v>0</v>
      </c>
      <c r="CL12">
        <v>0</v>
      </c>
      <c r="CM12">
        <v>0</v>
      </c>
      <c r="CN12">
        <v>355</v>
      </c>
      <c r="CO12" s="8">
        <f t="shared" si="19"/>
        <v>5.872117789475416</v>
      </c>
      <c r="CP12">
        <v>32</v>
      </c>
      <c r="CQ12" s="8">
        <f t="shared" si="20"/>
        <v>3.4657359027997265</v>
      </c>
      <c r="CR12">
        <v>24</v>
      </c>
      <c r="CS12" s="8">
        <f t="shared" si="21"/>
        <v>3.1780538303479458</v>
      </c>
      <c r="CT12">
        <v>6</v>
      </c>
      <c r="CU12" s="8">
        <f t="shared" si="22"/>
        <v>1.791759469228055</v>
      </c>
    </row>
    <row r="13" spans="1:99">
      <c r="A13">
        <v>13063247340</v>
      </c>
      <c r="B13" t="s">
        <v>75</v>
      </c>
      <c r="C13" t="s">
        <v>76</v>
      </c>
      <c r="D13">
        <v>1</v>
      </c>
      <c r="E13">
        <v>410573019</v>
      </c>
      <c r="F13" s="2">
        <v>44490.882361111115</v>
      </c>
      <c r="G13" s="2">
        <v>44490.887499999997</v>
      </c>
      <c r="H13" t="s">
        <v>113</v>
      </c>
      <c r="I13">
        <v>0</v>
      </c>
      <c r="J13">
        <v>1</v>
      </c>
      <c r="K13">
        <v>0</v>
      </c>
      <c r="L13">
        <v>1</v>
      </c>
      <c r="M13">
        <v>0</v>
      </c>
      <c r="N13">
        <v>0</v>
      </c>
      <c r="O13">
        <v>1</v>
      </c>
      <c r="P13">
        <v>0</v>
      </c>
      <c r="Q13">
        <v>18</v>
      </c>
      <c r="R13">
        <v>0</v>
      </c>
      <c r="S13">
        <v>0</v>
      </c>
      <c r="T13">
        <v>1</v>
      </c>
      <c r="U13">
        <v>0</v>
      </c>
      <c r="V13">
        <v>0</v>
      </c>
      <c r="W13">
        <v>1</v>
      </c>
      <c r="X13">
        <v>0</v>
      </c>
      <c r="Y13" s="236">
        <v>20</v>
      </c>
      <c r="Z13">
        <f>IF(Y13="","",IF(AND(Y13&gt;='Richtig&amp;95CI'!$F$3,Y13&lt;='Richtig&amp;95CI'!$G$3),1,0))</f>
        <v>0</v>
      </c>
      <c r="AA13" s="8">
        <f t="shared" si="2"/>
        <v>2.9957322735539909</v>
      </c>
      <c r="AB13">
        <v>15</v>
      </c>
      <c r="AC13">
        <f>IF(AB13="","",IF(AND(AB13&gt;='Richtig&amp;95CI'!$F$4,AB13&lt;='Richtig&amp;95CI'!$G$4),1,0))</f>
        <v>1</v>
      </c>
      <c r="AD13" s="8">
        <f t="shared" si="3"/>
        <v>2.7080502011022101</v>
      </c>
      <c r="AE13">
        <v>1</v>
      </c>
      <c r="AF13" t="s">
        <v>114</v>
      </c>
      <c r="AG13" t="s">
        <v>115</v>
      </c>
      <c r="AH13" t="s">
        <v>116</v>
      </c>
      <c r="AI13">
        <v>0</v>
      </c>
      <c r="AJ13">
        <v>1</v>
      </c>
      <c r="AK13">
        <v>1</v>
      </c>
      <c r="AL13">
        <v>1</v>
      </c>
      <c r="AM13">
        <v>0</v>
      </c>
      <c r="AN13">
        <f t="shared" si="24"/>
        <v>3</v>
      </c>
      <c r="AO13" s="238">
        <v>70</v>
      </c>
      <c r="AP13">
        <f>IF(AO13="","",IF(AND(AO13&gt;='Richtig&amp;95CI'!$F$6,AO13&lt;='Richtig&amp;95CI'!$G$6),1,0))</f>
        <v>0</v>
      </c>
      <c r="AQ13" s="8">
        <f t="shared" si="4"/>
        <v>4.2484952420493594</v>
      </c>
      <c r="AR13" s="238">
        <v>70</v>
      </c>
      <c r="AS13">
        <f>IF(AR13="","",IF(AND(AR13&gt;='Richtig&amp;95CI'!$F$2,AR13&lt;='Richtig&amp;95CI'!$G$2),1,0))</f>
        <v>0</v>
      </c>
      <c r="AT13" s="8">
        <f t="shared" si="5"/>
        <v>4.2484952420493594</v>
      </c>
      <c r="AU13" s="238">
        <v>5</v>
      </c>
      <c r="AV13">
        <f>IF(AU13="","",IF(AND(AU13&gt;='Richtig&amp;95CI'!$F$5,AU13&lt;='Richtig&amp;95CI'!$G$5),1,0))</f>
        <v>1</v>
      </c>
      <c r="AW13" s="8">
        <f t="shared" si="6"/>
        <v>1.6094379124341003</v>
      </c>
      <c r="AX13">
        <v>1</v>
      </c>
      <c r="AY13">
        <v>0</v>
      </c>
      <c r="AZ13" s="236">
        <v>32</v>
      </c>
      <c r="BA13">
        <f>IF(AZ13="","",IF(AND(AZ13&gt;='Richtig&amp;95CI'!$F$3,AZ13&lt;='Richtig&amp;95CI'!$G$3),1,0))</f>
        <v>1</v>
      </c>
      <c r="BB13" s="8">
        <f t="shared" si="7"/>
        <v>3.4657359027997265</v>
      </c>
      <c r="BC13">
        <f t="shared" si="0"/>
        <v>12</v>
      </c>
      <c r="BD13" s="8">
        <f t="shared" si="8"/>
        <v>2.4849066497880004</v>
      </c>
      <c r="BE13" s="238">
        <v>24</v>
      </c>
      <c r="BF13">
        <f>IF(BE13="","",IF(AND(BE13&gt;='Richtig&amp;95CI'!$F$4,BE13&lt;='Richtig&amp;95CI'!$G$4),1,0))</f>
        <v>1</v>
      </c>
      <c r="BG13" s="8">
        <f t="shared" si="9"/>
        <v>3.1780538303479458</v>
      </c>
      <c r="BH13">
        <f t="shared" si="1"/>
        <v>9</v>
      </c>
      <c r="BI13" s="8">
        <f t="shared" si="10"/>
        <v>2.1972245773362196</v>
      </c>
      <c r="BJ13">
        <v>1</v>
      </c>
      <c r="BK13" t="s">
        <v>117</v>
      </c>
      <c r="BL13" t="s">
        <v>118</v>
      </c>
      <c r="BM13" t="s">
        <v>119</v>
      </c>
      <c r="BN13">
        <v>0</v>
      </c>
      <c r="BO13">
        <v>1</v>
      </c>
      <c r="BP13">
        <v>1</v>
      </c>
      <c r="BQ13">
        <v>1</v>
      </c>
      <c r="BR13">
        <v>0</v>
      </c>
      <c r="BS13">
        <f t="shared" si="25"/>
        <v>3</v>
      </c>
      <c r="BT13" s="238">
        <v>355</v>
      </c>
      <c r="BU13">
        <f>IF(BT13="","",IF(AND(BT13&gt;='Richtig&amp;95CI'!$F$6,BT13&lt;='Richtig&amp;95CI'!$G$6),1,0))</f>
        <v>1</v>
      </c>
      <c r="BV13" s="8">
        <f t="shared" si="11"/>
        <v>5.872117789475416</v>
      </c>
      <c r="BW13">
        <f t="shared" si="12"/>
        <v>285</v>
      </c>
      <c r="BX13" s="8">
        <f t="shared" si="23"/>
        <v>5.6524891802686508</v>
      </c>
      <c r="BY13">
        <v>355</v>
      </c>
      <c r="BZ13">
        <f>IF(BY13="","",IF(AND(BY13&gt;='Richtig&amp;95CI'!$F$2,BY13&lt;='Richtig&amp;95CI'!$G$2),1,0))</f>
        <v>1</v>
      </c>
      <c r="CA13" s="8">
        <f t="shared" si="13"/>
        <v>5.872117789475416</v>
      </c>
      <c r="CB13">
        <f t="shared" si="14"/>
        <v>285</v>
      </c>
      <c r="CC13" s="8">
        <f t="shared" si="15"/>
        <v>5.6524891802686508</v>
      </c>
      <c r="CD13" s="238">
        <v>6</v>
      </c>
      <c r="CE13">
        <f>IF(CD13="","",IF(AND(CD13&gt;='Richtig&amp;95CI'!$F$5,CD13&lt;='Richtig&amp;95CI'!$G$5),1,0))</f>
        <v>1</v>
      </c>
      <c r="CF13" s="8">
        <f t="shared" si="16"/>
        <v>1.791759469228055</v>
      </c>
      <c r="CG13">
        <f t="shared" si="17"/>
        <v>1</v>
      </c>
      <c r="CH13" s="8">
        <f t="shared" si="18"/>
        <v>0</v>
      </c>
      <c r="CI13">
        <v>0</v>
      </c>
      <c r="CJ13">
        <v>0</v>
      </c>
      <c r="CK13">
        <v>0</v>
      </c>
      <c r="CL13">
        <v>1</v>
      </c>
      <c r="CM13">
        <v>0</v>
      </c>
      <c r="CN13">
        <v>355</v>
      </c>
      <c r="CO13" s="8">
        <f t="shared" si="19"/>
        <v>5.872117789475416</v>
      </c>
      <c r="CP13">
        <v>32</v>
      </c>
      <c r="CQ13" s="8">
        <f t="shared" si="20"/>
        <v>3.4657359027997265</v>
      </c>
      <c r="CR13">
        <v>24</v>
      </c>
      <c r="CS13" s="8">
        <f t="shared" si="21"/>
        <v>3.1780538303479458</v>
      </c>
      <c r="CT13">
        <v>6</v>
      </c>
      <c r="CU13" s="8">
        <f t="shared" si="22"/>
        <v>1.791759469228055</v>
      </c>
    </row>
    <row r="14" spans="1:99">
      <c r="A14">
        <v>13062811897</v>
      </c>
      <c r="B14" t="s">
        <v>75</v>
      </c>
      <c r="C14" t="s">
        <v>76</v>
      </c>
      <c r="D14">
        <v>1</v>
      </c>
      <c r="E14">
        <v>410573019</v>
      </c>
      <c r="F14" s="2">
        <v>44490.782094907408</v>
      </c>
      <c r="G14" s="2">
        <v>44490.795428240737</v>
      </c>
      <c r="H14" t="s">
        <v>120</v>
      </c>
      <c r="I14">
        <v>0</v>
      </c>
      <c r="J14">
        <v>1</v>
      </c>
      <c r="K14">
        <v>0</v>
      </c>
      <c r="L14">
        <v>0</v>
      </c>
      <c r="M14">
        <v>1</v>
      </c>
      <c r="N14">
        <v>0</v>
      </c>
      <c r="O14">
        <v>0</v>
      </c>
      <c r="P14">
        <v>1</v>
      </c>
      <c r="Q14">
        <v>30</v>
      </c>
      <c r="R14">
        <v>1</v>
      </c>
      <c r="S14">
        <v>0</v>
      </c>
      <c r="T14">
        <v>1</v>
      </c>
      <c r="U14">
        <v>1</v>
      </c>
      <c r="V14">
        <v>0</v>
      </c>
      <c r="W14">
        <v>0</v>
      </c>
      <c r="X14">
        <v>0</v>
      </c>
      <c r="Z14" t="str">
        <f>IF(Y14="","",IF(AND(Y14&gt;='Richtig&amp;95CI'!$F$3,Y14&lt;='Richtig&amp;95CI'!$G$3),1,0))</f>
        <v/>
      </c>
      <c r="AA14" s="8" t="str">
        <f t="shared" si="2"/>
        <v/>
      </c>
      <c r="AC14" t="str">
        <f>IF(AB14="","",IF(AND(AB14&gt;='Richtig&amp;95CI'!$F$4,AB14&lt;='Richtig&amp;95CI'!$G$4),1,0))</f>
        <v/>
      </c>
      <c r="AD14" s="8" t="str">
        <f t="shared" si="3"/>
        <v/>
      </c>
      <c r="AE14">
        <v>1</v>
      </c>
      <c r="AF14" t="s">
        <v>122</v>
      </c>
      <c r="AG14" t="s">
        <v>123</v>
      </c>
      <c r="AH14" t="s">
        <v>124</v>
      </c>
      <c r="AI14">
        <v>1</v>
      </c>
      <c r="AJ14">
        <v>0</v>
      </c>
      <c r="AK14">
        <v>1</v>
      </c>
      <c r="AL14">
        <v>0</v>
      </c>
      <c r="AM14">
        <v>1</v>
      </c>
      <c r="AN14">
        <f t="shared" si="24"/>
        <v>3</v>
      </c>
      <c r="AP14" t="str">
        <f>IF(AO14="","",IF(AND(AO14&gt;='Richtig&amp;95CI'!$F$6,AO14&lt;='Richtig&amp;95CI'!$G$6),1,0))</f>
        <v/>
      </c>
      <c r="AQ14" s="8" t="str">
        <f t="shared" si="4"/>
        <v/>
      </c>
      <c r="AS14" t="str">
        <f>IF(AR14="","",IF(AND(AR14&gt;='Richtig&amp;95CI'!$F$2,AR14&lt;='Richtig&amp;95CI'!$G$2),1,0))</f>
        <v/>
      </c>
      <c r="AT14" s="8" t="str">
        <f t="shared" si="5"/>
        <v/>
      </c>
      <c r="AV14" t="str">
        <f>IF(AU14="","",IF(AND(AU14&gt;='Richtig&amp;95CI'!$F$5,AU14&lt;='Richtig&amp;95CI'!$G$5),1,0))</f>
        <v/>
      </c>
      <c r="AW14" s="8" t="str">
        <f t="shared" si="6"/>
        <v/>
      </c>
      <c r="AX14">
        <v>1</v>
      </c>
      <c r="AY14">
        <v>0</v>
      </c>
      <c r="AZ14" s="236">
        <v>32</v>
      </c>
      <c r="BA14">
        <f>IF(AZ14="","",IF(AND(AZ14&gt;='Richtig&amp;95CI'!$F$3,AZ14&lt;='Richtig&amp;95CI'!$G$3),1,0))</f>
        <v>1</v>
      </c>
      <c r="BB14" s="8">
        <f t="shared" si="7"/>
        <v>3.4657359027997265</v>
      </c>
      <c r="BC14" t="str">
        <f t="shared" si="0"/>
        <v/>
      </c>
      <c r="BD14" s="8" t="str">
        <f t="shared" si="8"/>
        <v/>
      </c>
      <c r="BE14" s="238">
        <v>24</v>
      </c>
      <c r="BF14">
        <f>IF(BE14="","",IF(AND(BE14&gt;='Richtig&amp;95CI'!$F$4,BE14&lt;='Richtig&amp;95CI'!$G$4),1,0))</f>
        <v>1</v>
      </c>
      <c r="BG14" s="8">
        <f t="shared" si="9"/>
        <v>3.1780538303479458</v>
      </c>
      <c r="BH14" t="str">
        <f t="shared" si="1"/>
        <v/>
      </c>
      <c r="BI14" s="8" t="str">
        <f t="shared" si="10"/>
        <v/>
      </c>
      <c r="BJ14">
        <v>1</v>
      </c>
      <c r="BK14" t="s">
        <v>126</v>
      </c>
      <c r="BT14" s="238">
        <v>355</v>
      </c>
      <c r="BU14">
        <f>IF(BT14="","",IF(AND(BT14&gt;='Richtig&amp;95CI'!$F$6,BT14&lt;='Richtig&amp;95CI'!$G$6),1,0))</f>
        <v>1</v>
      </c>
      <c r="BV14" s="8">
        <f t="shared" si="11"/>
        <v>5.872117789475416</v>
      </c>
      <c r="BW14" t="str">
        <f t="shared" si="12"/>
        <v/>
      </c>
      <c r="BX14" s="8" t="str">
        <f t="shared" si="23"/>
        <v/>
      </c>
      <c r="BY14">
        <v>355</v>
      </c>
      <c r="BZ14">
        <f>IF(BY14="","",IF(AND(BY14&gt;='Richtig&amp;95CI'!$F$2,BY14&lt;='Richtig&amp;95CI'!$G$2),1,0))</f>
        <v>1</v>
      </c>
      <c r="CA14" s="8">
        <f t="shared" si="13"/>
        <v>5.872117789475416</v>
      </c>
      <c r="CB14" t="str">
        <f t="shared" si="14"/>
        <v/>
      </c>
      <c r="CC14" s="8" t="str">
        <f t="shared" si="15"/>
        <v/>
      </c>
      <c r="CD14" s="238">
        <v>6</v>
      </c>
      <c r="CE14">
        <f>IF(CD14="","",IF(AND(CD14&gt;='Richtig&amp;95CI'!$F$5,CD14&lt;='Richtig&amp;95CI'!$G$5),1,0))</f>
        <v>1</v>
      </c>
      <c r="CF14" s="8">
        <f t="shared" si="16"/>
        <v>1.791759469228055</v>
      </c>
      <c r="CG14" t="str">
        <f t="shared" si="17"/>
        <v/>
      </c>
      <c r="CH14" s="8" t="str">
        <f t="shared" si="18"/>
        <v/>
      </c>
      <c r="CI14">
        <v>0</v>
      </c>
      <c r="CJ14">
        <v>1</v>
      </c>
      <c r="CK14">
        <v>0</v>
      </c>
      <c r="CL14">
        <v>1</v>
      </c>
      <c r="CM14">
        <v>1</v>
      </c>
      <c r="CN14">
        <v>355</v>
      </c>
      <c r="CO14" s="8">
        <f t="shared" si="19"/>
        <v>5.872117789475416</v>
      </c>
      <c r="CP14">
        <v>32</v>
      </c>
      <c r="CQ14" s="8">
        <f t="shared" si="20"/>
        <v>3.4657359027997265</v>
      </c>
      <c r="CR14">
        <v>24</v>
      </c>
      <c r="CS14" s="8">
        <f t="shared" si="21"/>
        <v>3.1780538303479458</v>
      </c>
      <c r="CT14">
        <v>6</v>
      </c>
      <c r="CU14" s="8">
        <f t="shared" si="22"/>
        <v>1.791759469228055</v>
      </c>
    </row>
    <row r="15" spans="1:99">
      <c r="A15">
        <v>13051906582</v>
      </c>
      <c r="B15" t="s">
        <v>75</v>
      </c>
      <c r="C15" t="s">
        <v>76</v>
      </c>
      <c r="D15">
        <v>1</v>
      </c>
      <c r="E15">
        <v>410573019</v>
      </c>
      <c r="F15" s="2">
        <v>44487.444618055553</v>
      </c>
      <c r="G15" s="2">
        <v>44487.451874999999</v>
      </c>
      <c r="H15" t="s">
        <v>127</v>
      </c>
      <c r="I15">
        <v>0</v>
      </c>
      <c r="J15">
        <v>0</v>
      </c>
      <c r="K15">
        <v>0</v>
      </c>
      <c r="L15">
        <v>0</v>
      </c>
      <c r="M15">
        <v>0</v>
      </c>
      <c r="N15">
        <v>0</v>
      </c>
      <c r="O15">
        <v>1</v>
      </c>
      <c r="P15">
        <v>0</v>
      </c>
      <c r="Q15">
        <v>5</v>
      </c>
      <c r="R15">
        <v>1</v>
      </c>
      <c r="S15">
        <v>0</v>
      </c>
      <c r="T15">
        <v>1</v>
      </c>
      <c r="U15">
        <v>1</v>
      </c>
      <c r="V15">
        <v>0</v>
      </c>
      <c r="W15">
        <v>0</v>
      </c>
      <c r="X15">
        <v>1</v>
      </c>
      <c r="Y15" s="236">
        <v>20</v>
      </c>
      <c r="Z15">
        <f>IF(Y15="","",IF(AND(Y15&gt;='Richtig&amp;95CI'!$F$3,Y15&lt;='Richtig&amp;95CI'!$G$3),1,0))</f>
        <v>0</v>
      </c>
      <c r="AA15" s="8">
        <f t="shared" si="2"/>
        <v>2.9957322735539909</v>
      </c>
      <c r="AB15">
        <v>12</v>
      </c>
      <c r="AC15">
        <f>IF(AB15="","",IF(AND(AB15&gt;='Richtig&amp;95CI'!$F$4,AB15&lt;='Richtig&amp;95CI'!$G$4),1,0))</f>
        <v>0</v>
      </c>
      <c r="AD15" s="8">
        <f t="shared" si="3"/>
        <v>2.4849066497880004</v>
      </c>
      <c r="AE15">
        <v>1</v>
      </c>
      <c r="AF15" t="s">
        <v>104</v>
      </c>
      <c r="AG15" t="s">
        <v>128</v>
      </c>
      <c r="AI15">
        <v>1</v>
      </c>
      <c r="AJ15">
        <v>0</v>
      </c>
      <c r="AK15">
        <v>1</v>
      </c>
      <c r="AL15">
        <v>0</v>
      </c>
      <c r="AM15">
        <v>0</v>
      </c>
      <c r="AN15">
        <f t="shared" si="24"/>
        <v>2</v>
      </c>
      <c r="AO15" s="238">
        <v>50</v>
      </c>
      <c r="AP15">
        <f>IF(AO15="","",IF(AND(AO15&gt;='Richtig&amp;95CI'!$F$6,AO15&lt;='Richtig&amp;95CI'!$G$6),1,0))</f>
        <v>0</v>
      </c>
      <c r="AQ15" s="8">
        <f t="shared" si="4"/>
        <v>3.912023005428146</v>
      </c>
      <c r="AR15" s="238">
        <v>20</v>
      </c>
      <c r="AS15">
        <f>IF(AR15="","",IF(AND(AR15&gt;='Richtig&amp;95CI'!$F$2,AR15&lt;='Richtig&amp;95CI'!$G$2),1,0))</f>
        <v>0</v>
      </c>
      <c r="AT15" s="8">
        <f t="shared" si="5"/>
        <v>2.9957322735539909</v>
      </c>
      <c r="AU15" s="238">
        <v>3</v>
      </c>
      <c r="AV15">
        <f>IF(AU15="","",IF(AND(AU15&gt;='Richtig&amp;95CI'!$F$5,AU15&lt;='Richtig&amp;95CI'!$G$5),1,0))</f>
        <v>1</v>
      </c>
      <c r="AW15" s="8">
        <f t="shared" si="6"/>
        <v>1.0986122886681098</v>
      </c>
      <c r="AX15">
        <v>1</v>
      </c>
      <c r="AY15">
        <v>0</v>
      </c>
      <c r="AZ15" s="236">
        <v>32</v>
      </c>
      <c r="BA15">
        <f>IF(AZ15="","",IF(AND(AZ15&gt;='Richtig&amp;95CI'!$F$3,AZ15&lt;='Richtig&amp;95CI'!$G$3),1,0))</f>
        <v>1</v>
      </c>
      <c r="BB15" s="8">
        <f t="shared" si="7"/>
        <v>3.4657359027997265</v>
      </c>
      <c r="BC15">
        <f t="shared" si="0"/>
        <v>12</v>
      </c>
      <c r="BD15" s="8">
        <f t="shared" si="8"/>
        <v>2.4849066497880004</v>
      </c>
      <c r="BE15" s="238">
        <v>24</v>
      </c>
      <c r="BF15">
        <f>IF(BE15="","",IF(AND(BE15&gt;='Richtig&amp;95CI'!$F$4,BE15&lt;='Richtig&amp;95CI'!$G$4),1,0))</f>
        <v>1</v>
      </c>
      <c r="BG15" s="8">
        <f t="shared" si="9"/>
        <v>3.1780538303479458</v>
      </c>
      <c r="BH15">
        <f t="shared" si="1"/>
        <v>12</v>
      </c>
      <c r="BI15" s="8">
        <f t="shared" si="10"/>
        <v>2.4849066497880004</v>
      </c>
      <c r="BJ15">
        <v>1</v>
      </c>
      <c r="BK15" t="s">
        <v>129</v>
      </c>
      <c r="BL15" t="s">
        <v>101</v>
      </c>
      <c r="BN15">
        <v>1</v>
      </c>
      <c r="BO15">
        <v>0</v>
      </c>
      <c r="BP15">
        <v>1</v>
      </c>
      <c r="BQ15">
        <v>0</v>
      </c>
      <c r="BR15">
        <v>0</v>
      </c>
      <c r="BS15">
        <f t="shared" si="25"/>
        <v>2</v>
      </c>
      <c r="BT15" s="238">
        <v>360</v>
      </c>
      <c r="BU15">
        <f>IF(BT15="","",IF(AND(BT15&gt;='Richtig&amp;95CI'!$F$6,BT15&lt;='Richtig&amp;95CI'!$G$6),1,0))</f>
        <v>1</v>
      </c>
      <c r="BV15" s="8">
        <f t="shared" si="11"/>
        <v>5.8861040314501558</v>
      </c>
      <c r="BW15">
        <f t="shared" si="12"/>
        <v>310</v>
      </c>
      <c r="BX15" s="8">
        <f t="shared" si="23"/>
        <v>5.7365722974791922</v>
      </c>
      <c r="BY15">
        <v>360</v>
      </c>
      <c r="BZ15">
        <f>IF(BY15="","",IF(AND(BY15&gt;='Richtig&amp;95CI'!$F$2,BY15&lt;='Richtig&amp;95CI'!$G$2),1,0))</f>
        <v>1</v>
      </c>
      <c r="CA15" s="8">
        <f t="shared" si="13"/>
        <v>5.8861040314501558</v>
      </c>
      <c r="CB15">
        <f t="shared" si="14"/>
        <v>340</v>
      </c>
      <c r="CC15" s="8">
        <f t="shared" si="15"/>
        <v>5.8289456176102075</v>
      </c>
      <c r="CD15" s="238">
        <v>5</v>
      </c>
      <c r="CE15">
        <f>IF(CD15="","",IF(AND(CD15&gt;='Richtig&amp;95CI'!$F$5,CD15&lt;='Richtig&amp;95CI'!$G$5),1,0))</f>
        <v>1</v>
      </c>
      <c r="CF15" s="8">
        <f t="shared" si="16"/>
        <v>1.6094379124341003</v>
      </c>
      <c r="CG15">
        <f t="shared" si="17"/>
        <v>2</v>
      </c>
      <c r="CH15" s="8">
        <f t="shared" si="18"/>
        <v>0.69314718055994529</v>
      </c>
      <c r="CI15">
        <v>1</v>
      </c>
      <c r="CJ15">
        <v>1</v>
      </c>
      <c r="CK15">
        <v>0</v>
      </c>
      <c r="CL15">
        <v>0</v>
      </c>
      <c r="CM15">
        <v>0</v>
      </c>
      <c r="CN15">
        <v>355</v>
      </c>
      <c r="CO15" s="8">
        <f t="shared" si="19"/>
        <v>5.872117789475416</v>
      </c>
      <c r="CP15">
        <v>32</v>
      </c>
      <c r="CQ15" s="8">
        <f t="shared" si="20"/>
        <v>3.4657359027997265</v>
      </c>
      <c r="CR15">
        <v>24</v>
      </c>
      <c r="CS15" s="8">
        <f t="shared" si="21"/>
        <v>3.1780538303479458</v>
      </c>
      <c r="CT15">
        <v>6</v>
      </c>
      <c r="CU15" s="8">
        <f t="shared" si="22"/>
        <v>1.791759469228055</v>
      </c>
    </row>
    <row r="16" spans="1:99">
      <c r="A16">
        <v>13050874024</v>
      </c>
      <c r="B16" t="s">
        <v>75</v>
      </c>
      <c r="C16" t="s">
        <v>76</v>
      </c>
      <c r="D16">
        <v>1</v>
      </c>
      <c r="E16">
        <v>410573019</v>
      </c>
      <c r="F16" s="2">
        <v>44486.854895833334</v>
      </c>
      <c r="G16" s="2">
        <v>44486.862199074072</v>
      </c>
      <c r="H16" t="s">
        <v>130</v>
      </c>
      <c r="I16">
        <v>1</v>
      </c>
      <c r="J16">
        <v>1</v>
      </c>
      <c r="K16">
        <v>0</v>
      </c>
      <c r="L16">
        <v>0</v>
      </c>
      <c r="M16">
        <v>1</v>
      </c>
      <c r="N16">
        <v>0</v>
      </c>
      <c r="O16">
        <v>0</v>
      </c>
      <c r="P16">
        <v>1</v>
      </c>
      <c r="Q16">
        <v>31</v>
      </c>
      <c r="R16">
        <v>1</v>
      </c>
      <c r="S16">
        <v>1</v>
      </c>
      <c r="T16">
        <v>0</v>
      </c>
      <c r="U16">
        <v>0</v>
      </c>
      <c r="V16">
        <v>0</v>
      </c>
      <c r="W16">
        <v>1</v>
      </c>
      <c r="X16">
        <v>0</v>
      </c>
      <c r="Y16" s="236">
        <v>50</v>
      </c>
      <c r="Z16">
        <f>IF(Y16="","",IF(AND(Y16&gt;='Richtig&amp;95CI'!$F$3,Y16&lt;='Richtig&amp;95CI'!$G$3),1,0))</f>
        <v>0</v>
      </c>
      <c r="AA16" s="8">
        <f t="shared" si="2"/>
        <v>3.912023005428146</v>
      </c>
      <c r="AB16">
        <v>45</v>
      </c>
      <c r="AC16">
        <f>IF(AB16="","",IF(AND(AB16&gt;='Richtig&amp;95CI'!$F$4,AB16&lt;='Richtig&amp;95CI'!$G$4),1,0))</f>
        <v>0</v>
      </c>
      <c r="AD16" s="8">
        <f t="shared" si="3"/>
        <v>3.8066624897703196</v>
      </c>
      <c r="AF16" t="s">
        <v>131</v>
      </c>
      <c r="AG16" t="s">
        <v>132</v>
      </c>
      <c r="AI16">
        <v>1</v>
      </c>
      <c r="AJ16">
        <v>0</v>
      </c>
      <c r="AK16">
        <v>0</v>
      </c>
      <c r="AL16">
        <v>0</v>
      </c>
      <c r="AM16">
        <v>0</v>
      </c>
      <c r="AN16">
        <f t="shared" si="24"/>
        <v>1</v>
      </c>
      <c r="AO16" s="238">
        <v>110</v>
      </c>
      <c r="AP16">
        <f>IF(AO16="","",IF(AND(AO16&gt;='Richtig&amp;95CI'!$F$6,AO16&lt;='Richtig&amp;95CI'!$G$6),1,0))</f>
        <v>0</v>
      </c>
      <c r="AQ16" s="8">
        <f t="shared" si="4"/>
        <v>4.7004803657924166</v>
      </c>
      <c r="AR16" s="238">
        <v>250</v>
      </c>
      <c r="AS16">
        <f>IF(AR16="","",IF(AND(AR16&gt;='Richtig&amp;95CI'!$F$2,AR16&lt;='Richtig&amp;95CI'!$G$2),1,0))</f>
        <v>0</v>
      </c>
      <c r="AT16" s="8">
        <f t="shared" si="5"/>
        <v>5.521460917862246</v>
      </c>
      <c r="AU16" s="238">
        <v>50</v>
      </c>
      <c r="AV16">
        <f>IF(AU16="","",IF(AND(AU16&gt;='Richtig&amp;95CI'!$F$5,AU16&lt;='Richtig&amp;95CI'!$G$5),1,0))</f>
        <v>0</v>
      </c>
      <c r="AW16" s="8">
        <f t="shared" si="6"/>
        <v>3.912023005428146</v>
      </c>
      <c r="AX16">
        <v>1</v>
      </c>
      <c r="AY16">
        <v>0</v>
      </c>
      <c r="AZ16" s="236">
        <v>32</v>
      </c>
      <c r="BA16">
        <f>IF(AZ16="","",IF(AND(AZ16&gt;='Richtig&amp;95CI'!$F$3,AZ16&lt;='Richtig&amp;95CI'!$G$3),1,0))</f>
        <v>1</v>
      </c>
      <c r="BB16" s="8">
        <f t="shared" si="7"/>
        <v>3.4657359027997265</v>
      </c>
      <c r="BC16">
        <f t="shared" si="0"/>
        <v>-18</v>
      </c>
      <c r="BD16" s="8">
        <f t="shared" si="8"/>
        <v>-2.8903717578961645</v>
      </c>
      <c r="BE16" s="238">
        <v>24</v>
      </c>
      <c r="BF16">
        <f>IF(BE16="","",IF(AND(BE16&gt;='Richtig&amp;95CI'!$F$4,BE16&lt;='Richtig&amp;95CI'!$G$4),1,0))</f>
        <v>1</v>
      </c>
      <c r="BG16" s="8">
        <f t="shared" si="9"/>
        <v>3.1780538303479458</v>
      </c>
      <c r="BH16">
        <f t="shared" si="1"/>
        <v>-21</v>
      </c>
      <c r="BI16" s="8">
        <f t="shared" si="10"/>
        <v>-3.044522437723423</v>
      </c>
      <c r="BJ16">
        <v>1</v>
      </c>
      <c r="BK16" t="s">
        <v>133</v>
      </c>
      <c r="BL16" t="s">
        <v>132</v>
      </c>
      <c r="BM16" t="s">
        <v>134</v>
      </c>
      <c r="BN16">
        <v>1</v>
      </c>
      <c r="BO16">
        <v>0</v>
      </c>
      <c r="BP16">
        <v>0</v>
      </c>
      <c r="BQ16">
        <v>1</v>
      </c>
      <c r="BR16">
        <v>0</v>
      </c>
      <c r="BS16">
        <f t="shared" si="25"/>
        <v>2</v>
      </c>
      <c r="BT16" s="238">
        <v>355</v>
      </c>
      <c r="BU16">
        <f>IF(BT16="","",IF(AND(BT16&gt;='Richtig&amp;95CI'!$F$6,BT16&lt;='Richtig&amp;95CI'!$G$6),1,0))</f>
        <v>1</v>
      </c>
      <c r="BV16" s="8">
        <f t="shared" si="11"/>
        <v>5.872117789475416</v>
      </c>
      <c r="BW16">
        <f t="shared" si="12"/>
        <v>245</v>
      </c>
      <c r="BX16" s="8">
        <f t="shared" si="23"/>
        <v>5.5012582105447274</v>
      </c>
      <c r="BY16">
        <v>120</v>
      </c>
      <c r="BZ16">
        <f>IF(BY16="","",IF(AND(BY16&gt;='Richtig&amp;95CI'!$F$2,BY16&lt;='Richtig&amp;95CI'!$G$2),1,0))</f>
        <v>0</v>
      </c>
      <c r="CA16" s="8">
        <f t="shared" si="13"/>
        <v>4.7874917427820458</v>
      </c>
      <c r="CB16">
        <f t="shared" si="14"/>
        <v>-130</v>
      </c>
      <c r="CC16" s="8">
        <f t="shared" si="15"/>
        <v>-4.8675344504555822</v>
      </c>
      <c r="CD16" s="238">
        <v>6</v>
      </c>
      <c r="CE16">
        <f>IF(CD16="","",IF(AND(CD16&gt;='Richtig&amp;95CI'!$F$5,CD16&lt;='Richtig&amp;95CI'!$G$5),1,0))</f>
        <v>1</v>
      </c>
      <c r="CF16" s="8">
        <f t="shared" si="16"/>
        <v>1.791759469228055</v>
      </c>
      <c r="CG16">
        <f t="shared" si="17"/>
        <v>-44</v>
      </c>
      <c r="CH16" s="8">
        <f t="shared" si="18"/>
        <v>-3.784189633918261</v>
      </c>
      <c r="CI16">
        <v>1</v>
      </c>
      <c r="CJ16">
        <v>0</v>
      </c>
      <c r="CK16">
        <v>0</v>
      </c>
      <c r="CL16">
        <v>1</v>
      </c>
      <c r="CM16">
        <v>0</v>
      </c>
      <c r="CN16">
        <v>355</v>
      </c>
      <c r="CO16" s="8">
        <f t="shared" si="19"/>
        <v>5.872117789475416</v>
      </c>
      <c r="CP16">
        <v>32</v>
      </c>
      <c r="CQ16" s="8">
        <f t="shared" si="20"/>
        <v>3.4657359027997265</v>
      </c>
      <c r="CR16">
        <v>24</v>
      </c>
      <c r="CS16" s="8">
        <f t="shared" si="21"/>
        <v>3.1780538303479458</v>
      </c>
      <c r="CT16">
        <v>6</v>
      </c>
      <c r="CU16" s="8">
        <f t="shared" si="22"/>
        <v>1.791759469228055</v>
      </c>
    </row>
    <row r="17" spans="1:99">
      <c r="A17">
        <v>13050734185</v>
      </c>
      <c r="B17" t="s">
        <v>75</v>
      </c>
      <c r="C17" t="s">
        <v>76</v>
      </c>
      <c r="D17">
        <v>1</v>
      </c>
      <c r="E17">
        <v>410573019</v>
      </c>
      <c r="F17" s="2">
        <v>44486.761886574073</v>
      </c>
      <c r="G17" s="2">
        <v>44486.765787037039</v>
      </c>
      <c r="H17" t="s">
        <v>135</v>
      </c>
      <c r="I17">
        <v>0</v>
      </c>
      <c r="J17">
        <v>0</v>
      </c>
      <c r="K17">
        <v>0</v>
      </c>
      <c r="L17">
        <v>1</v>
      </c>
      <c r="M17">
        <v>0</v>
      </c>
      <c r="N17">
        <v>0</v>
      </c>
      <c r="O17">
        <v>0</v>
      </c>
      <c r="P17">
        <v>0</v>
      </c>
      <c r="Q17">
        <v>50</v>
      </c>
      <c r="R17">
        <v>0</v>
      </c>
      <c r="S17">
        <v>0</v>
      </c>
      <c r="T17">
        <v>0</v>
      </c>
      <c r="U17">
        <v>0</v>
      </c>
      <c r="V17">
        <v>1</v>
      </c>
      <c r="W17">
        <v>0</v>
      </c>
      <c r="X17">
        <v>0</v>
      </c>
      <c r="Y17" s="236">
        <v>2</v>
      </c>
      <c r="Z17">
        <f>IF(Y17="","",IF(AND(Y17&gt;='Richtig&amp;95CI'!$F$3,Y17&lt;='Richtig&amp;95CI'!$G$3),1,0))</f>
        <v>0</v>
      </c>
      <c r="AA17" s="8">
        <f t="shared" si="2"/>
        <v>0.69314718055994529</v>
      </c>
      <c r="AB17">
        <v>2</v>
      </c>
      <c r="AC17">
        <f>IF(AB17="","",IF(AND(AB17&gt;='Richtig&amp;95CI'!$F$4,AB17&lt;='Richtig&amp;95CI'!$G$4),1,0))</f>
        <v>0</v>
      </c>
      <c r="AD17" s="8">
        <f t="shared" si="3"/>
        <v>0.69314718055994529</v>
      </c>
      <c r="AE17">
        <v>1</v>
      </c>
      <c r="AF17" t="s">
        <v>101</v>
      </c>
      <c r="AG17" t="s">
        <v>136</v>
      </c>
      <c r="AI17">
        <v>1</v>
      </c>
      <c r="AJ17">
        <v>0</v>
      </c>
      <c r="AK17">
        <v>1</v>
      </c>
      <c r="AL17">
        <v>0</v>
      </c>
      <c r="AM17">
        <v>0</v>
      </c>
      <c r="AN17">
        <f t="shared" si="24"/>
        <v>2</v>
      </c>
      <c r="AO17" s="238">
        <v>10</v>
      </c>
      <c r="AP17">
        <f>IF(AO17="","",IF(AND(AO17&gt;='Richtig&amp;95CI'!$F$6,AO17&lt;='Richtig&amp;95CI'!$G$6),1,0))</f>
        <v>0</v>
      </c>
      <c r="AQ17" s="8">
        <f t="shared" si="4"/>
        <v>2.3025850929940459</v>
      </c>
      <c r="AR17" s="238">
        <v>8</v>
      </c>
      <c r="AS17">
        <f>IF(AR17="","",IF(AND(AR17&gt;='Richtig&amp;95CI'!$F$2,AR17&lt;='Richtig&amp;95CI'!$G$2),1,0))</f>
        <v>0</v>
      </c>
      <c r="AT17" s="8">
        <f t="shared" si="5"/>
        <v>2.0794415416798357</v>
      </c>
      <c r="AU17" s="238">
        <v>3</v>
      </c>
      <c r="AV17">
        <f>IF(AU17="","",IF(AND(AU17&gt;='Richtig&amp;95CI'!$F$5,AU17&lt;='Richtig&amp;95CI'!$G$5),1,0))</f>
        <v>1</v>
      </c>
      <c r="AW17" s="8">
        <f t="shared" si="6"/>
        <v>1.0986122886681098</v>
      </c>
      <c r="AX17">
        <v>0</v>
      </c>
      <c r="AY17">
        <v>0</v>
      </c>
      <c r="AZ17" s="236">
        <v>20</v>
      </c>
      <c r="BA17">
        <f>IF(AZ17="","",IF(AND(AZ17&gt;='Richtig&amp;95CI'!$F$3,AZ17&lt;='Richtig&amp;95CI'!$G$3),1,0))</f>
        <v>0</v>
      </c>
      <c r="BB17" s="8">
        <f t="shared" si="7"/>
        <v>2.9957322735539909</v>
      </c>
      <c r="BC17">
        <f t="shared" si="0"/>
        <v>18</v>
      </c>
      <c r="BD17" s="8">
        <f t="shared" si="8"/>
        <v>2.8903717578961645</v>
      </c>
      <c r="BE17" s="238">
        <v>15</v>
      </c>
      <c r="BF17">
        <f>IF(BE17="","",IF(AND(BE17&gt;='Richtig&amp;95CI'!$F$4,BE17&lt;='Richtig&amp;95CI'!$G$4),1,0))</f>
        <v>1</v>
      </c>
      <c r="BG17" s="8">
        <f t="shared" si="9"/>
        <v>2.7080502011022101</v>
      </c>
      <c r="BH17">
        <f t="shared" si="1"/>
        <v>13</v>
      </c>
      <c r="BI17" s="8">
        <f t="shared" si="10"/>
        <v>2.5649493574615367</v>
      </c>
      <c r="BJ17">
        <v>1</v>
      </c>
      <c r="BK17" t="s">
        <v>137</v>
      </c>
      <c r="BN17">
        <v>0</v>
      </c>
      <c r="BO17">
        <v>0</v>
      </c>
      <c r="BP17">
        <v>1</v>
      </c>
      <c r="BQ17">
        <v>0</v>
      </c>
      <c r="BR17">
        <v>0</v>
      </c>
      <c r="BS17">
        <f t="shared" si="25"/>
        <v>1</v>
      </c>
      <c r="BT17" s="238">
        <v>15</v>
      </c>
      <c r="BU17">
        <f>IF(BT17="","",IF(AND(BT17&gt;='Richtig&amp;95CI'!$F$6,BT17&lt;='Richtig&amp;95CI'!$G$6),1,0))</f>
        <v>0</v>
      </c>
      <c r="BV17" s="8">
        <f t="shared" si="11"/>
        <v>2.7080502011022101</v>
      </c>
      <c r="BW17">
        <f t="shared" si="12"/>
        <v>5</v>
      </c>
      <c r="BX17" s="8">
        <f t="shared" si="23"/>
        <v>1.6094379124341003</v>
      </c>
      <c r="BY17">
        <v>15</v>
      </c>
      <c r="BZ17">
        <f>IF(BY17="","",IF(AND(BY17&gt;='Richtig&amp;95CI'!$F$2,BY17&lt;='Richtig&amp;95CI'!$G$2),1,0))</f>
        <v>0</v>
      </c>
      <c r="CA17" s="8">
        <f t="shared" si="13"/>
        <v>2.7080502011022101</v>
      </c>
      <c r="CB17">
        <f t="shared" si="14"/>
        <v>7</v>
      </c>
      <c r="CC17" s="8">
        <f t="shared" si="15"/>
        <v>1.9459101490553132</v>
      </c>
      <c r="CD17" s="238">
        <v>10</v>
      </c>
      <c r="CE17">
        <f>IF(CD17="","",IF(AND(CD17&gt;='Richtig&amp;95CI'!$F$5,CD17&lt;='Richtig&amp;95CI'!$G$5),1,0))</f>
        <v>1</v>
      </c>
      <c r="CF17" s="8">
        <f t="shared" si="16"/>
        <v>2.3025850929940459</v>
      </c>
      <c r="CG17">
        <f t="shared" si="17"/>
        <v>7</v>
      </c>
      <c r="CH17" s="8">
        <f t="shared" si="18"/>
        <v>1.9459101490553132</v>
      </c>
      <c r="CI17">
        <v>0</v>
      </c>
      <c r="CJ17">
        <v>0</v>
      </c>
      <c r="CK17">
        <v>0</v>
      </c>
      <c r="CL17">
        <v>1</v>
      </c>
      <c r="CM17">
        <v>0</v>
      </c>
      <c r="CN17">
        <v>355</v>
      </c>
      <c r="CO17" s="8">
        <f t="shared" si="19"/>
        <v>5.872117789475416</v>
      </c>
      <c r="CP17">
        <v>32</v>
      </c>
      <c r="CQ17" s="8">
        <f t="shared" si="20"/>
        <v>3.4657359027997265</v>
      </c>
      <c r="CR17">
        <v>24</v>
      </c>
      <c r="CS17" s="8">
        <f t="shared" si="21"/>
        <v>3.1780538303479458</v>
      </c>
      <c r="CT17">
        <v>6</v>
      </c>
      <c r="CU17" s="8">
        <f t="shared" si="22"/>
        <v>1.791759469228055</v>
      </c>
    </row>
    <row r="18" spans="1:99">
      <c r="A18">
        <v>13050606281</v>
      </c>
      <c r="B18" t="s">
        <v>75</v>
      </c>
      <c r="C18" t="s">
        <v>76</v>
      </c>
      <c r="D18">
        <v>1</v>
      </c>
      <c r="E18">
        <v>410573019</v>
      </c>
      <c r="F18" s="2">
        <v>44486.679074074076</v>
      </c>
      <c r="G18" s="2">
        <v>44486.68445601852</v>
      </c>
      <c r="H18" t="s">
        <v>138</v>
      </c>
      <c r="I18">
        <v>0</v>
      </c>
      <c r="J18">
        <v>0</v>
      </c>
      <c r="K18">
        <v>0</v>
      </c>
      <c r="L18">
        <v>0</v>
      </c>
      <c r="M18">
        <v>0</v>
      </c>
      <c r="N18">
        <v>0</v>
      </c>
      <c r="O18">
        <v>1</v>
      </c>
      <c r="P18">
        <v>1</v>
      </c>
      <c r="Q18">
        <v>12</v>
      </c>
      <c r="R18">
        <v>0</v>
      </c>
      <c r="S18">
        <v>0</v>
      </c>
      <c r="T18">
        <v>0</v>
      </c>
      <c r="U18">
        <v>1</v>
      </c>
      <c r="V18">
        <v>1</v>
      </c>
      <c r="W18">
        <v>0</v>
      </c>
      <c r="X18">
        <v>1</v>
      </c>
      <c r="Y18" s="236">
        <v>50</v>
      </c>
      <c r="Z18">
        <f>IF(Y18="","",IF(AND(Y18&gt;='Richtig&amp;95CI'!$F$3,Y18&lt;='Richtig&amp;95CI'!$G$3),1,0))</f>
        <v>0</v>
      </c>
      <c r="AA18" s="8">
        <f t="shared" si="2"/>
        <v>3.912023005428146</v>
      </c>
      <c r="AB18">
        <v>49</v>
      </c>
      <c r="AC18">
        <f>IF(AB18="","",IF(AND(AB18&gt;='Richtig&amp;95CI'!$F$4,AB18&lt;='Richtig&amp;95CI'!$G$4),1,0))</f>
        <v>0</v>
      </c>
      <c r="AD18" s="8">
        <f t="shared" si="3"/>
        <v>3.8918202981106265</v>
      </c>
      <c r="AE18">
        <v>0</v>
      </c>
      <c r="AO18" s="238">
        <v>350</v>
      </c>
      <c r="AP18">
        <f>IF(AO18="","",IF(AND(AO18&gt;='Richtig&amp;95CI'!$F$6,AO18&lt;='Richtig&amp;95CI'!$G$6),1,0))</f>
        <v>0</v>
      </c>
      <c r="AQ18" s="8">
        <f t="shared" si="4"/>
        <v>5.857933154483459</v>
      </c>
      <c r="AR18" s="238">
        <v>200</v>
      </c>
      <c r="AS18">
        <f>IF(AR18="","",IF(AND(AR18&gt;='Richtig&amp;95CI'!$F$2,AR18&lt;='Richtig&amp;95CI'!$G$2),1,0))</f>
        <v>0</v>
      </c>
      <c r="AT18" s="8">
        <f t="shared" si="5"/>
        <v>5.2983173665480363</v>
      </c>
      <c r="AU18" s="238">
        <v>10</v>
      </c>
      <c r="AV18">
        <f>IF(AU18="","",IF(AND(AU18&gt;='Richtig&amp;95CI'!$F$5,AU18&lt;='Richtig&amp;95CI'!$G$5),1,0))</f>
        <v>1</v>
      </c>
      <c r="AW18" s="8">
        <f t="shared" si="6"/>
        <v>2.3025850929940459</v>
      </c>
      <c r="AX18">
        <v>1</v>
      </c>
      <c r="AY18">
        <v>0</v>
      </c>
      <c r="AZ18" s="236">
        <v>131</v>
      </c>
      <c r="BA18">
        <f>IF(AZ18="","",IF(AND(AZ18&gt;='Richtig&amp;95CI'!$F$3,AZ18&lt;='Richtig&amp;95CI'!$G$3),1,0))</f>
        <v>0</v>
      </c>
      <c r="BB18" s="8">
        <f t="shared" si="7"/>
        <v>4.8751973232011512</v>
      </c>
      <c r="BC18">
        <f t="shared" si="0"/>
        <v>81</v>
      </c>
      <c r="BD18" s="8">
        <f t="shared" si="8"/>
        <v>4.3944491546724391</v>
      </c>
      <c r="BE18" s="238">
        <v>131</v>
      </c>
      <c r="BF18">
        <f>IF(BE18="","",IF(AND(BE18&gt;='Richtig&amp;95CI'!$F$4,BE18&lt;='Richtig&amp;95CI'!$G$4),1,0))</f>
        <v>0</v>
      </c>
      <c r="BG18" s="8">
        <f t="shared" si="9"/>
        <v>4.8751973232011512</v>
      </c>
      <c r="BH18">
        <f t="shared" si="1"/>
        <v>82</v>
      </c>
      <c r="BI18" s="8">
        <f t="shared" si="10"/>
        <v>4.4067192472642533</v>
      </c>
      <c r="BJ18">
        <v>0</v>
      </c>
      <c r="BT18" s="238">
        <v>350</v>
      </c>
      <c r="BU18">
        <f>IF(BT18="","",IF(AND(BT18&gt;='Richtig&amp;95CI'!$F$6,BT18&lt;='Richtig&amp;95CI'!$G$6),1,0))</f>
        <v>0</v>
      </c>
      <c r="BV18" s="8">
        <f t="shared" si="11"/>
        <v>5.857933154483459</v>
      </c>
      <c r="BW18">
        <f t="shared" si="12"/>
        <v>0</v>
      </c>
      <c r="BX18" s="8">
        <f>IF(ISNUMBER(BW18),SIGN(BW18+0.00001)*LN(ABS(BW18+0.00001)),"")</f>
        <v>-11.512925464970229</v>
      </c>
      <c r="BY18">
        <v>200</v>
      </c>
      <c r="BZ18">
        <f>IF(BY18="","",IF(AND(BY18&gt;='Richtig&amp;95CI'!$F$2,BY18&lt;='Richtig&amp;95CI'!$G$2),1,0))</f>
        <v>0</v>
      </c>
      <c r="CA18" s="8">
        <f t="shared" si="13"/>
        <v>5.2983173665480363</v>
      </c>
      <c r="CB18">
        <f t="shared" si="14"/>
        <v>0</v>
      </c>
      <c r="CC18" s="8">
        <f>IF(ISNUMBER(CB18),SIGN(CB18+0.00001)*LN(ABS(CB18+0.00001)),"")</f>
        <v>-11.512925464970229</v>
      </c>
      <c r="CD18" s="238">
        <v>6</v>
      </c>
      <c r="CE18">
        <f>IF(CD18="","",IF(AND(CD18&gt;='Richtig&amp;95CI'!$F$5,CD18&lt;='Richtig&amp;95CI'!$G$5),1,0))</f>
        <v>1</v>
      </c>
      <c r="CF18" s="8">
        <f t="shared" si="16"/>
        <v>1.791759469228055</v>
      </c>
      <c r="CG18">
        <f t="shared" si="17"/>
        <v>-4</v>
      </c>
      <c r="CH18" s="8">
        <f t="shared" si="18"/>
        <v>-1.3862943611198906</v>
      </c>
      <c r="CI18">
        <v>1</v>
      </c>
      <c r="CJ18">
        <v>1</v>
      </c>
      <c r="CK18">
        <v>1</v>
      </c>
      <c r="CL18">
        <v>1</v>
      </c>
      <c r="CM18">
        <v>0</v>
      </c>
      <c r="CN18">
        <v>355</v>
      </c>
      <c r="CO18" s="8">
        <f t="shared" si="19"/>
        <v>5.872117789475416</v>
      </c>
      <c r="CP18">
        <v>32</v>
      </c>
      <c r="CQ18" s="8">
        <f t="shared" si="20"/>
        <v>3.4657359027997265</v>
      </c>
      <c r="CR18">
        <v>24</v>
      </c>
      <c r="CS18" s="8">
        <f t="shared" si="21"/>
        <v>3.1780538303479458</v>
      </c>
      <c r="CT18">
        <v>6</v>
      </c>
      <c r="CU18" s="8">
        <f t="shared" si="22"/>
        <v>1.791759469228055</v>
      </c>
    </row>
    <row r="19" spans="1:99">
      <c r="A19">
        <v>13049325138</v>
      </c>
      <c r="B19" t="s">
        <v>75</v>
      </c>
      <c r="C19" t="s">
        <v>76</v>
      </c>
      <c r="D19">
        <v>1</v>
      </c>
      <c r="E19">
        <v>410573019</v>
      </c>
      <c r="F19" s="2">
        <v>44485.477939814817</v>
      </c>
      <c r="G19" s="2">
        <v>44485.478773148148</v>
      </c>
      <c r="H19" t="s">
        <v>139</v>
      </c>
      <c r="I19">
        <v>1</v>
      </c>
      <c r="J19">
        <v>1</v>
      </c>
      <c r="K19">
        <v>0</v>
      </c>
      <c r="L19">
        <v>1</v>
      </c>
      <c r="M19">
        <v>0</v>
      </c>
      <c r="N19">
        <v>0</v>
      </c>
      <c r="O19">
        <v>0</v>
      </c>
      <c r="P19">
        <v>1</v>
      </c>
      <c r="Q19">
        <v>40</v>
      </c>
      <c r="R19">
        <v>0</v>
      </c>
      <c r="S19">
        <v>0</v>
      </c>
      <c r="T19">
        <v>1</v>
      </c>
      <c r="U19">
        <v>0</v>
      </c>
      <c r="V19">
        <v>0</v>
      </c>
      <c r="W19">
        <v>0</v>
      </c>
      <c r="X19">
        <v>0</v>
      </c>
      <c r="Z19" t="str">
        <f>IF(Y19="","",IF(AND(Y19&gt;='Richtig&amp;95CI'!$F$3,Y19&lt;='Richtig&amp;95CI'!$G$3),1,0))</f>
        <v/>
      </c>
      <c r="AA19" s="8" t="str">
        <f t="shared" si="2"/>
        <v/>
      </c>
      <c r="AC19" t="str">
        <f>IF(AB19="","",IF(AND(AB19&gt;='Richtig&amp;95CI'!$F$4,AB19&lt;='Richtig&amp;95CI'!$G$4),1,0))</f>
        <v/>
      </c>
      <c r="AD19" s="8" t="str">
        <f t="shared" si="3"/>
        <v/>
      </c>
      <c r="AP19" t="str">
        <f>IF(AO19="","",IF(AND(AO19&gt;='Richtig&amp;95CI'!$F$6,AO19&lt;='Richtig&amp;95CI'!$G$6),1,0))</f>
        <v/>
      </c>
      <c r="AQ19" s="8" t="str">
        <f t="shared" si="4"/>
        <v/>
      </c>
      <c r="AS19" t="str">
        <f>IF(AR19="","",IF(AND(AR19&gt;='Richtig&amp;95CI'!$F$2,AR19&lt;='Richtig&amp;95CI'!$G$2),1,0))</f>
        <v/>
      </c>
      <c r="AT19" s="8" t="str">
        <f t="shared" si="5"/>
        <v/>
      </c>
      <c r="AV19" t="str">
        <f>IF(AU19="","",IF(AND(AU19&gt;='Richtig&amp;95CI'!$F$5,AU19&lt;='Richtig&amp;95CI'!$G$5),1,0))</f>
        <v/>
      </c>
      <c r="AW19" s="8" t="str">
        <f t="shared" si="6"/>
        <v/>
      </c>
      <c r="BA19" t="str">
        <f>IF(AZ19="","",IF(AND(AZ19&gt;='Richtig&amp;95CI'!$F$3,AZ19&lt;='Richtig&amp;95CI'!$G$3),1,0))</f>
        <v/>
      </c>
      <c r="BB19" s="8" t="str">
        <f t="shared" si="7"/>
        <v/>
      </c>
      <c r="BC19" t="str">
        <f t="shared" si="0"/>
        <v/>
      </c>
      <c r="BD19" s="8" t="str">
        <f t="shared" si="8"/>
        <v/>
      </c>
      <c r="BF19" t="str">
        <f>IF(BE19="","",IF(AND(BE19&gt;='Richtig&amp;95CI'!$F$4,BE19&lt;='Richtig&amp;95CI'!$G$4),1,0))</f>
        <v/>
      </c>
      <c r="BG19" s="8" t="str">
        <f t="shared" si="9"/>
        <v/>
      </c>
      <c r="BH19" t="str">
        <f t="shared" si="1"/>
        <v/>
      </c>
      <c r="BI19" s="8" t="str">
        <f t="shared" si="10"/>
        <v/>
      </c>
      <c r="BU19" t="str">
        <f>IF(BT19="","",IF(AND(BT19&gt;='Richtig&amp;95CI'!$F$6,BT19&lt;='Richtig&amp;95CI'!$G$6),1,0))</f>
        <v/>
      </c>
      <c r="BV19" s="8" t="str">
        <f t="shared" si="11"/>
        <v/>
      </c>
      <c r="BW19" t="str">
        <f t="shared" si="12"/>
        <v/>
      </c>
      <c r="BX19" s="8" t="str">
        <f t="shared" si="23"/>
        <v/>
      </c>
      <c r="BZ19" t="str">
        <f>IF(BY19="","",IF(AND(BY19&gt;='Richtig&amp;95CI'!$F$2,BY19&lt;='Richtig&amp;95CI'!$G$2),1,0))</f>
        <v/>
      </c>
      <c r="CA19" s="8" t="str">
        <f t="shared" si="13"/>
        <v/>
      </c>
      <c r="CB19" t="str">
        <f t="shared" si="14"/>
        <v/>
      </c>
      <c r="CC19" s="8" t="str">
        <f t="shared" si="15"/>
        <v/>
      </c>
      <c r="CE19" t="str">
        <f>IF(CD19="","",IF(AND(CD19&gt;='Richtig&amp;95CI'!$F$5,CD19&lt;='Richtig&amp;95CI'!$G$5),1,0))</f>
        <v/>
      </c>
      <c r="CF19" s="8" t="str">
        <f t="shared" si="16"/>
        <v/>
      </c>
      <c r="CG19" t="str">
        <f t="shared" si="17"/>
        <v/>
      </c>
      <c r="CH19" s="8" t="str">
        <f t="shared" si="18"/>
        <v/>
      </c>
      <c r="CJ19">
        <v>0</v>
      </c>
      <c r="CK19">
        <v>0</v>
      </c>
      <c r="CL19">
        <v>0</v>
      </c>
      <c r="CM19">
        <v>0</v>
      </c>
      <c r="CN19">
        <v>355</v>
      </c>
      <c r="CO19" s="8">
        <f t="shared" si="19"/>
        <v>5.872117789475416</v>
      </c>
      <c r="CP19">
        <v>32</v>
      </c>
      <c r="CQ19" s="8">
        <f t="shared" si="20"/>
        <v>3.4657359027997265</v>
      </c>
      <c r="CR19">
        <v>24</v>
      </c>
      <c r="CS19" s="8">
        <f t="shared" si="21"/>
        <v>3.1780538303479458</v>
      </c>
      <c r="CT19">
        <v>6</v>
      </c>
      <c r="CU19" s="8">
        <f t="shared" si="22"/>
        <v>1.791759469228055</v>
      </c>
    </row>
    <row r="20" spans="1:99">
      <c r="A20">
        <v>13047997387</v>
      </c>
      <c r="B20" t="s">
        <v>75</v>
      </c>
      <c r="C20" t="s">
        <v>76</v>
      </c>
      <c r="D20">
        <v>1</v>
      </c>
      <c r="E20">
        <v>410573019</v>
      </c>
      <c r="F20" s="2">
        <v>44484.792256944442</v>
      </c>
      <c r="G20" s="2">
        <v>44484.793564814812</v>
      </c>
      <c r="H20" t="s">
        <v>140</v>
      </c>
      <c r="I20">
        <v>0</v>
      </c>
      <c r="J20">
        <v>0</v>
      </c>
      <c r="K20">
        <v>0</v>
      </c>
      <c r="L20">
        <v>1</v>
      </c>
      <c r="M20">
        <v>0</v>
      </c>
      <c r="N20">
        <v>0</v>
      </c>
      <c r="O20">
        <v>0</v>
      </c>
      <c r="P20">
        <v>0</v>
      </c>
      <c r="Q20">
        <v>50</v>
      </c>
      <c r="R20">
        <v>0</v>
      </c>
      <c r="S20">
        <v>0</v>
      </c>
      <c r="T20">
        <v>0</v>
      </c>
      <c r="U20">
        <v>1</v>
      </c>
      <c r="V20">
        <v>0</v>
      </c>
      <c r="W20">
        <v>0</v>
      </c>
      <c r="X20">
        <v>0</v>
      </c>
      <c r="Z20" t="str">
        <f>IF(Y20="","",IF(AND(Y20&gt;='Richtig&amp;95CI'!$F$3,Y20&lt;='Richtig&amp;95CI'!$G$3),1,0))</f>
        <v/>
      </c>
      <c r="AA20" s="8" t="str">
        <f t="shared" si="2"/>
        <v/>
      </c>
      <c r="AC20" t="str">
        <f>IF(AB20="","",IF(AND(AB20&gt;='Richtig&amp;95CI'!$F$4,AB20&lt;='Richtig&amp;95CI'!$G$4),1,0))</f>
        <v/>
      </c>
      <c r="AD20" s="8" t="str">
        <f t="shared" si="3"/>
        <v/>
      </c>
      <c r="AP20" t="str">
        <f>IF(AO20="","",IF(AND(AO20&gt;='Richtig&amp;95CI'!$F$6,AO20&lt;='Richtig&amp;95CI'!$G$6),1,0))</f>
        <v/>
      </c>
      <c r="AQ20" s="8" t="str">
        <f t="shared" si="4"/>
        <v/>
      </c>
      <c r="AS20" t="str">
        <f>IF(AR20="","",IF(AND(AR20&gt;='Richtig&amp;95CI'!$F$2,AR20&lt;='Richtig&amp;95CI'!$G$2),1,0))</f>
        <v/>
      </c>
      <c r="AT20" s="8" t="str">
        <f t="shared" si="5"/>
        <v/>
      </c>
      <c r="AV20" t="str">
        <f>IF(AU20="","",IF(AND(AU20&gt;='Richtig&amp;95CI'!$F$5,AU20&lt;='Richtig&amp;95CI'!$G$5),1,0))</f>
        <v/>
      </c>
      <c r="AW20" s="8" t="str">
        <f t="shared" si="6"/>
        <v/>
      </c>
      <c r="BA20" t="str">
        <f>IF(AZ20="","",IF(AND(AZ20&gt;='Richtig&amp;95CI'!$F$3,AZ20&lt;='Richtig&amp;95CI'!$G$3),1,0))</f>
        <v/>
      </c>
      <c r="BB20" s="8" t="str">
        <f t="shared" si="7"/>
        <v/>
      </c>
      <c r="BC20" t="str">
        <f t="shared" si="0"/>
        <v/>
      </c>
      <c r="BD20" s="8" t="str">
        <f t="shared" si="8"/>
        <v/>
      </c>
      <c r="BF20" t="str">
        <f>IF(BE20="","",IF(AND(BE20&gt;='Richtig&amp;95CI'!$F$4,BE20&lt;='Richtig&amp;95CI'!$G$4),1,0))</f>
        <v/>
      </c>
      <c r="BG20" s="8" t="str">
        <f t="shared" si="9"/>
        <v/>
      </c>
      <c r="BH20" t="str">
        <f t="shared" si="1"/>
        <v/>
      </c>
      <c r="BI20" s="8" t="str">
        <f t="shared" si="10"/>
        <v/>
      </c>
      <c r="BU20" t="str">
        <f>IF(BT20="","",IF(AND(BT20&gt;='Richtig&amp;95CI'!$F$6,BT20&lt;='Richtig&amp;95CI'!$G$6),1,0))</f>
        <v/>
      </c>
      <c r="BV20" s="8" t="str">
        <f t="shared" si="11"/>
        <v/>
      </c>
      <c r="BW20" t="str">
        <f t="shared" si="12"/>
        <v/>
      </c>
      <c r="BX20" s="8" t="str">
        <f t="shared" si="23"/>
        <v/>
      </c>
      <c r="BZ20" t="str">
        <f>IF(BY20="","",IF(AND(BY20&gt;='Richtig&amp;95CI'!$F$2,BY20&lt;='Richtig&amp;95CI'!$G$2),1,0))</f>
        <v/>
      </c>
      <c r="CA20" s="8" t="str">
        <f t="shared" si="13"/>
        <v/>
      </c>
      <c r="CB20" t="str">
        <f t="shared" si="14"/>
        <v/>
      </c>
      <c r="CC20" s="8" t="str">
        <f t="shared" si="15"/>
        <v/>
      </c>
      <c r="CE20" t="str">
        <f>IF(CD20="","",IF(AND(CD20&gt;='Richtig&amp;95CI'!$F$5,CD20&lt;='Richtig&amp;95CI'!$G$5),1,0))</f>
        <v/>
      </c>
      <c r="CF20" s="8" t="str">
        <f t="shared" si="16"/>
        <v/>
      </c>
      <c r="CG20" t="str">
        <f t="shared" si="17"/>
        <v/>
      </c>
      <c r="CH20" s="8" t="str">
        <f t="shared" si="18"/>
        <v/>
      </c>
      <c r="CJ20">
        <v>0</v>
      </c>
      <c r="CK20">
        <v>0</v>
      </c>
      <c r="CL20">
        <v>0</v>
      </c>
      <c r="CM20">
        <v>0</v>
      </c>
      <c r="CN20">
        <v>355</v>
      </c>
      <c r="CO20" s="8">
        <f t="shared" si="19"/>
        <v>5.872117789475416</v>
      </c>
      <c r="CP20">
        <v>32</v>
      </c>
      <c r="CQ20" s="8">
        <f t="shared" si="20"/>
        <v>3.4657359027997265</v>
      </c>
      <c r="CR20">
        <v>24</v>
      </c>
      <c r="CS20" s="8">
        <f t="shared" si="21"/>
        <v>3.1780538303479458</v>
      </c>
      <c r="CT20">
        <v>6</v>
      </c>
      <c r="CU20" s="8">
        <f t="shared" si="22"/>
        <v>1.791759469228055</v>
      </c>
    </row>
    <row r="21" spans="1:99">
      <c r="A21">
        <v>13047653986</v>
      </c>
      <c r="B21" t="s">
        <v>75</v>
      </c>
      <c r="C21" t="s">
        <v>76</v>
      </c>
      <c r="D21">
        <v>1</v>
      </c>
      <c r="E21">
        <v>410573019</v>
      </c>
      <c r="F21" s="2">
        <v>44484.702569444446</v>
      </c>
      <c r="G21" s="2">
        <v>44484.709120370368</v>
      </c>
      <c r="H21" t="s">
        <v>141</v>
      </c>
      <c r="I21">
        <v>0</v>
      </c>
      <c r="J21">
        <v>0</v>
      </c>
      <c r="K21">
        <v>0</v>
      </c>
      <c r="L21">
        <v>0</v>
      </c>
      <c r="M21">
        <v>0</v>
      </c>
      <c r="N21">
        <v>0</v>
      </c>
      <c r="O21">
        <v>1</v>
      </c>
      <c r="P21">
        <v>0</v>
      </c>
      <c r="Q21">
        <v>5</v>
      </c>
      <c r="R21">
        <v>0</v>
      </c>
      <c r="S21">
        <v>0</v>
      </c>
      <c r="T21">
        <v>0</v>
      </c>
      <c r="U21">
        <v>0</v>
      </c>
      <c r="V21">
        <v>0</v>
      </c>
      <c r="W21">
        <v>0</v>
      </c>
      <c r="X21">
        <v>1</v>
      </c>
      <c r="Y21" s="236">
        <v>50</v>
      </c>
      <c r="Z21">
        <f>IF(Y21="","",IF(AND(Y21&gt;='Richtig&amp;95CI'!$F$3,Y21&lt;='Richtig&amp;95CI'!$G$3),1,0))</f>
        <v>0</v>
      </c>
      <c r="AA21" s="8">
        <f t="shared" si="2"/>
        <v>3.912023005428146</v>
      </c>
      <c r="AB21">
        <v>0</v>
      </c>
      <c r="AC21">
        <f>IF(AB21="","",IF(AND(AB21&gt;='Richtig&amp;95CI'!$F$4,AB21&lt;='Richtig&amp;95CI'!$G$4),1,0))</f>
        <v>0</v>
      </c>
      <c r="AD21" s="8">
        <f>LN(AB21+0.0001)</f>
        <v>-9.2103403719761818</v>
      </c>
      <c r="AE21">
        <v>1</v>
      </c>
      <c r="AF21" t="s">
        <v>101</v>
      </c>
      <c r="AG21" t="s">
        <v>142</v>
      </c>
      <c r="AI21">
        <v>0</v>
      </c>
      <c r="AJ21">
        <v>0</v>
      </c>
      <c r="AK21">
        <v>1</v>
      </c>
      <c r="AL21">
        <v>0</v>
      </c>
      <c r="AM21">
        <v>0</v>
      </c>
      <c r="AN21">
        <f t="shared" si="24"/>
        <v>1</v>
      </c>
      <c r="AO21" s="238">
        <v>100</v>
      </c>
      <c r="AP21">
        <f>IF(AO21="","",IF(AND(AO21&gt;='Richtig&amp;95CI'!$F$6,AO21&lt;='Richtig&amp;95CI'!$G$6),1,0))</f>
        <v>0</v>
      </c>
      <c r="AQ21" s="8">
        <f t="shared" si="4"/>
        <v>4.6051701859880918</v>
      </c>
      <c r="AR21" s="238">
        <v>50</v>
      </c>
      <c r="AS21">
        <f>IF(AR21="","",IF(AND(AR21&gt;='Richtig&amp;95CI'!$F$2,AR21&lt;='Richtig&amp;95CI'!$G$2),1,0))</f>
        <v>0</v>
      </c>
      <c r="AT21" s="8">
        <f t="shared" si="5"/>
        <v>3.912023005428146</v>
      </c>
      <c r="AU21" s="238">
        <v>20</v>
      </c>
      <c r="AV21">
        <f>IF(AU21="","",IF(AND(AU21&gt;='Richtig&amp;95CI'!$F$5,AU21&lt;='Richtig&amp;95CI'!$G$5),1,0))</f>
        <v>0</v>
      </c>
      <c r="AW21" s="8">
        <f t="shared" si="6"/>
        <v>2.9957322735539909</v>
      </c>
      <c r="AX21">
        <v>0</v>
      </c>
      <c r="AY21">
        <v>0</v>
      </c>
      <c r="AZ21" s="236">
        <v>70</v>
      </c>
      <c r="BA21">
        <f>IF(AZ21="","",IF(AND(AZ21&gt;='Richtig&amp;95CI'!$F$3,AZ21&lt;='Richtig&amp;95CI'!$G$3),1,0))</f>
        <v>0</v>
      </c>
      <c r="BB21" s="8">
        <f t="shared" si="7"/>
        <v>4.2484952420493594</v>
      </c>
      <c r="BC21">
        <f t="shared" si="0"/>
        <v>20</v>
      </c>
      <c r="BD21" s="8">
        <f t="shared" si="8"/>
        <v>2.9957322735539909</v>
      </c>
      <c r="BE21" s="238">
        <v>10</v>
      </c>
      <c r="BF21">
        <f>IF(BE21="","",IF(AND(BE21&gt;='Richtig&amp;95CI'!$F$4,BE21&lt;='Richtig&amp;95CI'!$G$4),1,0))</f>
        <v>0</v>
      </c>
      <c r="BG21" s="8">
        <f t="shared" si="9"/>
        <v>2.3025850929940459</v>
      </c>
      <c r="BH21">
        <f t="shared" si="1"/>
        <v>10</v>
      </c>
      <c r="BI21" s="8">
        <f t="shared" si="10"/>
        <v>2.3025850929940459</v>
      </c>
      <c r="BJ21">
        <v>1</v>
      </c>
      <c r="BK21" t="s">
        <v>143</v>
      </c>
      <c r="BL21" t="s">
        <v>144</v>
      </c>
      <c r="BN21">
        <v>0</v>
      </c>
      <c r="BO21">
        <v>0</v>
      </c>
      <c r="BP21">
        <v>1</v>
      </c>
      <c r="BQ21">
        <v>0</v>
      </c>
      <c r="BR21">
        <v>0</v>
      </c>
      <c r="BS21">
        <f t="shared" si="25"/>
        <v>1</v>
      </c>
      <c r="BT21" s="238">
        <v>330</v>
      </c>
      <c r="BU21">
        <f>IF(BT21="","",IF(AND(BT21&gt;='Richtig&amp;95CI'!$F$6,BT21&lt;='Richtig&amp;95CI'!$G$6),1,0))</f>
        <v>0</v>
      </c>
      <c r="BV21" s="8">
        <f t="shared" si="11"/>
        <v>5.7990926544605257</v>
      </c>
      <c r="BW21">
        <f t="shared" si="12"/>
        <v>230</v>
      </c>
      <c r="BX21" s="8">
        <f t="shared" si="23"/>
        <v>5.4380793089231956</v>
      </c>
      <c r="BY21">
        <v>330</v>
      </c>
      <c r="BZ21">
        <f>IF(BY21="","",IF(AND(BY21&gt;='Richtig&amp;95CI'!$F$2,BY21&lt;='Richtig&amp;95CI'!$G$2),1,0))</f>
        <v>1</v>
      </c>
      <c r="CA21" s="8">
        <f t="shared" si="13"/>
        <v>5.7990926544605257</v>
      </c>
      <c r="CB21">
        <f t="shared" si="14"/>
        <v>280</v>
      </c>
      <c r="CC21" s="8">
        <f t="shared" si="15"/>
        <v>5.6347896031692493</v>
      </c>
      <c r="CD21" s="238">
        <v>10</v>
      </c>
      <c r="CE21">
        <f>IF(CD21="","",IF(AND(CD21&gt;='Richtig&amp;95CI'!$F$5,CD21&lt;='Richtig&amp;95CI'!$G$5),1,0))</f>
        <v>1</v>
      </c>
      <c r="CF21" s="8">
        <f t="shared" si="16"/>
        <v>2.3025850929940459</v>
      </c>
      <c r="CG21">
        <f t="shared" si="17"/>
        <v>-10</v>
      </c>
      <c r="CH21" s="8">
        <f t="shared" si="18"/>
        <v>-2.3025850929940459</v>
      </c>
      <c r="CI21">
        <v>0</v>
      </c>
      <c r="CJ21">
        <v>0</v>
      </c>
      <c r="CK21">
        <v>0</v>
      </c>
      <c r="CL21">
        <v>1</v>
      </c>
      <c r="CM21">
        <v>0</v>
      </c>
      <c r="CN21">
        <v>355</v>
      </c>
      <c r="CO21" s="8">
        <f t="shared" si="19"/>
        <v>5.872117789475416</v>
      </c>
      <c r="CP21">
        <v>32</v>
      </c>
      <c r="CQ21" s="8">
        <f t="shared" si="20"/>
        <v>3.4657359027997265</v>
      </c>
      <c r="CR21">
        <v>24</v>
      </c>
      <c r="CS21" s="8">
        <f t="shared" si="21"/>
        <v>3.1780538303479458</v>
      </c>
      <c r="CT21">
        <v>6</v>
      </c>
      <c r="CU21" s="8">
        <f t="shared" si="22"/>
        <v>1.791759469228055</v>
      </c>
    </row>
    <row r="22" spans="1:99">
      <c r="A22">
        <v>13047213704</v>
      </c>
      <c r="B22" t="s">
        <v>75</v>
      </c>
      <c r="C22" t="s">
        <v>76</v>
      </c>
      <c r="D22">
        <v>1</v>
      </c>
      <c r="E22">
        <v>410573019</v>
      </c>
      <c r="F22" s="2">
        <v>44484.577106481483</v>
      </c>
      <c r="G22" s="2">
        <v>44484.582939814813</v>
      </c>
      <c r="H22" t="s">
        <v>145</v>
      </c>
      <c r="I22">
        <v>1</v>
      </c>
      <c r="J22">
        <v>0</v>
      </c>
      <c r="K22">
        <v>0</v>
      </c>
      <c r="L22">
        <v>0</v>
      </c>
      <c r="M22">
        <v>0</v>
      </c>
      <c r="N22">
        <v>0</v>
      </c>
      <c r="O22">
        <v>1</v>
      </c>
      <c r="P22">
        <v>0</v>
      </c>
      <c r="Q22">
        <v>15</v>
      </c>
      <c r="R22">
        <v>0</v>
      </c>
      <c r="S22">
        <v>0</v>
      </c>
      <c r="T22">
        <v>0</v>
      </c>
      <c r="U22">
        <v>1</v>
      </c>
      <c r="V22">
        <v>1</v>
      </c>
      <c r="W22">
        <v>1</v>
      </c>
      <c r="X22">
        <v>1</v>
      </c>
      <c r="Y22" s="236">
        <v>10</v>
      </c>
      <c r="Z22">
        <f>IF(Y22="","",IF(AND(Y22&gt;='Richtig&amp;95CI'!$F$3,Y22&lt;='Richtig&amp;95CI'!$G$3),1,0))</f>
        <v>0</v>
      </c>
      <c r="AA22" s="8">
        <f t="shared" si="2"/>
        <v>2.3025850929940459</v>
      </c>
      <c r="AB22">
        <v>5</v>
      </c>
      <c r="AC22">
        <f>IF(AB22="","",IF(AND(AB22&gt;='Richtig&amp;95CI'!$F$4,AB22&lt;='Richtig&amp;95CI'!$G$4),1,0))</f>
        <v>0</v>
      </c>
      <c r="AD22" s="8">
        <f t="shared" si="3"/>
        <v>1.6094379124341003</v>
      </c>
      <c r="AE22">
        <v>1</v>
      </c>
      <c r="AF22" t="s">
        <v>146</v>
      </c>
      <c r="AG22" t="s">
        <v>147</v>
      </c>
      <c r="AI22">
        <v>0</v>
      </c>
      <c r="AJ22">
        <v>1</v>
      </c>
      <c r="AK22">
        <v>1</v>
      </c>
      <c r="AL22">
        <v>0</v>
      </c>
      <c r="AM22">
        <v>0</v>
      </c>
      <c r="AN22">
        <f t="shared" si="24"/>
        <v>2</v>
      </c>
      <c r="AO22" s="238">
        <v>20</v>
      </c>
      <c r="AP22">
        <f>IF(AO22="","",IF(AND(AO22&gt;='Richtig&amp;95CI'!$F$6,AO22&lt;='Richtig&amp;95CI'!$G$6),1,0))</f>
        <v>0</v>
      </c>
      <c r="AQ22" s="8">
        <f t="shared" si="4"/>
        <v>2.9957322735539909</v>
      </c>
      <c r="AR22" s="238">
        <v>25</v>
      </c>
      <c r="AS22">
        <f>IF(AR22="","",IF(AND(AR22&gt;='Richtig&amp;95CI'!$F$2,AR22&lt;='Richtig&amp;95CI'!$G$2),1,0))</f>
        <v>0</v>
      </c>
      <c r="AT22" s="8">
        <f t="shared" si="5"/>
        <v>3.2188758248682006</v>
      </c>
      <c r="AU22" s="238">
        <v>3</v>
      </c>
      <c r="AV22">
        <f>IF(AU22="","",IF(AND(AU22&gt;='Richtig&amp;95CI'!$F$5,AU22&lt;='Richtig&amp;95CI'!$G$5),1,0))</f>
        <v>1</v>
      </c>
      <c r="AW22" s="8">
        <f t="shared" si="6"/>
        <v>1.0986122886681098</v>
      </c>
      <c r="AX22">
        <v>1</v>
      </c>
      <c r="AY22">
        <v>0</v>
      </c>
      <c r="AZ22" s="236">
        <v>30</v>
      </c>
      <c r="BA22">
        <f>IF(AZ22="","",IF(AND(AZ22&gt;='Richtig&amp;95CI'!$F$3,AZ22&lt;='Richtig&amp;95CI'!$G$3),1,0))</f>
        <v>1</v>
      </c>
      <c r="BB22" s="8">
        <f t="shared" si="7"/>
        <v>3.4011973816621555</v>
      </c>
      <c r="BC22">
        <f t="shared" si="0"/>
        <v>20</v>
      </c>
      <c r="BD22" s="8">
        <f t="shared" si="8"/>
        <v>2.9957322735539909</v>
      </c>
      <c r="BE22" s="238">
        <v>25</v>
      </c>
      <c r="BF22">
        <f>IF(BE22="","",IF(AND(BE22&gt;='Richtig&amp;95CI'!$F$4,BE22&lt;='Richtig&amp;95CI'!$G$4),1,0))</f>
        <v>1</v>
      </c>
      <c r="BG22" s="8">
        <f t="shared" si="9"/>
        <v>3.2188758248682006</v>
      </c>
      <c r="BH22">
        <f t="shared" si="1"/>
        <v>20</v>
      </c>
      <c r="BI22" s="8">
        <f t="shared" si="10"/>
        <v>2.9957322735539909</v>
      </c>
      <c r="BJ22">
        <v>1</v>
      </c>
      <c r="BK22" t="s">
        <v>148</v>
      </c>
      <c r="BL22" t="s">
        <v>149</v>
      </c>
      <c r="BN22">
        <v>0</v>
      </c>
      <c r="BO22">
        <v>1</v>
      </c>
      <c r="BP22">
        <v>1</v>
      </c>
      <c r="BQ22">
        <v>0</v>
      </c>
      <c r="BR22">
        <v>0</v>
      </c>
      <c r="BS22">
        <f t="shared" si="25"/>
        <v>2</v>
      </c>
      <c r="BT22" s="238">
        <v>350</v>
      </c>
      <c r="BU22">
        <f>IF(BT22="","",IF(AND(BT22&gt;='Richtig&amp;95CI'!$F$6,BT22&lt;='Richtig&amp;95CI'!$G$6),1,0))</f>
        <v>0</v>
      </c>
      <c r="BV22" s="8">
        <f t="shared" si="11"/>
        <v>5.857933154483459</v>
      </c>
      <c r="BW22">
        <f t="shared" si="12"/>
        <v>330</v>
      </c>
      <c r="BX22" s="8">
        <f t="shared" si="23"/>
        <v>5.7990926544605257</v>
      </c>
      <c r="BY22">
        <v>350</v>
      </c>
      <c r="BZ22">
        <f>IF(BY22="","",IF(AND(BY22&gt;='Richtig&amp;95CI'!$F$2,BY22&lt;='Richtig&amp;95CI'!$G$2),1,0))</f>
        <v>1</v>
      </c>
      <c r="CA22" s="8">
        <f t="shared" si="13"/>
        <v>5.857933154483459</v>
      </c>
      <c r="CB22">
        <f t="shared" si="14"/>
        <v>325</v>
      </c>
      <c r="CC22" s="8">
        <f t="shared" si="15"/>
        <v>5.7838251823297373</v>
      </c>
      <c r="CD22" s="238">
        <v>5</v>
      </c>
      <c r="CE22">
        <f>IF(CD22="","",IF(AND(CD22&gt;='Richtig&amp;95CI'!$F$5,CD22&lt;='Richtig&amp;95CI'!$G$5),1,0))</f>
        <v>1</v>
      </c>
      <c r="CF22" s="8">
        <f t="shared" si="16"/>
        <v>1.6094379124341003</v>
      </c>
      <c r="CG22">
        <f t="shared" si="17"/>
        <v>2</v>
      </c>
      <c r="CH22" s="8">
        <f t="shared" si="18"/>
        <v>0.69314718055994529</v>
      </c>
      <c r="CI22">
        <v>1</v>
      </c>
      <c r="CJ22">
        <v>0</v>
      </c>
      <c r="CK22">
        <v>0</v>
      </c>
      <c r="CL22">
        <v>1</v>
      </c>
      <c r="CM22">
        <v>0</v>
      </c>
      <c r="CN22">
        <v>355</v>
      </c>
      <c r="CO22" s="8">
        <f t="shared" si="19"/>
        <v>5.872117789475416</v>
      </c>
      <c r="CP22">
        <v>32</v>
      </c>
      <c r="CQ22" s="8">
        <f t="shared" si="20"/>
        <v>3.4657359027997265</v>
      </c>
      <c r="CR22">
        <v>24</v>
      </c>
      <c r="CS22" s="8">
        <f t="shared" si="21"/>
        <v>3.1780538303479458</v>
      </c>
      <c r="CT22">
        <v>6</v>
      </c>
      <c r="CU22" s="8">
        <f t="shared" si="22"/>
        <v>1.791759469228055</v>
      </c>
    </row>
    <row r="23" spans="1:99">
      <c r="A23">
        <v>13046614189</v>
      </c>
      <c r="B23" t="s">
        <v>75</v>
      </c>
      <c r="C23" t="s">
        <v>76</v>
      </c>
      <c r="D23">
        <v>1</v>
      </c>
      <c r="E23">
        <v>410573019</v>
      </c>
      <c r="F23" s="2">
        <v>44484.287002314813</v>
      </c>
      <c r="G23" s="2">
        <v>44484.298020833332</v>
      </c>
      <c r="H23" t="s">
        <v>150</v>
      </c>
      <c r="I23">
        <v>1</v>
      </c>
      <c r="J23">
        <v>1</v>
      </c>
      <c r="K23">
        <v>0</v>
      </c>
      <c r="L23">
        <v>0</v>
      </c>
      <c r="M23">
        <v>0</v>
      </c>
      <c r="N23">
        <v>0</v>
      </c>
      <c r="O23">
        <v>0</v>
      </c>
      <c r="P23">
        <v>0</v>
      </c>
      <c r="Q23">
        <v>10</v>
      </c>
      <c r="R23">
        <v>0</v>
      </c>
      <c r="S23">
        <v>0</v>
      </c>
      <c r="T23">
        <v>1</v>
      </c>
      <c r="U23">
        <v>0</v>
      </c>
      <c r="V23">
        <v>0</v>
      </c>
      <c r="W23">
        <v>0</v>
      </c>
      <c r="X23">
        <v>0</v>
      </c>
      <c r="Y23" s="236">
        <v>22</v>
      </c>
      <c r="Z23">
        <f>IF(Y23="","",IF(AND(Y23&gt;='Richtig&amp;95CI'!$F$3,Y23&lt;='Richtig&amp;95CI'!$G$3),1,0))</f>
        <v>1</v>
      </c>
      <c r="AA23" s="8">
        <f t="shared" si="2"/>
        <v>3.0910424533583161</v>
      </c>
      <c r="AB23">
        <v>15</v>
      </c>
      <c r="AC23">
        <f>IF(AB23="","",IF(AND(AB23&gt;='Richtig&amp;95CI'!$F$4,AB23&lt;='Richtig&amp;95CI'!$G$4),1,0))</f>
        <v>1</v>
      </c>
      <c r="AD23" s="8">
        <f t="shared" si="3"/>
        <v>2.7080502011022101</v>
      </c>
      <c r="AE23">
        <v>0</v>
      </c>
      <c r="AO23" s="238">
        <v>500</v>
      </c>
      <c r="AP23">
        <f>IF(AO23="","",IF(AND(AO23&gt;='Richtig&amp;95CI'!$F$6,AO23&lt;='Richtig&amp;95CI'!$G$6),1,0))</f>
        <v>0</v>
      </c>
      <c r="AQ23" s="8">
        <f t="shared" si="4"/>
        <v>6.2146080984221914</v>
      </c>
      <c r="AR23" s="238">
        <v>300</v>
      </c>
      <c r="AS23">
        <f>IF(AR23="","",IF(AND(AR23&gt;='Richtig&amp;95CI'!$F$2,AR23&lt;='Richtig&amp;95CI'!$G$2),1,0))</f>
        <v>0</v>
      </c>
      <c r="AT23" s="8">
        <f t="shared" si="5"/>
        <v>5.7037824746562009</v>
      </c>
      <c r="AU23" s="238">
        <v>200</v>
      </c>
      <c r="AV23">
        <f>IF(AU23="","",IF(AND(AU23&gt;='Richtig&amp;95CI'!$F$5,AU23&lt;='Richtig&amp;95CI'!$G$5),1,0))</f>
        <v>0</v>
      </c>
      <c r="AW23" s="8">
        <f t="shared" si="6"/>
        <v>5.2983173665480363</v>
      </c>
      <c r="AX23">
        <v>1</v>
      </c>
      <c r="AY23">
        <v>0</v>
      </c>
      <c r="AZ23" s="236">
        <v>32</v>
      </c>
      <c r="BA23">
        <f>IF(AZ23="","",IF(AND(AZ23&gt;='Richtig&amp;95CI'!$F$3,AZ23&lt;='Richtig&amp;95CI'!$G$3),1,0))</f>
        <v>1</v>
      </c>
      <c r="BB23" s="8">
        <f t="shared" si="7"/>
        <v>3.4657359027997265</v>
      </c>
      <c r="BC23">
        <f t="shared" si="0"/>
        <v>10</v>
      </c>
      <c r="BD23" s="8">
        <f t="shared" si="8"/>
        <v>2.3025850929940459</v>
      </c>
      <c r="BE23" s="238">
        <v>24</v>
      </c>
      <c r="BF23">
        <f>IF(BE23="","",IF(AND(BE23&gt;='Richtig&amp;95CI'!$F$4,BE23&lt;='Richtig&amp;95CI'!$G$4),1,0))</f>
        <v>1</v>
      </c>
      <c r="BG23" s="8">
        <f t="shared" si="9"/>
        <v>3.1780538303479458</v>
      </c>
      <c r="BH23">
        <f t="shared" si="1"/>
        <v>9</v>
      </c>
      <c r="BI23" s="8">
        <f t="shared" si="10"/>
        <v>2.1972245773362196</v>
      </c>
      <c r="BJ23">
        <v>1</v>
      </c>
      <c r="BK23" t="s">
        <v>151</v>
      </c>
      <c r="BL23" t="s">
        <v>152</v>
      </c>
      <c r="BM23" t="s">
        <v>153</v>
      </c>
      <c r="BN23">
        <v>1</v>
      </c>
      <c r="BO23">
        <v>1</v>
      </c>
      <c r="BP23">
        <v>1</v>
      </c>
      <c r="BQ23">
        <v>0</v>
      </c>
      <c r="BR23">
        <v>0</v>
      </c>
      <c r="BS23">
        <f t="shared" si="25"/>
        <v>3</v>
      </c>
      <c r="BT23" s="238">
        <v>600</v>
      </c>
      <c r="BU23">
        <f>IF(BT23="","",IF(AND(BT23&gt;='Richtig&amp;95CI'!$F$6,BT23&lt;='Richtig&amp;95CI'!$G$6),1,0))</f>
        <v>0</v>
      </c>
      <c r="BV23" s="8">
        <f t="shared" si="11"/>
        <v>6.3969296552161463</v>
      </c>
      <c r="BW23">
        <f t="shared" si="12"/>
        <v>100</v>
      </c>
      <c r="BX23" s="8">
        <f t="shared" si="23"/>
        <v>4.6051701859880918</v>
      </c>
      <c r="BY23">
        <v>355</v>
      </c>
      <c r="BZ23">
        <f>IF(BY23="","",IF(AND(BY23&gt;='Richtig&amp;95CI'!$F$2,BY23&lt;='Richtig&amp;95CI'!$G$2),1,0))</f>
        <v>1</v>
      </c>
      <c r="CA23" s="8">
        <f t="shared" si="13"/>
        <v>5.872117789475416</v>
      </c>
      <c r="CB23">
        <f t="shared" si="14"/>
        <v>55</v>
      </c>
      <c r="CC23" s="8">
        <f t="shared" si="15"/>
        <v>4.0073331852324712</v>
      </c>
      <c r="CD23" s="238">
        <v>6</v>
      </c>
      <c r="CE23">
        <f>IF(CD23="","",IF(AND(CD23&gt;='Richtig&amp;95CI'!$F$5,CD23&lt;='Richtig&amp;95CI'!$G$5),1,0))</f>
        <v>1</v>
      </c>
      <c r="CF23" s="8">
        <f t="shared" si="16"/>
        <v>1.791759469228055</v>
      </c>
      <c r="CG23">
        <f t="shared" si="17"/>
        <v>-194</v>
      </c>
      <c r="CH23" s="8">
        <f t="shared" si="18"/>
        <v>-5.2678581590633282</v>
      </c>
      <c r="CI23">
        <v>1</v>
      </c>
      <c r="CJ23">
        <v>0</v>
      </c>
      <c r="CK23">
        <v>0</v>
      </c>
      <c r="CL23">
        <v>1</v>
      </c>
      <c r="CM23">
        <v>0</v>
      </c>
      <c r="CN23">
        <v>355</v>
      </c>
      <c r="CO23" s="8">
        <f t="shared" si="19"/>
        <v>5.872117789475416</v>
      </c>
      <c r="CP23">
        <v>32</v>
      </c>
      <c r="CQ23" s="8">
        <f t="shared" si="20"/>
        <v>3.4657359027997265</v>
      </c>
      <c r="CR23">
        <v>24</v>
      </c>
      <c r="CS23" s="8">
        <f t="shared" si="21"/>
        <v>3.1780538303479458</v>
      </c>
      <c r="CT23">
        <v>6</v>
      </c>
      <c r="CU23" s="8">
        <f t="shared" si="22"/>
        <v>1.791759469228055</v>
      </c>
    </row>
    <row r="24" spans="1:99">
      <c r="A24">
        <v>13045786665</v>
      </c>
      <c r="B24" t="s">
        <v>75</v>
      </c>
      <c r="C24" t="s">
        <v>76</v>
      </c>
      <c r="D24">
        <v>1</v>
      </c>
      <c r="E24">
        <v>410573019</v>
      </c>
      <c r="F24" s="2">
        <v>44483.972372685188</v>
      </c>
      <c r="G24" s="2">
        <v>44483.975891203707</v>
      </c>
      <c r="H24" t="s">
        <v>154</v>
      </c>
      <c r="I24">
        <v>1</v>
      </c>
      <c r="J24">
        <v>1</v>
      </c>
      <c r="K24">
        <v>0</v>
      </c>
      <c r="L24">
        <v>0</v>
      </c>
      <c r="M24">
        <v>0</v>
      </c>
      <c r="N24">
        <v>0</v>
      </c>
      <c r="O24">
        <v>1</v>
      </c>
      <c r="P24">
        <v>0</v>
      </c>
      <c r="Q24">
        <v>26</v>
      </c>
      <c r="R24">
        <v>0</v>
      </c>
      <c r="S24">
        <v>0</v>
      </c>
      <c r="T24">
        <v>0</v>
      </c>
      <c r="U24">
        <v>0</v>
      </c>
      <c r="V24">
        <v>0</v>
      </c>
      <c r="W24">
        <v>1</v>
      </c>
      <c r="X24">
        <v>0</v>
      </c>
      <c r="Y24" s="236">
        <v>40</v>
      </c>
      <c r="Z24">
        <f>IF(Y24="","",IF(AND(Y24&gt;='Richtig&amp;95CI'!$F$3,Y24&lt;='Richtig&amp;95CI'!$G$3),1,0))</f>
        <v>1</v>
      </c>
      <c r="AA24" s="8">
        <f t="shared" si="2"/>
        <v>3.6888794541139363</v>
      </c>
      <c r="AB24">
        <v>30</v>
      </c>
      <c r="AC24">
        <f>IF(AB24="","",IF(AND(AB24&gt;='Richtig&amp;95CI'!$F$4,AB24&lt;='Richtig&amp;95CI'!$G$4),1,0))</f>
        <v>1</v>
      </c>
      <c r="AD24" s="8">
        <f t="shared" si="3"/>
        <v>3.4011973816621555</v>
      </c>
      <c r="AE24">
        <v>0</v>
      </c>
      <c r="AO24" s="238">
        <v>30</v>
      </c>
      <c r="AP24">
        <f>IF(AO24="","",IF(AND(AO24&gt;='Richtig&amp;95CI'!$F$6,AO24&lt;='Richtig&amp;95CI'!$G$6),1,0))</f>
        <v>0</v>
      </c>
      <c r="AQ24" s="8">
        <f t="shared" si="4"/>
        <v>3.4011973816621555</v>
      </c>
      <c r="AR24" s="238">
        <v>20</v>
      </c>
      <c r="AS24">
        <f>IF(AR24="","",IF(AND(AR24&gt;='Richtig&amp;95CI'!$F$2,AR24&lt;='Richtig&amp;95CI'!$G$2),1,0))</f>
        <v>0</v>
      </c>
      <c r="AT24" s="8">
        <f t="shared" si="5"/>
        <v>2.9957322735539909</v>
      </c>
      <c r="AU24" s="238">
        <v>0</v>
      </c>
      <c r="AV24">
        <f>IF(AU24="","",IF(AND(AU24&gt;='Richtig&amp;95CI'!$F$5,AU24&lt;='Richtig&amp;95CI'!$G$5),1,0))</f>
        <v>0</v>
      </c>
      <c r="AW24" s="8">
        <f>LN(AU24+0.0001)</f>
        <v>-9.2103403719761818</v>
      </c>
      <c r="AX24">
        <v>1</v>
      </c>
      <c r="AY24">
        <v>0</v>
      </c>
      <c r="AZ24" s="236">
        <v>30</v>
      </c>
      <c r="BA24">
        <f>IF(AZ24="","",IF(AND(AZ24&gt;='Richtig&amp;95CI'!$F$3,AZ24&lt;='Richtig&amp;95CI'!$G$3),1,0))</f>
        <v>1</v>
      </c>
      <c r="BB24" s="8">
        <f t="shared" si="7"/>
        <v>3.4011973816621555</v>
      </c>
      <c r="BC24">
        <f t="shared" si="0"/>
        <v>-10</v>
      </c>
      <c r="BD24" s="8">
        <f t="shared" si="8"/>
        <v>-2.3025850929940459</v>
      </c>
      <c r="BE24" s="238">
        <v>20</v>
      </c>
      <c r="BF24">
        <f>IF(BE24="","",IF(AND(BE24&gt;='Richtig&amp;95CI'!$F$4,BE24&lt;='Richtig&amp;95CI'!$G$4),1,0))</f>
        <v>1</v>
      </c>
      <c r="BG24" s="8">
        <f t="shared" si="9"/>
        <v>2.9957322735539909</v>
      </c>
      <c r="BH24">
        <f t="shared" si="1"/>
        <v>-10</v>
      </c>
      <c r="BI24" s="8">
        <f t="shared" si="10"/>
        <v>-2.3025850929940459</v>
      </c>
      <c r="BJ24">
        <v>0</v>
      </c>
      <c r="BK24">
        <v>0</v>
      </c>
      <c r="BT24" s="238">
        <v>30</v>
      </c>
      <c r="BU24">
        <f>IF(BT24="","",IF(AND(BT24&gt;='Richtig&amp;95CI'!$F$6,BT24&lt;='Richtig&amp;95CI'!$G$6),1,0))</f>
        <v>0</v>
      </c>
      <c r="BV24" s="8">
        <f t="shared" si="11"/>
        <v>3.4011973816621555</v>
      </c>
      <c r="BW24">
        <f t="shared" si="12"/>
        <v>0</v>
      </c>
      <c r="BX24" s="8">
        <f>IF(ISNUMBER(BW24),SIGN(BW24+0.00001)*LN(ABS(BW24+0.00001)),"")</f>
        <v>-11.512925464970229</v>
      </c>
      <c r="BY24">
        <v>1</v>
      </c>
      <c r="BZ24">
        <f>IF(BY24="","",IF(AND(BY24&gt;='Richtig&amp;95CI'!$F$2,BY24&lt;='Richtig&amp;95CI'!$G$2),1,0))</f>
        <v>0</v>
      </c>
      <c r="CA24" s="8">
        <f t="shared" si="13"/>
        <v>0</v>
      </c>
      <c r="CB24">
        <f t="shared" si="14"/>
        <v>-19</v>
      </c>
      <c r="CC24" s="8">
        <f t="shared" si="15"/>
        <v>-2.9444389791664403</v>
      </c>
      <c r="CD24" s="238">
        <v>0</v>
      </c>
      <c r="CE24">
        <f>IF(CD24="","",IF(AND(CD24&gt;='Richtig&amp;95CI'!$F$5,CD24&lt;='Richtig&amp;95CI'!$G$5),1,0))</f>
        <v>0</v>
      </c>
      <c r="CF24" s="8">
        <f>LN(0.00001)</f>
        <v>-11.512925464970229</v>
      </c>
      <c r="CG24">
        <f t="shared" si="17"/>
        <v>0</v>
      </c>
      <c r="CH24" s="8">
        <f>IF(ISNUMBER(CG24),SIGN(CG24+0.00001)*LN(ABS(CG24+0.00001)),"")</f>
        <v>-11.512925464970229</v>
      </c>
      <c r="CI24">
        <v>1</v>
      </c>
      <c r="CJ24">
        <v>1</v>
      </c>
      <c r="CK24">
        <v>1</v>
      </c>
      <c r="CL24">
        <v>1</v>
      </c>
      <c r="CM24">
        <v>1</v>
      </c>
      <c r="CN24">
        <v>355</v>
      </c>
      <c r="CO24" s="8">
        <f t="shared" si="19"/>
        <v>5.872117789475416</v>
      </c>
      <c r="CP24">
        <v>32</v>
      </c>
      <c r="CQ24" s="8">
        <f t="shared" si="20"/>
        <v>3.4657359027997265</v>
      </c>
      <c r="CR24">
        <v>24</v>
      </c>
      <c r="CS24" s="8">
        <f t="shared" si="21"/>
        <v>3.1780538303479458</v>
      </c>
      <c r="CT24">
        <v>6</v>
      </c>
      <c r="CU24" s="8">
        <f t="shared" si="22"/>
        <v>1.791759469228055</v>
      </c>
    </row>
    <row r="25" spans="1:99">
      <c r="A25">
        <v>13045748228</v>
      </c>
      <c r="B25" t="s">
        <v>75</v>
      </c>
      <c r="C25" t="s">
        <v>76</v>
      </c>
      <c r="D25">
        <v>1</v>
      </c>
      <c r="E25">
        <v>410573019</v>
      </c>
      <c r="F25" s="2">
        <v>44483.960138888891</v>
      </c>
      <c r="G25" s="2">
        <v>44483.963414351849</v>
      </c>
      <c r="H25" t="s">
        <v>155</v>
      </c>
      <c r="I25">
        <v>0</v>
      </c>
      <c r="J25">
        <v>0</v>
      </c>
      <c r="K25">
        <v>0</v>
      </c>
      <c r="L25">
        <v>1</v>
      </c>
      <c r="M25">
        <v>0</v>
      </c>
      <c r="N25">
        <v>0</v>
      </c>
      <c r="O25">
        <v>0</v>
      </c>
      <c r="P25">
        <v>0</v>
      </c>
      <c r="Q25">
        <v>63</v>
      </c>
      <c r="R25">
        <v>1</v>
      </c>
      <c r="S25">
        <v>1</v>
      </c>
      <c r="T25">
        <v>0</v>
      </c>
      <c r="U25">
        <v>1</v>
      </c>
      <c r="V25">
        <v>0</v>
      </c>
      <c r="W25">
        <v>1</v>
      </c>
      <c r="X25">
        <v>1</v>
      </c>
      <c r="Z25" t="str">
        <f>IF(Y25="","",IF(AND(Y25&gt;='Richtig&amp;95CI'!$F$3,Y25&lt;='Richtig&amp;95CI'!$G$3),1,0))</f>
        <v/>
      </c>
      <c r="AA25" s="8" t="str">
        <f t="shared" si="2"/>
        <v/>
      </c>
      <c r="AC25" t="str">
        <f>IF(AB25="","",IF(AND(AB25&gt;='Richtig&amp;95CI'!$F$4,AB25&lt;='Richtig&amp;95CI'!$G$4),1,0))</f>
        <v/>
      </c>
      <c r="AD25" s="8" t="str">
        <f t="shared" si="3"/>
        <v/>
      </c>
      <c r="AP25" t="str">
        <f>IF(AO25="","",IF(AND(AO25&gt;='Richtig&amp;95CI'!$F$6,AO25&lt;='Richtig&amp;95CI'!$G$6),1,0))</f>
        <v/>
      </c>
      <c r="AQ25" s="8" t="str">
        <f t="shared" si="4"/>
        <v/>
      </c>
      <c r="AS25" t="str">
        <f>IF(AR25="","",IF(AND(AR25&gt;='Richtig&amp;95CI'!$F$2,AR25&lt;='Richtig&amp;95CI'!$G$2),1,0))</f>
        <v/>
      </c>
      <c r="AT25" s="8" t="str">
        <f t="shared" si="5"/>
        <v/>
      </c>
      <c r="AV25" t="str">
        <f>IF(AU25="","",IF(AND(AU25&gt;='Richtig&amp;95CI'!$F$5,AU25&lt;='Richtig&amp;95CI'!$G$5),1,0))</f>
        <v/>
      </c>
      <c r="AW25" s="8" t="str">
        <f t="shared" si="6"/>
        <v/>
      </c>
      <c r="BA25" t="str">
        <f>IF(AZ25="","",IF(AND(AZ25&gt;='Richtig&amp;95CI'!$F$3,AZ25&lt;='Richtig&amp;95CI'!$G$3),1,0))</f>
        <v/>
      </c>
      <c r="BB25" s="8" t="str">
        <f t="shared" si="7"/>
        <v/>
      </c>
      <c r="BC25" t="str">
        <f t="shared" si="0"/>
        <v/>
      </c>
      <c r="BD25" s="8" t="str">
        <f t="shared" si="8"/>
        <v/>
      </c>
      <c r="BF25" t="str">
        <f>IF(BE25="","",IF(AND(BE25&gt;='Richtig&amp;95CI'!$F$4,BE25&lt;='Richtig&amp;95CI'!$G$4),1,0))</f>
        <v/>
      </c>
      <c r="BG25" s="8" t="str">
        <f t="shared" si="9"/>
        <v/>
      </c>
      <c r="BH25" t="str">
        <f t="shared" si="1"/>
        <v/>
      </c>
      <c r="BI25" s="8" t="str">
        <f t="shared" si="10"/>
        <v/>
      </c>
      <c r="BU25" t="str">
        <f>IF(BT25="","",IF(AND(BT25&gt;='Richtig&amp;95CI'!$F$6,BT25&lt;='Richtig&amp;95CI'!$G$6),1,0))</f>
        <v/>
      </c>
      <c r="BV25" s="8" t="str">
        <f t="shared" si="11"/>
        <v/>
      </c>
      <c r="BW25" t="str">
        <f t="shared" si="12"/>
        <v/>
      </c>
      <c r="BX25" s="8" t="str">
        <f t="shared" si="23"/>
        <v/>
      </c>
      <c r="BZ25" t="str">
        <f>IF(BY25="","",IF(AND(BY25&gt;='Richtig&amp;95CI'!$F$2,BY25&lt;='Richtig&amp;95CI'!$G$2),1,0))</f>
        <v/>
      </c>
      <c r="CA25" s="8" t="str">
        <f t="shared" si="13"/>
        <v/>
      </c>
      <c r="CB25" t="str">
        <f t="shared" si="14"/>
        <v/>
      </c>
      <c r="CC25" s="8" t="str">
        <f t="shared" si="15"/>
        <v/>
      </c>
      <c r="CE25" t="str">
        <f>IF(CD25="","",IF(AND(CD25&gt;='Richtig&amp;95CI'!$F$5,CD25&lt;='Richtig&amp;95CI'!$G$5),1,0))</f>
        <v/>
      </c>
      <c r="CF25" s="8" t="str">
        <f t="shared" si="16"/>
        <v/>
      </c>
      <c r="CG25" t="str">
        <f t="shared" si="17"/>
        <v/>
      </c>
      <c r="CH25" s="8" t="str">
        <f t="shared" si="18"/>
        <v/>
      </c>
      <c r="CJ25">
        <v>0</v>
      </c>
      <c r="CK25">
        <v>0</v>
      </c>
      <c r="CL25">
        <v>0</v>
      </c>
      <c r="CM25">
        <v>0</v>
      </c>
      <c r="CN25">
        <v>355</v>
      </c>
      <c r="CO25" s="8">
        <f t="shared" si="19"/>
        <v>5.872117789475416</v>
      </c>
      <c r="CP25">
        <v>32</v>
      </c>
      <c r="CQ25" s="8">
        <f t="shared" si="20"/>
        <v>3.4657359027997265</v>
      </c>
      <c r="CR25">
        <v>24</v>
      </c>
      <c r="CS25" s="8">
        <f t="shared" si="21"/>
        <v>3.1780538303479458</v>
      </c>
      <c r="CT25">
        <v>6</v>
      </c>
      <c r="CU25" s="8">
        <f t="shared" si="22"/>
        <v>1.791759469228055</v>
      </c>
    </row>
    <row r="26" spans="1:99">
      <c r="A26">
        <v>13045630567</v>
      </c>
      <c r="B26" t="s">
        <v>75</v>
      </c>
      <c r="C26" t="s">
        <v>76</v>
      </c>
      <c r="D26">
        <v>1</v>
      </c>
      <c r="E26">
        <v>410573019</v>
      </c>
      <c r="F26" s="2">
        <v>44483.926435185182</v>
      </c>
      <c r="G26" s="2">
        <v>44483.935555555552</v>
      </c>
      <c r="H26" t="s">
        <v>156</v>
      </c>
      <c r="I26">
        <v>0</v>
      </c>
      <c r="J26">
        <v>0</v>
      </c>
      <c r="K26">
        <v>0</v>
      </c>
      <c r="L26">
        <v>0</v>
      </c>
      <c r="M26">
        <v>0</v>
      </c>
      <c r="N26">
        <v>0</v>
      </c>
      <c r="O26">
        <v>1</v>
      </c>
      <c r="P26">
        <v>0</v>
      </c>
      <c r="Q26">
        <v>30</v>
      </c>
      <c r="R26">
        <v>1</v>
      </c>
      <c r="S26">
        <v>0</v>
      </c>
      <c r="T26">
        <v>1</v>
      </c>
      <c r="U26">
        <v>1</v>
      </c>
      <c r="V26">
        <v>0</v>
      </c>
      <c r="W26">
        <v>1</v>
      </c>
      <c r="X26">
        <v>1</v>
      </c>
      <c r="Y26" s="236">
        <v>150</v>
      </c>
      <c r="Z26">
        <f>IF(Y26="","",IF(AND(Y26&gt;='Richtig&amp;95CI'!$F$3,Y26&lt;='Richtig&amp;95CI'!$G$3),1,0))</f>
        <v>0</v>
      </c>
      <c r="AA26" s="8">
        <f t="shared" si="2"/>
        <v>5.0106352940962555</v>
      </c>
      <c r="AB26">
        <v>50</v>
      </c>
      <c r="AC26">
        <f>IF(AB26="","",IF(AND(AB26&gt;='Richtig&amp;95CI'!$F$4,AB26&lt;='Richtig&amp;95CI'!$G$4),1,0))</f>
        <v>0</v>
      </c>
      <c r="AD26" s="8">
        <f t="shared" si="3"/>
        <v>3.912023005428146</v>
      </c>
      <c r="AE26">
        <v>1</v>
      </c>
      <c r="AF26" t="s">
        <v>157</v>
      </c>
      <c r="AG26" t="s">
        <v>101</v>
      </c>
      <c r="AH26" t="s">
        <v>158</v>
      </c>
      <c r="AI26">
        <v>0</v>
      </c>
      <c r="AJ26">
        <v>0</v>
      </c>
      <c r="AK26">
        <v>1</v>
      </c>
      <c r="AL26">
        <v>1</v>
      </c>
      <c r="AM26">
        <v>1</v>
      </c>
      <c r="AN26">
        <f t="shared" si="24"/>
        <v>3</v>
      </c>
      <c r="AO26" s="238">
        <v>30</v>
      </c>
      <c r="AP26">
        <f>IF(AO26="","",IF(AND(AO26&gt;='Richtig&amp;95CI'!$F$6,AO26&lt;='Richtig&amp;95CI'!$G$6),1,0))</f>
        <v>0</v>
      </c>
      <c r="AQ26" s="8">
        <f t="shared" si="4"/>
        <v>3.4011973816621555</v>
      </c>
      <c r="AR26" s="238">
        <v>20</v>
      </c>
      <c r="AS26">
        <f>IF(AR26="","",IF(AND(AR26&gt;='Richtig&amp;95CI'!$F$2,AR26&lt;='Richtig&amp;95CI'!$G$2),1,0))</f>
        <v>0</v>
      </c>
      <c r="AT26" s="8">
        <f t="shared" si="5"/>
        <v>2.9957322735539909</v>
      </c>
      <c r="AU26" s="238">
        <v>0</v>
      </c>
      <c r="AV26">
        <f>IF(AU26="","",IF(AND(AU26&gt;='Richtig&amp;95CI'!$F$5,AU26&lt;='Richtig&amp;95CI'!$G$5),1,0))</f>
        <v>0</v>
      </c>
      <c r="AW26" s="8">
        <f>LN(AU26+0.0001)</f>
        <v>-9.2103403719761818</v>
      </c>
      <c r="AX26">
        <v>1</v>
      </c>
      <c r="AY26">
        <v>1</v>
      </c>
      <c r="AZ26" s="236">
        <v>135</v>
      </c>
      <c r="BA26">
        <f>IF(AZ26="","",IF(AND(AZ26&gt;='Richtig&amp;95CI'!$F$3,AZ26&lt;='Richtig&amp;95CI'!$G$3),1,0))</f>
        <v>0</v>
      </c>
      <c r="BB26" s="8">
        <f t="shared" si="7"/>
        <v>4.9052747784384296</v>
      </c>
      <c r="BC26">
        <f t="shared" si="0"/>
        <v>-15</v>
      </c>
      <c r="BD26" s="8">
        <f t="shared" si="8"/>
        <v>-2.7080502011022101</v>
      </c>
      <c r="BE26" s="238">
        <v>125</v>
      </c>
      <c r="BF26">
        <f>IF(BE26="","",IF(AND(BE26&gt;='Richtig&amp;95CI'!$F$4,BE26&lt;='Richtig&amp;95CI'!$G$4),1,0))</f>
        <v>0</v>
      </c>
      <c r="BG26" s="8">
        <f t="shared" si="9"/>
        <v>4.8283137373023015</v>
      </c>
      <c r="BH26">
        <f t="shared" si="1"/>
        <v>75</v>
      </c>
      <c r="BI26" s="8">
        <f t="shared" si="10"/>
        <v>4.3174881135363101</v>
      </c>
      <c r="BJ26">
        <v>1</v>
      </c>
      <c r="BK26" t="s">
        <v>153</v>
      </c>
      <c r="BL26" t="s">
        <v>148</v>
      </c>
      <c r="BN26">
        <v>0</v>
      </c>
      <c r="BO26">
        <v>1</v>
      </c>
      <c r="BP26">
        <v>0</v>
      </c>
      <c r="BQ26">
        <v>0</v>
      </c>
      <c r="BR26">
        <v>0</v>
      </c>
      <c r="BS26">
        <f t="shared" si="25"/>
        <v>1</v>
      </c>
      <c r="BT26" s="238">
        <v>150</v>
      </c>
      <c r="BU26">
        <f>IF(BT26="","",IF(AND(BT26&gt;='Richtig&amp;95CI'!$F$6,BT26&lt;='Richtig&amp;95CI'!$G$6),1,0))</f>
        <v>0</v>
      </c>
      <c r="BV26" s="8">
        <f t="shared" si="11"/>
        <v>5.0106352940962555</v>
      </c>
      <c r="BW26">
        <f t="shared" si="12"/>
        <v>120</v>
      </c>
      <c r="BX26" s="8">
        <f t="shared" si="23"/>
        <v>4.7874917427820458</v>
      </c>
      <c r="BY26">
        <v>80</v>
      </c>
      <c r="BZ26">
        <f>IF(BY26="","",IF(AND(BY26&gt;='Richtig&amp;95CI'!$F$2,BY26&lt;='Richtig&amp;95CI'!$G$2),1,0))</f>
        <v>0</v>
      </c>
      <c r="CA26" s="8">
        <f t="shared" si="13"/>
        <v>4.3820266346738812</v>
      </c>
      <c r="CB26">
        <f t="shared" si="14"/>
        <v>60</v>
      </c>
      <c r="CC26" s="8">
        <f t="shared" si="15"/>
        <v>4.0943445622221004</v>
      </c>
      <c r="CD26" s="238">
        <v>6</v>
      </c>
      <c r="CE26">
        <f>IF(CD26="","",IF(AND(CD26&gt;='Richtig&amp;95CI'!$F$5,CD26&lt;='Richtig&amp;95CI'!$G$5),1,0))</f>
        <v>1</v>
      </c>
      <c r="CF26" s="8">
        <f t="shared" si="16"/>
        <v>1.791759469228055</v>
      </c>
      <c r="CG26">
        <f t="shared" si="17"/>
        <v>6</v>
      </c>
      <c r="CH26" s="8">
        <f t="shared" si="18"/>
        <v>1.791759469228055</v>
      </c>
      <c r="CI26">
        <v>1</v>
      </c>
      <c r="CJ26">
        <v>1</v>
      </c>
      <c r="CK26">
        <v>1</v>
      </c>
      <c r="CL26">
        <v>1</v>
      </c>
      <c r="CM26">
        <v>0</v>
      </c>
      <c r="CN26">
        <v>355</v>
      </c>
      <c r="CO26" s="8">
        <f t="shared" si="19"/>
        <v>5.872117789475416</v>
      </c>
      <c r="CP26">
        <v>32</v>
      </c>
      <c r="CQ26" s="8">
        <f t="shared" si="20"/>
        <v>3.4657359027997265</v>
      </c>
      <c r="CR26">
        <v>24</v>
      </c>
      <c r="CS26" s="8">
        <f t="shared" si="21"/>
        <v>3.1780538303479458</v>
      </c>
      <c r="CT26">
        <v>6</v>
      </c>
      <c r="CU26" s="8">
        <f t="shared" si="22"/>
        <v>1.791759469228055</v>
      </c>
    </row>
    <row r="27" spans="1:99">
      <c r="A27">
        <v>13045457429</v>
      </c>
      <c r="B27" t="s">
        <v>75</v>
      </c>
      <c r="C27" t="s">
        <v>76</v>
      </c>
      <c r="D27">
        <v>1</v>
      </c>
      <c r="E27">
        <v>410573019</v>
      </c>
      <c r="F27" s="2">
        <v>44483.880671296298</v>
      </c>
      <c r="G27" s="2">
        <v>44483.886689814812</v>
      </c>
      <c r="H27" t="s">
        <v>159</v>
      </c>
      <c r="I27">
        <v>0</v>
      </c>
      <c r="J27">
        <v>0</v>
      </c>
      <c r="K27">
        <v>0</v>
      </c>
      <c r="L27">
        <v>0</v>
      </c>
      <c r="M27">
        <v>0</v>
      </c>
      <c r="N27">
        <v>0</v>
      </c>
      <c r="O27">
        <v>0</v>
      </c>
      <c r="P27">
        <v>0</v>
      </c>
      <c r="Q27">
        <v>29</v>
      </c>
      <c r="R27">
        <v>0</v>
      </c>
      <c r="S27">
        <v>0</v>
      </c>
      <c r="T27">
        <v>0</v>
      </c>
      <c r="U27">
        <v>0</v>
      </c>
      <c r="V27">
        <v>0</v>
      </c>
      <c r="W27">
        <v>0</v>
      </c>
      <c r="X27">
        <v>1</v>
      </c>
      <c r="Y27" s="236">
        <v>50</v>
      </c>
      <c r="Z27">
        <f>IF(Y27="","",IF(AND(Y27&gt;='Richtig&amp;95CI'!$F$3,Y27&lt;='Richtig&amp;95CI'!$G$3),1,0))</f>
        <v>0</v>
      </c>
      <c r="AA27" s="8">
        <f t="shared" si="2"/>
        <v>3.912023005428146</v>
      </c>
      <c r="AB27">
        <v>10</v>
      </c>
      <c r="AC27">
        <f>IF(AB27="","",IF(AND(AB27&gt;='Richtig&amp;95CI'!$F$4,AB27&lt;='Richtig&amp;95CI'!$G$4),1,0))</f>
        <v>0</v>
      </c>
      <c r="AD27" s="8">
        <f t="shared" si="3"/>
        <v>2.3025850929940459</v>
      </c>
      <c r="AE27">
        <v>0</v>
      </c>
      <c r="AP27" t="str">
        <f>IF(AO27="","",IF(AND(AO27&gt;='Richtig&amp;95CI'!$F$6,AO27&lt;='Richtig&amp;95CI'!$G$6),1,0))</f>
        <v/>
      </c>
      <c r="AQ27" s="8" t="str">
        <f t="shared" si="4"/>
        <v/>
      </c>
      <c r="AR27" s="238">
        <v>200</v>
      </c>
      <c r="AS27">
        <f>IF(AR27="","",IF(AND(AR27&gt;='Richtig&amp;95CI'!$F$2,AR27&lt;='Richtig&amp;95CI'!$G$2),1,0))</f>
        <v>0</v>
      </c>
      <c r="AT27" s="8">
        <f t="shared" si="5"/>
        <v>5.2983173665480363</v>
      </c>
      <c r="AU27" s="238">
        <v>15</v>
      </c>
      <c r="AV27">
        <f>IF(AU27="","",IF(AND(AU27&gt;='Richtig&amp;95CI'!$F$5,AU27&lt;='Richtig&amp;95CI'!$G$5),1,0))</f>
        <v>0</v>
      </c>
      <c r="AW27" s="8">
        <f t="shared" si="6"/>
        <v>2.7080502011022101</v>
      </c>
      <c r="AX27">
        <v>1</v>
      </c>
      <c r="AY27">
        <v>1</v>
      </c>
      <c r="AZ27" s="236">
        <v>32</v>
      </c>
      <c r="BA27">
        <f>IF(AZ27="","",IF(AND(AZ27&gt;='Richtig&amp;95CI'!$F$3,AZ27&lt;='Richtig&amp;95CI'!$G$3),1,0))</f>
        <v>1</v>
      </c>
      <c r="BB27" s="8">
        <f t="shared" si="7"/>
        <v>3.4657359027997265</v>
      </c>
      <c r="BC27">
        <f t="shared" si="0"/>
        <v>-18</v>
      </c>
      <c r="BD27" s="8">
        <f t="shared" si="8"/>
        <v>-2.8903717578961645</v>
      </c>
      <c r="BE27" s="238">
        <v>23</v>
      </c>
      <c r="BF27">
        <f>IF(BE27="","",IF(AND(BE27&gt;='Richtig&amp;95CI'!$F$4,BE27&lt;='Richtig&amp;95CI'!$G$4),1,0))</f>
        <v>1</v>
      </c>
      <c r="BG27" s="8">
        <f t="shared" si="9"/>
        <v>3.1354942159291497</v>
      </c>
      <c r="BH27">
        <f t="shared" si="1"/>
        <v>13</v>
      </c>
      <c r="BI27" s="8">
        <f t="shared" si="10"/>
        <v>2.5649493574615367</v>
      </c>
      <c r="BJ27">
        <v>0</v>
      </c>
      <c r="BT27" s="238">
        <v>30</v>
      </c>
      <c r="BU27">
        <f>IF(BT27="","",IF(AND(BT27&gt;='Richtig&amp;95CI'!$F$6,BT27&lt;='Richtig&amp;95CI'!$G$6),1,0))</f>
        <v>0</v>
      </c>
      <c r="BV27" s="8">
        <f t="shared" si="11"/>
        <v>3.4011973816621555</v>
      </c>
      <c r="BW27" t="str">
        <f t="shared" si="12"/>
        <v/>
      </c>
      <c r="BX27" s="8" t="str">
        <f t="shared" si="23"/>
        <v/>
      </c>
      <c r="BY27">
        <v>300</v>
      </c>
      <c r="BZ27">
        <f>IF(BY27="","",IF(AND(BY27&gt;='Richtig&amp;95CI'!$F$2,BY27&lt;='Richtig&amp;95CI'!$G$2),1,0))</f>
        <v>0</v>
      </c>
      <c r="CA27" s="8">
        <f t="shared" si="13"/>
        <v>5.7037824746562009</v>
      </c>
      <c r="CB27">
        <f t="shared" si="14"/>
        <v>100</v>
      </c>
      <c r="CC27" s="8">
        <f t="shared" si="15"/>
        <v>4.6051701859880918</v>
      </c>
      <c r="CD27" s="238">
        <v>5</v>
      </c>
      <c r="CE27">
        <f>IF(CD27="","",IF(AND(CD27&gt;='Richtig&amp;95CI'!$F$5,CD27&lt;='Richtig&amp;95CI'!$G$5),1,0))</f>
        <v>1</v>
      </c>
      <c r="CF27" s="8">
        <f t="shared" si="16"/>
        <v>1.6094379124341003</v>
      </c>
      <c r="CG27">
        <f t="shared" si="17"/>
        <v>-10</v>
      </c>
      <c r="CH27" s="8">
        <f t="shared" si="18"/>
        <v>-2.3025850929940459</v>
      </c>
      <c r="CI27">
        <v>0</v>
      </c>
      <c r="CJ27">
        <v>0</v>
      </c>
      <c r="CK27">
        <v>1</v>
      </c>
      <c r="CL27">
        <v>1</v>
      </c>
      <c r="CM27">
        <v>0</v>
      </c>
      <c r="CN27">
        <v>355</v>
      </c>
      <c r="CO27" s="8">
        <f t="shared" si="19"/>
        <v>5.872117789475416</v>
      </c>
      <c r="CP27">
        <v>32</v>
      </c>
      <c r="CQ27" s="8">
        <f t="shared" si="20"/>
        <v>3.4657359027997265</v>
      </c>
      <c r="CR27">
        <v>24</v>
      </c>
      <c r="CS27" s="8">
        <f t="shared" si="21"/>
        <v>3.1780538303479458</v>
      </c>
      <c r="CT27">
        <v>6</v>
      </c>
      <c r="CU27" s="8">
        <f t="shared" si="22"/>
        <v>1.791759469228055</v>
      </c>
    </row>
    <row r="28" spans="1:99">
      <c r="A28">
        <v>13044616008</v>
      </c>
      <c r="B28" t="s">
        <v>75</v>
      </c>
      <c r="C28" t="s">
        <v>76</v>
      </c>
      <c r="D28">
        <v>1</v>
      </c>
      <c r="E28">
        <v>410573019</v>
      </c>
      <c r="F28" s="2">
        <v>44483.688009259262</v>
      </c>
      <c r="G28" s="2">
        <v>44483.869618055556</v>
      </c>
      <c r="H28" t="s">
        <v>160</v>
      </c>
      <c r="I28">
        <v>0</v>
      </c>
      <c r="J28">
        <v>1</v>
      </c>
      <c r="K28">
        <v>0</v>
      </c>
      <c r="L28">
        <v>0</v>
      </c>
      <c r="M28">
        <v>0</v>
      </c>
      <c r="N28">
        <v>0</v>
      </c>
      <c r="O28">
        <v>1</v>
      </c>
      <c r="P28">
        <v>0</v>
      </c>
      <c r="Q28">
        <v>10</v>
      </c>
      <c r="R28">
        <v>0</v>
      </c>
      <c r="S28">
        <v>1</v>
      </c>
      <c r="T28">
        <v>1</v>
      </c>
      <c r="U28">
        <v>0</v>
      </c>
      <c r="V28">
        <v>1</v>
      </c>
      <c r="W28">
        <v>0</v>
      </c>
      <c r="X28">
        <v>0</v>
      </c>
      <c r="Y28" s="236">
        <v>10</v>
      </c>
      <c r="Z28">
        <f>IF(Y28="","",IF(AND(Y28&gt;='Richtig&amp;95CI'!$F$3,Y28&lt;='Richtig&amp;95CI'!$G$3),1,0))</f>
        <v>0</v>
      </c>
      <c r="AA28" s="8">
        <f t="shared" si="2"/>
        <v>2.3025850929940459</v>
      </c>
      <c r="AB28">
        <v>1</v>
      </c>
      <c r="AC28">
        <f>IF(AB28="","",IF(AND(AB28&gt;='Richtig&amp;95CI'!$F$4,AB28&lt;='Richtig&amp;95CI'!$G$4),1,0))</f>
        <v>0</v>
      </c>
      <c r="AD28" s="8">
        <f t="shared" si="3"/>
        <v>0</v>
      </c>
      <c r="AE28">
        <v>1</v>
      </c>
      <c r="AF28" t="s">
        <v>85</v>
      </c>
      <c r="AG28" t="s">
        <v>161</v>
      </c>
      <c r="AI28">
        <v>0</v>
      </c>
      <c r="AJ28">
        <v>1</v>
      </c>
      <c r="AK28">
        <v>1</v>
      </c>
      <c r="AL28">
        <v>0</v>
      </c>
      <c r="AM28">
        <v>0</v>
      </c>
      <c r="AN28">
        <f t="shared" si="24"/>
        <v>2</v>
      </c>
      <c r="AO28" s="238">
        <v>15</v>
      </c>
      <c r="AP28">
        <f>IF(AO28="","",IF(AND(AO28&gt;='Richtig&amp;95CI'!$F$6,AO28&lt;='Richtig&amp;95CI'!$G$6),1,0))</f>
        <v>0</v>
      </c>
      <c r="AQ28" s="8">
        <f t="shared" si="4"/>
        <v>2.7080502011022101</v>
      </c>
      <c r="AR28" s="238">
        <v>5</v>
      </c>
      <c r="AS28">
        <f>IF(AR28="","",IF(AND(AR28&gt;='Richtig&amp;95CI'!$F$2,AR28&lt;='Richtig&amp;95CI'!$G$2),1,0))</f>
        <v>0</v>
      </c>
      <c r="AT28" s="8">
        <f t="shared" si="5"/>
        <v>1.6094379124341003</v>
      </c>
      <c r="AU28" s="238">
        <v>3</v>
      </c>
      <c r="AV28">
        <f>IF(AU28="","",IF(AND(AU28&gt;='Richtig&amp;95CI'!$F$5,AU28&lt;='Richtig&amp;95CI'!$G$5),1,0))</f>
        <v>1</v>
      </c>
      <c r="AW28" s="8">
        <f t="shared" si="6"/>
        <v>1.0986122886681098</v>
      </c>
      <c r="AX28">
        <v>1</v>
      </c>
      <c r="AY28">
        <v>0</v>
      </c>
      <c r="AZ28" s="236">
        <v>32</v>
      </c>
      <c r="BA28">
        <f>IF(AZ28="","",IF(AND(AZ28&gt;='Richtig&amp;95CI'!$F$3,AZ28&lt;='Richtig&amp;95CI'!$G$3),1,0))</f>
        <v>1</v>
      </c>
      <c r="BB28" s="8">
        <f t="shared" si="7"/>
        <v>3.4657359027997265</v>
      </c>
      <c r="BC28">
        <f t="shared" si="0"/>
        <v>22</v>
      </c>
      <c r="BD28" s="8">
        <f t="shared" si="8"/>
        <v>3.0910424533583161</v>
      </c>
      <c r="BE28" s="238">
        <v>24</v>
      </c>
      <c r="BF28">
        <f>IF(BE28="","",IF(AND(BE28&gt;='Richtig&amp;95CI'!$F$4,BE28&lt;='Richtig&amp;95CI'!$G$4),1,0))</f>
        <v>1</v>
      </c>
      <c r="BG28" s="8">
        <f t="shared" si="9"/>
        <v>3.1780538303479458</v>
      </c>
      <c r="BH28">
        <f t="shared" si="1"/>
        <v>23</v>
      </c>
      <c r="BI28" s="8">
        <f t="shared" si="10"/>
        <v>3.1354942159291497</v>
      </c>
      <c r="BJ28">
        <v>1</v>
      </c>
      <c r="BK28" t="s">
        <v>85</v>
      </c>
      <c r="BL28" t="s">
        <v>161</v>
      </c>
      <c r="BN28">
        <v>0</v>
      </c>
      <c r="BO28">
        <v>1</v>
      </c>
      <c r="BP28">
        <v>1</v>
      </c>
      <c r="BQ28">
        <v>0</v>
      </c>
      <c r="BR28">
        <v>0</v>
      </c>
      <c r="BS28">
        <f t="shared" si="25"/>
        <v>2</v>
      </c>
      <c r="BT28" s="238">
        <v>350</v>
      </c>
      <c r="BU28">
        <f>IF(BT28="","",IF(AND(BT28&gt;='Richtig&amp;95CI'!$F$6,BT28&lt;='Richtig&amp;95CI'!$G$6),1,0))</f>
        <v>0</v>
      </c>
      <c r="BV28" s="8">
        <f t="shared" si="11"/>
        <v>5.857933154483459</v>
      </c>
      <c r="BW28">
        <f t="shared" si="12"/>
        <v>335</v>
      </c>
      <c r="BX28" s="8">
        <f t="shared" si="23"/>
        <v>5.8141305318250662</v>
      </c>
      <c r="BY28">
        <v>10</v>
      </c>
      <c r="BZ28">
        <f>IF(BY28="","",IF(AND(BY28&gt;='Richtig&amp;95CI'!$F$2,BY28&lt;='Richtig&amp;95CI'!$G$2),1,0))</f>
        <v>0</v>
      </c>
      <c r="CA28" s="8">
        <f t="shared" si="13"/>
        <v>2.3025850929940459</v>
      </c>
      <c r="CB28">
        <f t="shared" si="14"/>
        <v>5</v>
      </c>
      <c r="CC28" s="8">
        <f t="shared" si="15"/>
        <v>1.6094379124341003</v>
      </c>
      <c r="CD28" s="238">
        <v>6</v>
      </c>
      <c r="CE28">
        <f>IF(CD28="","",IF(AND(CD28&gt;='Richtig&amp;95CI'!$F$5,CD28&lt;='Richtig&amp;95CI'!$G$5),1,0))</f>
        <v>1</v>
      </c>
      <c r="CF28" s="8">
        <f t="shared" si="16"/>
        <v>1.791759469228055</v>
      </c>
      <c r="CG28">
        <f t="shared" si="17"/>
        <v>3</v>
      </c>
      <c r="CH28" s="8">
        <f t="shared" si="18"/>
        <v>1.0986122886681098</v>
      </c>
      <c r="CI28">
        <v>1</v>
      </c>
      <c r="CJ28">
        <v>1</v>
      </c>
      <c r="CK28">
        <v>0</v>
      </c>
      <c r="CL28">
        <v>1</v>
      </c>
      <c r="CM28">
        <v>0</v>
      </c>
      <c r="CN28">
        <v>355</v>
      </c>
      <c r="CO28" s="8">
        <f t="shared" si="19"/>
        <v>5.872117789475416</v>
      </c>
      <c r="CP28">
        <v>32</v>
      </c>
      <c r="CQ28" s="8">
        <f t="shared" si="20"/>
        <v>3.4657359027997265</v>
      </c>
      <c r="CR28">
        <v>24</v>
      </c>
      <c r="CS28" s="8">
        <f t="shared" si="21"/>
        <v>3.1780538303479458</v>
      </c>
      <c r="CT28">
        <v>6</v>
      </c>
      <c r="CU28" s="8">
        <f t="shared" si="22"/>
        <v>1.791759469228055</v>
      </c>
    </row>
    <row r="29" spans="1:99">
      <c r="A29">
        <v>13045340309</v>
      </c>
      <c r="B29" t="s">
        <v>75</v>
      </c>
      <c r="C29" t="s">
        <v>76</v>
      </c>
      <c r="D29">
        <v>1</v>
      </c>
      <c r="E29">
        <v>410573019</v>
      </c>
      <c r="F29" s="2">
        <v>44483.850995370369</v>
      </c>
      <c r="G29" s="2">
        <v>44483.8515625</v>
      </c>
      <c r="H29" t="s">
        <v>162</v>
      </c>
      <c r="I29">
        <v>1</v>
      </c>
      <c r="J29">
        <v>1</v>
      </c>
      <c r="K29">
        <v>0</v>
      </c>
      <c r="L29">
        <v>1</v>
      </c>
      <c r="M29">
        <v>1</v>
      </c>
      <c r="N29">
        <v>0</v>
      </c>
      <c r="O29">
        <v>0</v>
      </c>
      <c r="P29">
        <v>0</v>
      </c>
      <c r="Q29">
        <v>60</v>
      </c>
      <c r="R29">
        <v>1</v>
      </c>
      <c r="S29">
        <v>1</v>
      </c>
      <c r="T29">
        <v>0</v>
      </c>
      <c r="U29">
        <v>1</v>
      </c>
      <c r="V29">
        <v>0</v>
      </c>
      <c r="W29">
        <v>0</v>
      </c>
      <c r="X29">
        <v>1</v>
      </c>
      <c r="Z29" t="str">
        <f>IF(Y29="","",IF(AND(Y29&gt;='Richtig&amp;95CI'!$F$3,Y29&lt;='Richtig&amp;95CI'!$G$3),1,0))</f>
        <v/>
      </c>
      <c r="AA29" s="8" t="str">
        <f t="shared" si="2"/>
        <v/>
      </c>
      <c r="AC29" t="str">
        <f>IF(AB29="","",IF(AND(AB29&gt;='Richtig&amp;95CI'!$F$4,AB29&lt;='Richtig&amp;95CI'!$G$4),1,0))</f>
        <v/>
      </c>
      <c r="AD29" s="8" t="str">
        <f t="shared" si="3"/>
        <v/>
      </c>
      <c r="AP29" t="str">
        <f>IF(AO29="","",IF(AND(AO29&gt;='Richtig&amp;95CI'!$F$6,AO29&lt;='Richtig&amp;95CI'!$G$6),1,0))</f>
        <v/>
      </c>
      <c r="AQ29" s="8" t="str">
        <f t="shared" si="4"/>
        <v/>
      </c>
      <c r="AS29" t="str">
        <f>IF(AR29="","",IF(AND(AR29&gt;='Richtig&amp;95CI'!$F$2,AR29&lt;='Richtig&amp;95CI'!$G$2),1,0))</f>
        <v/>
      </c>
      <c r="AT29" s="8" t="str">
        <f t="shared" si="5"/>
        <v/>
      </c>
      <c r="AV29" t="str">
        <f>IF(AU29="","",IF(AND(AU29&gt;='Richtig&amp;95CI'!$F$5,AU29&lt;='Richtig&amp;95CI'!$G$5),1,0))</f>
        <v/>
      </c>
      <c r="AW29" s="8" t="str">
        <f t="shared" si="6"/>
        <v/>
      </c>
      <c r="BA29" t="str">
        <f>IF(AZ29="","",IF(AND(AZ29&gt;='Richtig&amp;95CI'!$F$3,AZ29&lt;='Richtig&amp;95CI'!$G$3),1,0))</f>
        <v/>
      </c>
      <c r="BB29" s="8" t="str">
        <f t="shared" si="7"/>
        <v/>
      </c>
      <c r="BC29" t="str">
        <f t="shared" si="0"/>
        <v/>
      </c>
      <c r="BD29" s="8" t="str">
        <f t="shared" si="8"/>
        <v/>
      </c>
      <c r="BF29" t="str">
        <f>IF(BE29="","",IF(AND(BE29&gt;='Richtig&amp;95CI'!$F$4,BE29&lt;='Richtig&amp;95CI'!$G$4),1,0))</f>
        <v/>
      </c>
      <c r="BG29" s="8" t="str">
        <f t="shared" si="9"/>
        <v/>
      </c>
      <c r="BH29" t="str">
        <f t="shared" si="1"/>
        <v/>
      </c>
      <c r="BI29" s="8" t="str">
        <f t="shared" si="10"/>
        <v/>
      </c>
      <c r="BU29" t="str">
        <f>IF(BT29="","",IF(AND(BT29&gt;='Richtig&amp;95CI'!$F$6,BT29&lt;='Richtig&amp;95CI'!$G$6),1,0))</f>
        <v/>
      </c>
      <c r="BV29" s="8" t="str">
        <f t="shared" si="11"/>
        <v/>
      </c>
      <c r="BW29" t="str">
        <f t="shared" si="12"/>
        <v/>
      </c>
      <c r="BX29" s="8" t="str">
        <f t="shared" si="23"/>
        <v/>
      </c>
      <c r="BZ29" t="str">
        <f>IF(BY29="","",IF(AND(BY29&gt;='Richtig&amp;95CI'!$F$2,BY29&lt;='Richtig&amp;95CI'!$G$2),1,0))</f>
        <v/>
      </c>
      <c r="CA29" s="8" t="str">
        <f t="shared" si="13"/>
        <v/>
      </c>
      <c r="CB29" t="str">
        <f t="shared" si="14"/>
        <v/>
      </c>
      <c r="CC29" s="8" t="str">
        <f t="shared" si="15"/>
        <v/>
      </c>
      <c r="CE29" t="str">
        <f>IF(CD29="","",IF(AND(CD29&gt;='Richtig&amp;95CI'!$F$5,CD29&lt;='Richtig&amp;95CI'!$G$5),1,0))</f>
        <v/>
      </c>
      <c r="CF29" s="8" t="str">
        <f t="shared" si="16"/>
        <v/>
      </c>
      <c r="CG29" t="str">
        <f t="shared" si="17"/>
        <v/>
      </c>
      <c r="CH29" s="8" t="str">
        <f t="shared" si="18"/>
        <v/>
      </c>
      <c r="CJ29">
        <v>0</v>
      </c>
      <c r="CK29">
        <v>0</v>
      </c>
      <c r="CL29">
        <v>0</v>
      </c>
      <c r="CM29">
        <v>0</v>
      </c>
      <c r="CN29">
        <v>355</v>
      </c>
      <c r="CO29" s="8">
        <f t="shared" si="19"/>
        <v>5.872117789475416</v>
      </c>
      <c r="CP29">
        <v>32</v>
      </c>
      <c r="CQ29" s="8">
        <f t="shared" si="20"/>
        <v>3.4657359027997265</v>
      </c>
      <c r="CR29">
        <v>24</v>
      </c>
      <c r="CS29" s="8">
        <f t="shared" si="21"/>
        <v>3.1780538303479458</v>
      </c>
      <c r="CT29">
        <v>6</v>
      </c>
      <c r="CU29" s="8">
        <f t="shared" si="22"/>
        <v>1.791759469228055</v>
      </c>
    </row>
    <row r="30" spans="1:99">
      <c r="A30">
        <v>13044824781</v>
      </c>
      <c r="B30" t="s">
        <v>75</v>
      </c>
      <c r="C30" t="s">
        <v>76</v>
      </c>
      <c r="D30">
        <v>1</v>
      </c>
      <c r="E30">
        <v>410573019</v>
      </c>
      <c r="F30" s="2">
        <v>44483.732673611114</v>
      </c>
      <c r="G30" s="2">
        <v>44483.7497337963</v>
      </c>
      <c r="H30" t="s">
        <v>163</v>
      </c>
      <c r="I30">
        <v>1</v>
      </c>
      <c r="J30">
        <v>1</v>
      </c>
      <c r="K30">
        <v>0</v>
      </c>
      <c r="L30">
        <v>0</v>
      </c>
      <c r="M30">
        <v>0</v>
      </c>
      <c r="N30">
        <v>0</v>
      </c>
      <c r="O30">
        <v>1</v>
      </c>
      <c r="P30">
        <v>0</v>
      </c>
      <c r="Q30">
        <v>60</v>
      </c>
      <c r="R30">
        <v>1</v>
      </c>
      <c r="S30">
        <v>0</v>
      </c>
      <c r="T30">
        <v>1</v>
      </c>
      <c r="U30">
        <v>0</v>
      </c>
      <c r="V30">
        <v>0</v>
      </c>
      <c r="W30">
        <v>1</v>
      </c>
      <c r="X30">
        <v>0</v>
      </c>
      <c r="Y30" s="236">
        <v>3.3</v>
      </c>
      <c r="Z30">
        <f>IF(Y30="","",IF(AND(Y30&gt;='Richtig&amp;95CI'!$F$3,Y30&lt;='Richtig&amp;95CI'!$G$3),1,0))</f>
        <v>0</v>
      </c>
      <c r="AA30" s="8">
        <f t="shared" si="2"/>
        <v>1.1939224684724346</v>
      </c>
      <c r="AB30">
        <v>2.5</v>
      </c>
      <c r="AC30">
        <f>IF(AB30="","",IF(AND(AB30&gt;='Richtig&amp;95CI'!$F$4,AB30&lt;='Richtig&amp;95CI'!$G$4),1,0))</f>
        <v>0</v>
      </c>
      <c r="AD30" s="8">
        <f t="shared" si="3"/>
        <v>0.91629073187415511</v>
      </c>
      <c r="AE30">
        <v>1</v>
      </c>
      <c r="AF30" t="s">
        <v>165</v>
      </c>
      <c r="AG30" t="s">
        <v>166</v>
      </c>
      <c r="AH30" t="s">
        <v>167</v>
      </c>
      <c r="AI30">
        <v>1</v>
      </c>
      <c r="AJ30">
        <v>0</v>
      </c>
      <c r="AK30">
        <v>0</v>
      </c>
      <c r="AL30">
        <v>0</v>
      </c>
      <c r="AM30">
        <v>0</v>
      </c>
      <c r="AN30">
        <f t="shared" si="24"/>
        <v>1</v>
      </c>
      <c r="AO30" s="238">
        <v>100</v>
      </c>
      <c r="AP30">
        <f>IF(AO30="","",IF(AND(AO30&gt;='Richtig&amp;95CI'!$F$6,AO30&lt;='Richtig&amp;95CI'!$G$6),1,0))</f>
        <v>0</v>
      </c>
      <c r="AQ30" s="8">
        <f t="shared" si="4"/>
        <v>4.6051701859880918</v>
      </c>
      <c r="AR30" s="238">
        <v>100</v>
      </c>
      <c r="AS30">
        <f>IF(AR30="","",IF(AND(AR30&gt;='Richtig&amp;95CI'!$F$2,AR30&lt;='Richtig&amp;95CI'!$G$2),1,0))</f>
        <v>0</v>
      </c>
      <c r="AT30" s="8">
        <f t="shared" si="5"/>
        <v>4.6051701859880918</v>
      </c>
      <c r="AU30" s="238">
        <v>5</v>
      </c>
      <c r="AV30">
        <f>IF(AU30="","",IF(AND(AU30&gt;='Richtig&amp;95CI'!$F$5,AU30&lt;='Richtig&amp;95CI'!$G$5),1,0))</f>
        <v>1</v>
      </c>
      <c r="AW30" s="8">
        <f t="shared" si="6"/>
        <v>1.6094379124341003</v>
      </c>
      <c r="AX30">
        <v>1</v>
      </c>
      <c r="AY30">
        <v>0</v>
      </c>
      <c r="AZ30" s="236">
        <v>3.3</v>
      </c>
      <c r="BA30">
        <f>IF(AZ30="","",IF(AND(AZ30&gt;='Richtig&amp;95CI'!$F$3,AZ30&lt;='Richtig&amp;95CI'!$G$3),1,0))</f>
        <v>0</v>
      </c>
      <c r="BB30" s="8">
        <f t="shared" si="7"/>
        <v>1.1939224684724346</v>
      </c>
      <c r="BC30">
        <f t="shared" si="0"/>
        <v>0</v>
      </c>
      <c r="BD30" s="8">
        <f>IF(ISNUMBER(BC30),SIGN(BC30+0.000001)*LN(ABS(BC30+0.000001)),"")</f>
        <v>-13.815510557964274</v>
      </c>
      <c r="BE30" s="238">
        <v>2.5</v>
      </c>
      <c r="BF30">
        <f>IF(BE30="","",IF(AND(BE30&gt;='Richtig&amp;95CI'!$F$4,BE30&lt;='Richtig&amp;95CI'!$G$4),1,0))</f>
        <v>0</v>
      </c>
      <c r="BG30" s="8">
        <f t="shared" si="9"/>
        <v>0.91629073187415511</v>
      </c>
      <c r="BH30">
        <f t="shared" si="1"/>
        <v>0</v>
      </c>
      <c r="BI30" s="8">
        <f>IF(ISNUMBER(BH30),SIGN(BH30+0.00001)*LN(ABS(BH30+0.00001)),"")</f>
        <v>-11.512925464970229</v>
      </c>
      <c r="BJ30">
        <v>1</v>
      </c>
      <c r="BK30" t="s">
        <v>170</v>
      </c>
      <c r="BL30" t="s">
        <v>171</v>
      </c>
      <c r="BN30">
        <v>1</v>
      </c>
      <c r="BO30">
        <v>0</v>
      </c>
      <c r="BP30">
        <v>0</v>
      </c>
      <c r="BQ30">
        <v>0</v>
      </c>
      <c r="BR30">
        <v>0</v>
      </c>
      <c r="BS30">
        <f t="shared" si="25"/>
        <v>1</v>
      </c>
      <c r="BT30" s="238">
        <v>6</v>
      </c>
      <c r="BU30">
        <f>IF(BT30="","",IF(AND(BT30&gt;='Richtig&amp;95CI'!$F$6,BT30&lt;='Richtig&amp;95CI'!$G$6),1,0))</f>
        <v>0</v>
      </c>
      <c r="BV30" s="8">
        <f t="shared" si="11"/>
        <v>1.791759469228055</v>
      </c>
      <c r="BW30">
        <f t="shared" si="12"/>
        <v>-94</v>
      </c>
      <c r="BX30" s="8">
        <f t="shared" si="23"/>
        <v>-4.5432947822700038</v>
      </c>
      <c r="BY30">
        <v>300</v>
      </c>
      <c r="BZ30">
        <f>IF(BY30="","",IF(AND(BY30&gt;='Richtig&amp;95CI'!$F$2,BY30&lt;='Richtig&amp;95CI'!$G$2),1,0))</f>
        <v>0</v>
      </c>
      <c r="CA30" s="8">
        <f t="shared" si="13"/>
        <v>5.7037824746562009</v>
      </c>
      <c r="CB30">
        <f t="shared" si="14"/>
        <v>200</v>
      </c>
      <c r="CC30" s="8">
        <f t="shared" si="15"/>
        <v>5.2983173665480363</v>
      </c>
      <c r="CD30" s="238">
        <v>5</v>
      </c>
      <c r="CE30">
        <f>IF(CD30="","",IF(AND(CD30&gt;='Richtig&amp;95CI'!$F$5,CD30&lt;='Richtig&amp;95CI'!$G$5),1,0))</f>
        <v>1</v>
      </c>
      <c r="CF30" s="8">
        <f t="shared" si="16"/>
        <v>1.6094379124341003</v>
      </c>
      <c r="CG30">
        <f t="shared" si="17"/>
        <v>0</v>
      </c>
      <c r="CH30" s="8">
        <f>IF(ISNUMBER(CG30),SIGN(CG30+0.00001)*LN(ABS(CG30+0.00001)),"")</f>
        <v>-11.512925464970229</v>
      </c>
      <c r="CI30">
        <v>1</v>
      </c>
      <c r="CJ30">
        <v>0</v>
      </c>
      <c r="CK30">
        <v>0</v>
      </c>
      <c r="CL30">
        <v>0</v>
      </c>
      <c r="CM30">
        <v>1</v>
      </c>
      <c r="CN30">
        <v>355</v>
      </c>
      <c r="CO30" s="8">
        <f t="shared" si="19"/>
        <v>5.872117789475416</v>
      </c>
      <c r="CP30">
        <v>32</v>
      </c>
      <c r="CQ30" s="8">
        <f t="shared" si="20"/>
        <v>3.4657359027997265</v>
      </c>
      <c r="CR30">
        <v>24</v>
      </c>
      <c r="CS30" s="8">
        <f t="shared" si="21"/>
        <v>3.1780538303479458</v>
      </c>
      <c r="CT30">
        <v>6</v>
      </c>
      <c r="CU30" s="8">
        <f t="shared" si="22"/>
        <v>1.791759469228055</v>
      </c>
    </row>
    <row r="31" spans="1:99">
      <c r="A31">
        <v>13044711117</v>
      </c>
      <c r="B31" t="s">
        <v>75</v>
      </c>
      <c r="C31" t="s">
        <v>76</v>
      </c>
      <c r="D31">
        <v>1</v>
      </c>
      <c r="E31">
        <v>410573019</v>
      </c>
      <c r="F31" s="2">
        <v>44483.708368055559</v>
      </c>
      <c r="G31" s="2">
        <v>44483.710266203707</v>
      </c>
      <c r="H31" t="s">
        <v>172</v>
      </c>
      <c r="I31">
        <v>0</v>
      </c>
      <c r="J31">
        <v>0</v>
      </c>
      <c r="K31">
        <v>0</v>
      </c>
      <c r="L31">
        <v>1</v>
      </c>
      <c r="M31">
        <v>0</v>
      </c>
      <c r="N31">
        <v>0</v>
      </c>
      <c r="O31">
        <v>1</v>
      </c>
      <c r="P31">
        <v>1</v>
      </c>
      <c r="R31">
        <v>0</v>
      </c>
      <c r="S31">
        <v>0</v>
      </c>
      <c r="T31">
        <v>0</v>
      </c>
      <c r="U31">
        <v>0</v>
      </c>
      <c r="V31">
        <v>0</v>
      </c>
      <c r="W31">
        <v>0</v>
      </c>
      <c r="X31">
        <v>0</v>
      </c>
      <c r="Z31" t="str">
        <f>IF(Y31="","",IF(AND(Y31&gt;='Richtig&amp;95CI'!$F$3,Y31&lt;='Richtig&amp;95CI'!$G$3),1,0))</f>
        <v/>
      </c>
      <c r="AA31" s="8" t="str">
        <f t="shared" si="2"/>
        <v/>
      </c>
      <c r="AC31" t="str">
        <f>IF(AB31="","",IF(AND(AB31&gt;='Richtig&amp;95CI'!$F$4,AB31&lt;='Richtig&amp;95CI'!$G$4),1,0))</f>
        <v/>
      </c>
      <c r="AD31" s="8" t="str">
        <f t="shared" si="3"/>
        <v/>
      </c>
      <c r="AP31" t="str">
        <f>IF(AO31="","",IF(AND(AO31&gt;='Richtig&amp;95CI'!$F$6,AO31&lt;='Richtig&amp;95CI'!$G$6),1,0))</f>
        <v/>
      </c>
      <c r="AQ31" s="8" t="str">
        <f t="shared" si="4"/>
        <v/>
      </c>
      <c r="AS31" t="str">
        <f>IF(AR31="","",IF(AND(AR31&gt;='Richtig&amp;95CI'!$F$2,AR31&lt;='Richtig&amp;95CI'!$G$2),1,0))</f>
        <v/>
      </c>
      <c r="AT31" s="8" t="str">
        <f t="shared" si="5"/>
        <v/>
      </c>
      <c r="AV31" t="str">
        <f>IF(AU31="","",IF(AND(AU31&gt;='Richtig&amp;95CI'!$F$5,AU31&lt;='Richtig&amp;95CI'!$G$5),1,0))</f>
        <v/>
      </c>
      <c r="AW31" s="8" t="str">
        <f t="shared" si="6"/>
        <v/>
      </c>
      <c r="BA31" t="str">
        <f>IF(AZ31="","",IF(AND(AZ31&gt;='Richtig&amp;95CI'!$F$3,AZ31&lt;='Richtig&amp;95CI'!$G$3),1,0))</f>
        <v/>
      </c>
      <c r="BB31" s="8" t="str">
        <f t="shared" si="7"/>
        <v/>
      </c>
      <c r="BC31" t="str">
        <f t="shared" si="0"/>
        <v/>
      </c>
      <c r="BD31" s="8" t="str">
        <f t="shared" si="8"/>
        <v/>
      </c>
      <c r="BF31" t="str">
        <f>IF(BE31="","",IF(AND(BE31&gt;='Richtig&amp;95CI'!$F$4,BE31&lt;='Richtig&amp;95CI'!$G$4),1,0))</f>
        <v/>
      </c>
      <c r="BG31" s="8" t="str">
        <f t="shared" si="9"/>
        <v/>
      </c>
      <c r="BH31" t="str">
        <f t="shared" si="1"/>
        <v/>
      </c>
      <c r="BI31" s="8" t="str">
        <f t="shared" si="10"/>
        <v/>
      </c>
      <c r="BU31" t="str">
        <f>IF(BT31="","",IF(AND(BT31&gt;='Richtig&amp;95CI'!$F$6,BT31&lt;='Richtig&amp;95CI'!$G$6),1,0))</f>
        <v/>
      </c>
      <c r="BV31" s="8" t="str">
        <f t="shared" si="11"/>
        <v/>
      </c>
      <c r="BW31" t="str">
        <f t="shared" si="12"/>
        <v/>
      </c>
      <c r="BX31" s="8" t="str">
        <f t="shared" si="23"/>
        <v/>
      </c>
      <c r="BZ31" t="str">
        <f>IF(BY31="","",IF(AND(BY31&gt;='Richtig&amp;95CI'!$F$2,BY31&lt;='Richtig&amp;95CI'!$G$2),1,0))</f>
        <v/>
      </c>
      <c r="CA31" s="8" t="str">
        <f t="shared" si="13"/>
        <v/>
      </c>
      <c r="CB31" t="str">
        <f t="shared" si="14"/>
        <v/>
      </c>
      <c r="CC31" s="8" t="str">
        <f t="shared" si="15"/>
        <v/>
      </c>
      <c r="CE31" t="str">
        <f>IF(CD31="","",IF(AND(CD31&gt;='Richtig&amp;95CI'!$F$5,CD31&lt;='Richtig&amp;95CI'!$G$5),1,0))</f>
        <v/>
      </c>
      <c r="CF31" s="8" t="str">
        <f t="shared" si="16"/>
        <v/>
      </c>
      <c r="CG31" t="str">
        <f t="shared" si="17"/>
        <v/>
      </c>
      <c r="CH31" s="8" t="str">
        <f t="shared" si="18"/>
        <v/>
      </c>
      <c r="CJ31">
        <v>0</v>
      </c>
      <c r="CK31">
        <v>0</v>
      </c>
      <c r="CL31">
        <v>0</v>
      </c>
      <c r="CM31">
        <v>0</v>
      </c>
      <c r="CN31">
        <v>355</v>
      </c>
      <c r="CO31" s="8">
        <f t="shared" si="19"/>
        <v>5.872117789475416</v>
      </c>
      <c r="CP31">
        <v>32</v>
      </c>
      <c r="CQ31" s="8">
        <f t="shared" si="20"/>
        <v>3.4657359027997265</v>
      </c>
      <c r="CR31">
        <v>24</v>
      </c>
      <c r="CS31" s="8">
        <f t="shared" si="21"/>
        <v>3.1780538303479458</v>
      </c>
      <c r="CT31">
        <v>6</v>
      </c>
      <c r="CU31" s="8">
        <f t="shared" si="22"/>
        <v>1.791759469228055</v>
      </c>
    </row>
    <row r="32" spans="1:99">
      <c r="A32">
        <v>13044608484</v>
      </c>
      <c r="B32" t="s">
        <v>75</v>
      </c>
      <c r="C32" t="s">
        <v>76</v>
      </c>
      <c r="D32">
        <v>1</v>
      </c>
      <c r="E32">
        <v>410573019</v>
      </c>
      <c r="F32" s="2">
        <v>44483.686412037037</v>
      </c>
      <c r="G32" s="2">
        <v>44483.692118055558</v>
      </c>
      <c r="H32" t="s">
        <v>173</v>
      </c>
      <c r="I32">
        <v>0</v>
      </c>
      <c r="J32">
        <v>1</v>
      </c>
      <c r="K32">
        <v>1</v>
      </c>
      <c r="L32">
        <v>0</v>
      </c>
      <c r="M32">
        <v>0</v>
      </c>
      <c r="N32">
        <v>0</v>
      </c>
      <c r="O32">
        <v>1</v>
      </c>
      <c r="P32">
        <v>1</v>
      </c>
      <c r="Q32">
        <v>40</v>
      </c>
      <c r="R32">
        <v>1</v>
      </c>
      <c r="S32">
        <v>1</v>
      </c>
      <c r="T32">
        <v>0</v>
      </c>
      <c r="U32">
        <v>0</v>
      </c>
      <c r="V32">
        <v>0</v>
      </c>
      <c r="W32">
        <v>1</v>
      </c>
      <c r="X32">
        <v>1</v>
      </c>
      <c r="Y32" s="236">
        <v>10</v>
      </c>
      <c r="Z32">
        <f>IF(Y32="","",IF(AND(Y32&gt;='Richtig&amp;95CI'!$F$3,Y32&lt;='Richtig&amp;95CI'!$G$3),1,0))</f>
        <v>0</v>
      </c>
      <c r="AA32" s="8">
        <f t="shared" si="2"/>
        <v>2.3025850929940459</v>
      </c>
      <c r="AB32">
        <v>5</v>
      </c>
      <c r="AC32">
        <f>IF(AB32="","",IF(AND(AB32&gt;='Richtig&amp;95CI'!$F$4,AB32&lt;='Richtig&amp;95CI'!$G$4),1,0))</f>
        <v>0</v>
      </c>
      <c r="AD32" s="8">
        <f t="shared" si="3"/>
        <v>1.6094379124341003</v>
      </c>
      <c r="AE32">
        <v>1</v>
      </c>
      <c r="AF32" t="s">
        <v>174</v>
      </c>
      <c r="AG32" t="s">
        <v>175</v>
      </c>
      <c r="AI32">
        <v>1</v>
      </c>
      <c r="AJ32">
        <v>0</v>
      </c>
      <c r="AK32">
        <v>0</v>
      </c>
      <c r="AL32">
        <v>0</v>
      </c>
      <c r="AM32">
        <v>0</v>
      </c>
      <c r="AN32">
        <f t="shared" si="24"/>
        <v>1</v>
      </c>
      <c r="AO32" s="238">
        <v>4</v>
      </c>
      <c r="AP32">
        <f>IF(AO32="","",IF(AND(AO32&gt;='Richtig&amp;95CI'!$F$6,AO32&lt;='Richtig&amp;95CI'!$G$6),1,0))</f>
        <v>0</v>
      </c>
      <c r="AQ32" s="8">
        <f t="shared" si="4"/>
        <v>1.3862943611198906</v>
      </c>
      <c r="AR32" s="238">
        <v>10</v>
      </c>
      <c r="AS32">
        <f>IF(AR32="","",IF(AND(AR32&gt;='Richtig&amp;95CI'!$F$2,AR32&lt;='Richtig&amp;95CI'!$G$2),1,0))</f>
        <v>0</v>
      </c>
      <c r="AT32" s="8">
        <f t="shared" si="5"/>
        <v>2.3025850929940459</v>
      </c>
      <c r="AU32" s="238">
        <v>4</v>
      </c>
      <c r="AV32">
        <f>IF(AU32="","",IF(AND(AU32&gt;='Richtig&amp;95CI'!$F$5,AU32&lt;='Richtig&amp;95CI'!$G$5),1,0))</f>
        <v>1</v>
      </c>
      <c r="AW32" s="8">
        <f t="shared" si="6"/>
        <v>1.3862943611198906</v>
      </c>
      <c r="AX32">
        <v>1</v>
      </c>
      <c r="AY32">
        <v>1</v>
      </c>
      <c r="AZ32" s="236">
        <v>100</v>
      </c>
      <c r="BA32">
        <f>IF(AZ32="","",IF(AND(AZ32&gt;='Richtig&amp;95CI'!$F$3,AZ32&lt;='Richtig&amp;95CI'!$G$3),1,0))</f>
        <v>0</v>
      </c>
      <c r="BB32" s="8">
        <f t="shared" si="7"/>
        <v>4.6051701859880918</v>
      </c>
      <c r="BC32">
        <f t="shared" si="0"/>
        <v>90</v>
      </c>
      <c r="BD32" s="8">
        <f t="shared" si="8"/>
        <v>4.499809670330265</v>
      </c>
      <c r="BE32" s="238">
        <v>50</v>
      </c>
      <c r="BF32">
        <f>IF(BE32="","",IF(AND(BE32&gt;='Richtig&amp;95CI'!$F$4,BE32&lt;='Richtig&amp;95CI'!$G$4),1,0))</f>
        <v>0</v>
      </c>
      <c r="BG32" s="8">
        <f t="shared" si="9"/>
        <v>3.912023005428146</v>
      </c>
      <c r="BH32">
        <f t="shared" si="1"/>
        <v>45</v>
      </c>
      <c r="BI32" s="8">
        <f t="shared" si="10"/>
        <v>3.8066624897703196</v>
      </c>
      <c r="BJ32">
        <v>1</v>
      </c>
      <c r="BK32" t="s">
        <v>174</v>
      </c>
      <c r="BL32" t="s">
        <v>175</v>
      </c>
      <c r="BN32">
        <v>1</v>
      </c>
      <c r="BO32">
        <v>0</v>
      </c>
      <c r="BP32">
        <v>0</v>
      </c>
      <c r="BQ32">
        <v>0</v>
      </c>
      <c r="BR32">
        <v>0</v>
      </c>
      <c r="BS32">
        <f t="shared" si="25"/>
        <v>1</v>
      </c>
      <c r="BT32" s="238">
        <v>120</v>
      </c>
      <c r="BU32">
        <f>IF(BT32="","",IF(AND(BT32&gt;='Richtig&amp;95CI'!$F$6,BT32&lt;='Richtig&amp;95CI'!$G$6),1,0))</f>
        <v>0</v>
      </c>
      <c r="BV32" s="8">
        <f t="shared" si="11"/>
        <v>4.7874917427820458</v>
      </c>
      <c r="BW32">
        <f t="shared" si="12"/>
        <v>116</v>
      </c>
      <c r="BX32" s="8">
        <f t="shared" si="23"/>
        <v>4.7535901911063645</v>
      </c>
      <c r="BY32">
        <v>300</v>
      </c>
      <c r="BZ32">
        <f>IF(BY32="","",IF(AND(BY32&gt;='Richtig&amp;95CI'!$F$2,BY32&lt;='Richtig&amp;95CI'!$G$2),1,0))</f>
        <v>0</v>
      </c>
      <c r="CA32" s="8">
        <f t="shared" si="13"/>
        <v>5.7037824746562009</v>
      </c>
      <c r="CB32">
        <f t="shared" si="14"/>
        <v>290</v>
      </c>
      <c r="CC32" s="8">
        <f t="shared" si="15"/>
        <v>5.6698809229805196</v>
      </c>
      <c r="CD32" s="238">
        <v>50</v>
      </c>
      <c r="CE32">
        <f>IF(CD32="","",IF(AND(CD32&gt;='Richtig&amp;95CI'!$F$5,CD32&lt;='Richtig&amp;95CI'!$G$5),1,0))</f>
        <v>0</v>
      </c>
      <c r="CF32" s="8">
        <f t="shared" si="16"/>
        <v>3.912023005428146</v>
      </c>
      <c r="CG32">
        <f t="shared" si="17"/>
        <v>46</v>
      </c>
      <c r="CH32" s="8">
        <f t="shared" si="18"/>
        <v>3.8286413964890951</v>
      </c>
      <c r="CI32">
        <v>1</v>
      </c>
      <c r="CJ32">
        <v>0</v>
      </c>
      <c r="CK32">
        <v>0</v>
      </c>
      <c r="CL32">
        <v>1</v>
      </c>
      <c r="CM32">
        <v>0</v>
      </c>
      <c r="CN32">
        <v>355</v>
      </c>
      <c r="CO32" s="8">
        <f t="shared" si="19"/>
        <v>5.872117789475416</v>
      </c>
      <c r="CP32">
        <v>32</v>
      </c>
      <c r="CQ32" s="8">
        <f t="shared" si="20"/>
        <v>3.4657359027997265</v>
      </c>
      <c r="CR32">
        <v>24</v>
      </c>
      <c r="CS32" s="8">
        <f t="shared" si="21"/>
        <v>3.1780538303479458</v>
      </c>
      <c r="CT32">
        <v>6</v>
      </c>
      <c r="CU32" s="8">
        <f t="shared" si="22"/>
        <v>1.791759469228055</v>
      </c>
    </row>
    <row r="33" spans="1:99">
      <c r="A33">
        <v>13044399061</v>
      </c>
      <c r="B33" t="s">
        <v>75</v>
      </c>
      <c r="C33" t="s">
        <v>76</v>
      </c>
      <c r="D33">
        <v>1</v>
      </c>
      <c r="E33">
        <v>410573019</v>
      </c>
      <c r="F33" s="2">
        <v>44483.641064814816</v>
      </c>
      <c r="G33" s="2">
        <v>44483.644965277781</v>
      </c>
      <c r="H33" t="s">
        <v>176</v>
      </c>
      <c r="I33">
        <v>1</v>
      </c>
      <c r="J33">
        <v>1</v>
      </c>
      <c r="K33">
        <v>0</v>
      </c>
      <c r="L33">
        <v>0</v>
      </c>
      <c r="M33">
        <v>0</v>
      </c>
      <c r="N33">
        <v>0</v>
      </c>
      <c r="O33">
        <v>1</v>
      </c>
      <c r="P33">
        <v>1</v>
      </c>
      <c r="Q33">
        <v>67</v>
      </c>
      <c r="R33">
        <v>1</v>
      </c>
      <c r="S33">
        <v>0</v>
      </c>
      <c r="T33">
        <v>1</v>
      </c>
      <c r="U33">
        <v>1</v>
      </c>
      <c r="V33">
        <v>0</v>
      </c>
      <c r="W33">
        <v>0</v>
      </c>
      <c r="X33">
        <v>0</v>
      </c>
      <c r="Y33" s="236">
        <v>50</v>
      </c>
      <c r="Z33">
        <f>IF(Y33="","",IF(AND(Y33&gt;='Richtig&amp;95CI'!$F$3,Y33&lt;='Richtig&amp;95CI'!$G$3),1,0))</f>
        <v>0</v>
      </c>
      <c r="AA33" s="8">
        <f t="shared" si="2"/>
        <v>3.912023005428146</v>
      </c>
      <c r="AB33">
        <v>20</v>
      </c>
      <c r="AC33">
        <f>IF(AB33="","",IF(AND(AB33&gt;='Richtig&amp;95CI'!$F$4,AB33&lt;='Richtig&amp;95CI'!$G$4),1,0))</f>
        <v>1</v>
      </c>
      <c r="AD33" s="8">
        <f t="shared" si="3"/>
        <v>2.9957322735539909</v>
      </c>
      <c r="AE33">
        <v>0</v>
      </c>
      <c r="AF33" t="s">
        <v>177</v>
      </c>
      <c r="AO33" s="238">
        <v>300</v>
      </c>
      <c r="AP33">
        <f>IF(AO33="","",IF(AND(AO33&gt;='Richtig&amp;95CI'!$F$6,AO33&lt;='Richtig&amp;95CI'!$G$6),1,0))</f>
        <v>0</v>
      </c>
      <c r="AQ33" s="8">
        <f t="shared" si="4"/>
        <v>5.7037824746562009</v>
      </c>
      <c r="AR33" s="238">
        <v>300</v>
      </c>
      <c r="AS33">
        <f>IF(AR33="","",IF(AND(AR33&gt;='Richtig&amp;95CI'!$F$2,AR33&lt;='Richtig&amp;95CI'!$G$2),1,0))</f>
        <v>0</v>
      </c>
      <c r="AT33" s="8">
        <f t="shared" si="5"/>
        <v>5.7037824746562009</v>
      </c>
      <c r="AU33" s="238">
        <v>10</v>
      </c>
      <c r="AV33">
        <f>IF(AU33="","",IF(AND(AU33&gt;='Richtig&amp;95CI'!$F$5,AU33&lt;='Richtig&amp;95CI'!$G$5),1,0))</f>
        <v>1</v>
      </c>
      <c r="AW33" s="8">
        <f t="shared" si="6"/>
        <v>2.3025850929940459</v>
      </c>
      <c r="AX33">
        <v>1</v>
      </c>
      <c r="AY33">
        <v>0</v>
      </c>
      <c r="AZ33" s="236">
        <v>34</v>
      </c>
      <c r="BA33">
        <f>IF(AZ33="","",IF(AND(AZ33&gt;='Richtig&amp;95CI'!$F$3,AZ33&lt;='Richtig&amp;95CI'!$G$3),1,0))</f>
        <v>1</v>
      </c>
      <c r="BB33" s="8">
        <f t="shared" si="7"/>
        <v>3.5263605246161616</v>
      </c>
      <c r="BC33">
        <f t="shared" si="0"/>
        <v>-16</v>
      </c>
      <c r="BD33" s="8">
        <f t="shared" si="8"/>
        <v>-2.7725887222397811</v>
      </c>
      <c r="BE33" s="238">
        <v>24</v>
      </c>
      <c r="BF33">
        <f>IF(BE33="","",IF(AND(BE33&gt;='Richtig&amp;95CI'!$F$4,BE33&lt;='Richtig&amp;95CI'!$G$4),1,0))</f>
        <v>1</v>
      </c>
      <c r="BG33" s="8">
        <f t="shared" si="9"/>
        <v>3.1780538303479458</v>
      </c>
      <c r="BH33">
        <f t="shared" si="1"/>
        <v>4</v>
      </c>
      <c r="BI33" s="8">
        <f t="shared" si="10"/>
        <v>1.3862943611198906</v>
      </c>
      <c r="BJ33">
        <v>0</v>
      </c>
      <c r="BK33" t="s">
        <v>177</v>
      </c>
      <c r="BT33" s="238">
        <v>34</v>
      </c>
      <c r="BU33">
        <f>IF(BT33="","",IF(AND(BT33&gt;='Richtig&amp;95CI'!$F$6,BT33&lt;='Richtig&amp;95CI'!$G$6),1,0))</f>
        <v>0</v>
      </c>
      <c r="BV33" s="8">
        <f t="shared" si="11"/>
        <v>3.5263605246161616</v>
      </c>
      <c r="BW33">
        <f t="shared" si="12"/>
        <v>-266</v>
      </c>
      <c r="BX33" s="8">
        <f t="shared" si="23"/>
        <v>-5.5834963087816991</v>
      </c>
      <c r="BY33">
        <v>64</v>
      </c>
      <c r="BZ33">
        <f>IF(BY33="","",IF(AND(BY33&gt;='Richtig&amp;95CI'!$F$2,BY33&lt;='Richtig&amp;95CI'!$G$2),1,0))</f>
        <v>0</v>
      </c>
      <c r="CA33" s="8">
        <f t="shared" si="13"/>
        <v>4.1588830833596715</v>
      </c>
      <c r="CB33">
        <f t="shared" si="14"/>
        <v>-236</v>
      </c>
      <c r="CC33" s="8">
        <f t="shared" si="15"/>
        <v>-5.4638318050256105</v>
      </c>
      <c r="CD33" s="238">
        <v>6</v>
      </c>
      <c r="CE33">
        <f>IF(CD33="","",IF(AND(CD33&gt;='Richtig&amp;95CI'!$F$5,CD33&lt;='Richtig&amp;95CI'!$G$5),1,0))</f>
        <v>1</v>
      </c>
      <c r="CF33" s="8">
        <f t="shared" si="16"/>
        <v>1.791759469228055</v>
      </c>
      <c r="CG33">
        <f t="shared" si="17"/>
        <v>-4</v>
      </c>
      <c r="CH33" s="8">
        <f t="shared" si="18"/>
        <v>-1.3862943611198906</v>
      </c>
      <c r="CI33">
        <v>1</v>
      </c>
      <c r="CJ33">
        <v>1</v>
      </c>
      <c r="CK33">
        <v>0</v>
      </c>
      <c r="CL33">
        <v>1</v>
      </c>
      <c r="CM33">
        <v>1</v>
      </c>
      <c r="CN33">
        <v>355</v>
      </c>
      <c r="CO33" s="8">
        <f t="shared" si="19"/>
        <v>5.872117789475416</v>
      </c>
      <c r="CP33">
        <v>32</v>
      </c>
      <c r="CQ33" s="8">
        <f t="shared" si="20"/>
        <v>3.4657359027997265</v>
      </c>
      <c r="CR33">
        <v>24</v>
      </c>
      <c r="CS33" s="8">
        <f t="shared" si="21"/>
        <v>3.1780538303479458</v>
      </c>
      <c r="CT33">
        <v>6</v>
      </c>
      <c r="CU33" s="8">
        <f t="shared" si="22"/>
        <v>1.791759469228055</v>
      </c>
    </row>
    <row r="34" spans="1:99">
      <c r="A34">
        <v>13044347240</v>
      </c>
      <c r="B34" t="s">
        <v>75</v>
      </c>
      <c r="C34" t="s">
        <v>76</v>
      </c>
      <c r="D34">
        <v>1</v>
      </c>
      <c r="E34">
        <v>410573019</v>
      </c>
      <c r="F34" s="2">
        <v>44483.630011574074</v>
      </c>
      <c r="G34" s="2">
        <v>44483.636967592596</v>
      </c>
      <c r="H34" t="s">
        <v>178</v>
      </c>
      <c r="I34">
        <v>1</v>
      </c>
      <c r="J34">
        <v>1</v>
      </c>
      <c r="K34">
        <v>0</v>
      </c>
      <c r="L34">
        <v>0</v>
      </c>
      <c r="M34">
        <v>0</v>
      </c>
      <c r="N34">
        <v>0</v>
      </c>
      <c r="O34">
        <v>1</v>
      </c>
      <c r="P34">
        <v>0</v>
      </c>
      <c r="Q34">
        <v>26</v>
      </c>
      <c r="R34">
        <v>1</v>
      </c>
      <c r="S34">
        <v>0</v>
      </c>
      <c r="T34">
        <v>1</v>
      </c>
      <c r="U34">
        <v>0</v>
      </c>
      <c r="V34">
        <v>0</v>
      </c>
      <c r="W34">
        <v>0</v>
      </c>
      <c r="X34">
        <v>0</v>
      </c>
      <c r="Y34" s="236">
        <v>100</v>
      </c>
      <c r="Z34">
        <f>IF(Y34="","",IF(AND(Y34&gt;='Richtig&amp;95CI'!$F$3,Y34&lt;='Richtig&amp;95CI'!$G$3),1,0))</f>
        <v>0</v>
      </c>
      <c r="AA34" s="8">
        <f t="shared" si="2"/>
        <v>4.6051701859880918</v>
      </c>
      <c r="AB34">
        <v>10</v>
      </c>
      <c r="AC34">
        <f>IF(AB34="","",IF(AND(AB34&gt;='Richtig&amp;95CI'!$F$4,AB34&lt;='Richtig&amp;95CI'!$G$4),1,0))</f>
        <v>0</v>
      </c>
      <c r="AD34" s="8">
        <f t="shared" si="3"/>
        <v>2.3025850929940459</v>
      </c>
      <c r="AE34">
        <v>1</v>
      </c>
      <c r="AF34" t="s">
        <v>179</v>
      </c>
      <c r="AG34" t="s">
        <v>180</v>
      </c>
      <c r="AH34" t="s">
        <v>181</v>
      </c>
      <c r="AI34">
        <v>0</v>
      </c>
      <c r="AJ34">
        <v>0</v>
      </c>
      <c r="AK34">
        <v>1</v>
      </c>
      <c r="AL34">
        <v>0</v>
      </c>
      <c r="AM34">
        <v>0</v>
      </c>
      <c r="AN34">
        <f t="shared" si="24"/>
        <v>1</v>
      </c>
      <c r="AO34" s="238">
        <v>300</v>
      </c>
      <c r="AP34">
        <f>IF(AO34="","",IF(AND(AO34&gt;='Richtig&amp;95CI'!$F$6,AO34&lt;='Richtig&amp;95CI'!$G$6),1,0))</f>
        <v>0</v>
      </c>
      <c r="AQ34" s="8">
        <f t="shared" si="4"/>
        <v>5.7037824746562009</v>
      </c>
      <c r="AR34" s="238">
        <v>200</v>
      </c>
      <c r="AS34">
        <f>IF(AR34="","",IF(AND(AR34&gt;='Richtig&amp;95CI'!$F$2,AR34&lt;='Richtig&amp;95CI'!$G$2),1,0))</f>
        <v>0</v>
      </c>
      <c r="AT34" s="8">
        <f t="shared" si="5"/>
        <v>5.2983173665480363</v>
      </c>
      <c r="AU34" s="238">
        <v>30</v>
      </c>
      <c r="AV34">
        <f>IF(AU34="","",IF(AND(AU34&gt;='Richtig&amp;95CI'!$F$5,AU34&lt;='Richtig&amp;95CI'!$G$5),1,0))</f>
        <v>0</v>
      </c>
      <c r="AW34" s="8">
        <f t="shared" si="6"/>
        <v>3.4011973816621555</v>
      </c>
      <c r="AX34">
        <v>1</v>
      </c>
      <c r="AY34">
        <v>0</v>
      </c>
      <c r="AZ34" s="236">
        <v>34</v>
      </c>
      <c r="BA34">
        <f>IF(AZ34="","",IF(AND(AZ34&gt;='Richtig&amp;95CI'!$F$3,AZ34&lt;='Richtig&amp;95CI'!$G$3),1,0))</f>
        <v>1</v>
      </c>
      <c r="BB34" s="8">
        <f t="shared" si="7"/>
        <v>3.5263605246161616</v>
      </c>
      <c r="BC34">
        <f t="shared" ref="BC34:BC65" si="26">IF(AND(ISNUMBER(Y34),ISNUMBER(AZ34)),AZ34-Y34,"")</f>
        <v>-66</v>
      </c>
      <c r="BD34" s="8">
        <f t="shared" si="8"/>
        <v>-4.1896547420264252</v>
      </c>
      <c r="BE34" s="238">
        <v>24</v>
      </c>
      <c r="BF34">
        <f>IF(BE34="","",IF(AND(BE34&gt;='Richtig&amp;95CI'!$F$4,BE34&lt;='Richtig&amp;95CI'!$G$4),1,0))</f>
        <v>1</v>
      </c>
      <c r="BG34" s="8">
        <f t="shared" si="9"/>
        <v>3.1780538303479458</v>
      </c>
      <c r="BH34">
        <f t="shared" ref="BH34:BH65" si="27">IF(AND(ISNUMBER(AB34),ISNUMBER(BE34)),BE34-AB34,"")</f>
        <v>14</v>
      </c>
      <c r="BI34" s="8">
        <f t="shared" si="10"/>
        <v>2.6390573296152584</v>
      </c>
      <c r="BJ34">
        <v>1</v>
      </c>
      <c r="BK34" t="s">
        <v>182</v>
      </c>
      <c r="BT34" s="238">
        <v>300</v>
      </c>
      <c r="BU34">
        <f>IF(BT34="","",IF(AND(BT34&gt;='Richtig&amp;95CI'!$F$6,BT34&lt;='Richtig&amp;95CI'!$G$6),1,0))</f>
        <v>0</v>
      </c>
      <c r="BV34" s="8">
        <f t="shared" si="11"/>
        <v>5.7037824746562009</v>
      </c>
      <c r="BW34">
        <f t="shared" si="12"/>
        <v>0</v>
      </c>
      <c r="BX34" s="8">
        <f>IF(ISNUMBER(BW34),SIGN(BW34+0.00001)*LN(ABS(BW34+0.00001)),"")</f>
        <v>-11.512925464970229</v>
      </c>
      <c r="BY34">
        <v>344</v>
      </c>
      <c r="BZ34">
        <f>IF(BY34="","",IF(AND(BY34&gt;='Richtig&amp;95CI'!$F$2,BY34&lt;='Richtig&amp;95CI'!$G$2),1,0))</f>
        <v>1</v>
      </c>
      <c r="CA34" s="8">
        <f t="shared" si="13"/>
        <v>5.8406416573733981</v>
      </c>
      <c r="CB34">
        <f t="shared" si="14"/>
        <v>144</v>
      </c>
      <c r="CC34" s="8">
        <f t="shared" si="15"/>
        <v>4.9698132995760007</v>
      </c>
      <c r="CD34" s="238">
        <v>6</v>
      </c>
      <c r="CE34">
        <f>IF(CD34="","",IF(AND(CD34&gt;='Richtig&amp;95CI'!$F$5,CD34&lt;='Richtig&amp;95CI'!$G$5),1,0))</f>
        <v>1</v>
      </c>
      <c r="CF34" s="8">
        <f t="shared" si="16"/>
        <v>1.791759469228055</v>
      </c>
      <c r="CG34">
        <f t="shared" si="17"/>
        <v>-24</v>
      </c>
      <c r="CH34" s="8">
        <f t="shared" si="18"/>
        <v>-3.1780538303479458</v>
      </c>
      <c r="CI34">
        <v>1</v>
      </c>
      <c r="CJ34">
        <v>1</v>
      </c>
      <c r="CK34">
        <v>0</v>
      </c>
      <c r="CL34">
        <v>0</v>
      </c>
      <c r="CM34">
        <v>1</v>
      </c>
      <c r="CN34">
        <v>355</v>
      </c>
      <c r="CO34" s="8">
        <f t="shared" si="19"/>
        <v>5.872117789475416</v>
      </c>
      <c r="CP34">
        <v>32</v>
      </c>
      <c r="CQ34" s="8">
        <f t="shared" si="20"/>
        <v>3.4657359027997265</v>
      </c>
      <c r="CR34">
        <v>24</v>
      </c>
      <c r="CS34" s="8">
        <f t="shared" si="21"/>
        <v>3.1780538303479458</v>
      </c>
      <c r="CT34">
        <v>6</v>
      </c>
      <c r="CU34" s="8">
        <f t="shared" si="22"/>
        <v>1.791759469228055</v>
      </c>
    </row>
    <row r="35" spans="1:99">
      <c r="A35">
        <v>13044304421</v>
      </c>
      <c r="B35" t="s">
        <v>75</v>
      </c>
      <c r="C35" t="s">
        <v>76</v>
      </c>
      <c r="D35">
        <v>1</v>
      </c>
      <c r="E35">
        <v>410573019</v>
      </c>
      <c r="F35" s="2">
        <v>44483.620092592595</v>
      </c>
      <c r="G35" s="2">
        <v>44483.630694444444</v>
      </c>
      <c r="H35" t="s">
        <v>183</v>
      </c>
      <c r="I35">
        <v>0</v>
      </c>
      <c r="J35">
        <v>1</v>
      </c>
      <c r="K35">
        <v>0</v>
      </c>
      <c r="L35">
        <v>0</v>
      </c>
      <c r="M35">
        <v>0</v>
      </c>
      <c r="N35">
        <v>0</v>
      </c>
      <c r="O35">
        <v>0</v>
      </c>
      <c r="P35">
        <v>1</v>
      </c>
      <c r="Q35">
        <v>25</v>
      </c>
      <c r="R35">
        <v>1</v>
      </c>
      <c r="S35">
        <v>0</v>
      </c>
      <c r="T35">
        <v>1</v>
      </c>
      <c r="U35">
        <v>1</v>
      </c>
      <c r="V35">
        <v>0</v>
      </c>
      <c r="W35">
        <v>0</v>
      </c>
      <c r="X35">
        <v>1</v>
      </c>
      <c r="Y35" s="236">
        <v>20</v>
      </c>
      <c r="Z35">
        <f>IF(Y35="","",IF(AND(Y35&gt;='Richtig&amp;95CI'!$F$3,Y35&lt;='Richtig&amp;95CI'!$G$3),1,0))</f>
        <v>0</v>
      </c>
      <c r="AA35" s="8">
        <f t="shared" si="2"/>
        <v>2.9957322735539909</v>
      </c>
      <c r="AB35">
        <v>10</v>
      </c>
      <c r="AC35">
        <f>IF(AB35="","",IF(AND(AB35&gt;='Richtig&amp;95CI'!$F$4,AB35&lt;='Richtig&amp;95CI'!$G$4),1,0))</f>
        <v>0</v>
      </c>
      <c r="AD35" s="8">
        <f t="shared" si="3"/>
        <v>2.3025850929940459</v>
      </c>
      <c r="AE35">
        <v>1</v>
      </c>
      <c r="AF35" t="s">
        <v>184</v>
      </c>
      <c r="AI35">
        <v>0</v>
      </c>
      <c r="AJ35">
        <v>0</v>
      </c>
      <c r="AK35">
        <v>1</v>
      </c>
      <c r="AL35">
        <v>0</v>
      </c>
      <c r="AM35">
        <v>0</v>
      </c>
      <c r="AN35">
        <f t="shared" si="24"/>
        <v>1</v>
      </c>
      <c r="AO35" s="238">
        <v>70</v>
      </c>
      <c r="AP35">
        <f>IF(AO35="","",IF(AND(AO35&gt;='Richtig&amp;95CI'!$F$6,AO35&lt;='Richtig&amp;95CI'!$G$6),1,0))</f>
        <v>0</v>
      </c>
      <c r="AQ35" s="8">
        <f t="shared" si="4"/>
        <v>4.2484952420493594</v>
      </c>
      <c r="AR35" s="238">
        <v>30</v>
      </c>
      <c r="AS35">
        <f>IF(AR35="","",IF(AND(AR35&gt;='Richtig&amp;95CI'!$F$2,AR35&lt;='Richtig&amp;95CI'!$G$2),1,0))</f>
        <v>0</v>
      </c>
      <c r="AT35" s="8">
        <f t="shared" si="5"/>
        <v>3.4011973816621555</v>
      </c>
      <c r="AU35" s="238">
        <v>10</v>
      </c>
      <c r="AV35">
        <f>IF(AU35="","",IF(AND(AU35&gt;='Richtig&amp;95CI'!$F$5,AU35&lt;='Richtig&amp;95CI'!$G$5),1,0))</f>
        <v>1</v>
      </c>
      <c r="AW35" s="8">
        <f t="shared" si="6"/>
        <v>2.3025850929940459</v>
      </c>
      <c r="AX35">
        <v>1</v>
      </c>
      <c r="AY35">
        <v>0</v>
      </c>
      <c r="AZ35" s="236">
        <v>37</v>
      </c>
      <c r="BA35">
        <f>IF(AZ35="","",IF(AND(AZ35&gt;='Richtig&amp;95CI'!$F$3,AZ35&lt;='Richtig&amp;95CI'!$G$3),1,0))</f>
        <v>1</v>
      </c>
      <c r="BB35" s="8">
        <f t="shared" si="7"/>
        <v>3.6109179126442243</v>
      </c>
      <c r="BC35">
        <f t="shared" si="26"/>
        <v>17</v>
      </c>
      <c r="BD35" s="8">
        <f t="shared" si="8"/>
        <v>2.8332133440562162</v>
      </c>
      <c r="BE35" s="238">
        <v>23</v>
      </c>
      <c r="BF35">
        <f>IF(BE35="","",IF(AND(BE35&gt;='Richtig&amp;95CI'!$F$4,BE35&lt;='Richtig&amp;95CI'!$G$4),1,0))</f>
        <v>1</v>
      </c>
      <c r="BG35" s="8">
        <f t="shared" si="9"/>
        <v>3.1354942159291497</v>
      </c>
      <c r="BH35">
        <f t="shared" si="27"/>
        <v>13</v>
      </c>
      <c r="BI35" s="8">
        <f t="shared" si="10"/>
        <v>2.5649493574615367</v>
      </c>
      <c r="BJ35">
        <v>1</v>
      </c>
      <c r="BK35" t="s">
        <v>185</v>
      </c>
      <c r="BN35">
        <v>1</v>
      </c>
      <c r="BO35">
        <v>0</v>
      </c>
      <c r="BP35">
        <v>0</v>
      </c>
      <c r="BQ35">
        <v>0</v>
      </c>
      <c r="BR35">
        <v>0</v>
      </c>
      <c r="BS35">
        <f t="shared" si="25"/>
        <v>1</v>
      </c>
      <c r="BT35" s="238">
        <v>500</v>
      </c>
      <c r="BU35">
        <f>IF(BT35="","",IF(AND(BT35&gt;='Richtig&amp;95CI'!$F$6,BT35&lt;='Richtig&amp;95CI'!$G$6),1,0))</f>
        <v>0</v>
      </c>
      <c r="BV35" s="8">
        <f t="shared" si="11"/>
        <v>6.2146080984221914</v>
      </c>
      <c r="BW35">
        <f t="shared" si="12"/>
        <v>430</v>
      </c>
      <c r="BX35" s="8">
        <f t="shared" si="23"/>
        <v>6.0637852086876078</v>
      </c>
      <c r="BY35">
        <v>360</v>
      </c>
      <c r="BZ35">
        <f>IF(BY35="","",IF(AND(BY35&gt;='Richtig&amp;95CI'!$F$2,BY35&lt;='Richtig&amp;95CI'!$G$2),1,0))</f>
        <v>1</v>
      </c>
      <c r="CA35" s="8">
        <f t="shared" si="13"/>
        <v>5.8861040314501558</v>
      </c>
      <c r="CB35">
        <f t="shared" si="14"/>
        <v>330</v>
      </c>
      <c r="CC35" s="8">
        <f t="shared" si="15"/>
        <v>5.7990926544605257</v>
      </c>
      <c r="CD35" s="238">
        <v>35</v>
      </c>
      <c r="CE35">
        <f>IF(CD35="","",IF(AND(CD35&gt;='Richtig&amp;95CI'!$F$5,CD35&lt;='Richtig&amp;95CI'!$G$5),1,0))</f>
        <v>0</v>
      </c>
      <c r="CF35" s="8">
        <f t="shared" si="16"/>
        <v>3.5553480614894135</v>
      </c>
      <c r="CG35">
        <f t="shared" si="17"/>
        <v>25</v>
      </c>
      <c r="CH35" s="8">
        <f t="shared" si="18"/>
        <v>3.2188758248682006</v>
      </c>
      <c r="CI35">
        <v>1</v>
      </c>
      <c r="CJ35">
        <v>0</v>
      </c>
      <c r="CK35">
        <v>0</v>
      </c>
      <c r="CL35">
        <v>1</v>
      </c>
      <c r="CM35">
        <v>1</v>
      </c>
      <c r="CN35">
        <v>355</v>
      </c>
      <c r="CO35" s="8">
        <f t="shared" si="19"/>
        <v>5.872117789475416</v>
      </c>
      <c r="CP35">
        <v>32</v>
      </c>
      <c r="CQ35" s="8">
        <f t="shared" si="20"/>
        <v>3.4657359027997265</v>
      </c>
      <c r="CR35">
        <v>24</v>
      </c>
      <c r="CS35" s="8">
        <f t="shared" si="21"/>
        <v>3.1780538303479458</v>
      </c>
      <c r="CT35">
        <v>6</v>
      </c>
      <c r="CU35" s="8">
        <f t="shared" si="22"/>
        <v>1.791759469228055</v>
      </c>
    </row>
    <row r="36" spans="1:99">
      <c r="A36">
        <v>13044150833</v>
      </c>
      <c r="B36" t="s">
        <v>75</v>
      </c>
      <c r="C36" t="s">
        <v>76</v>
      </c>
      <c r="D36">
        <v>1</v>
      </c>
      <c r="E36">
        <v>410573019</v>
      </c>
      <c r="F36" s="2">
        <v>44483.58693287037</v>
      </c>
      <c r="G36" s="2">
        <v>44483.600451388891</v>
      </c>
      <c r="H36" t="s">
        <v>186</v>
      </c>
      <c r="I36">
        <v>1</v>
      </c>
      <c r="J36">
        <v>1</v>
      </c>
      <c r="K36">
        <v>0</v>
      </c>
      <c r="L36">
        <v>0</v>
      </c>
      <c r="M36">
        <v>0</v>
      </c>
      <c r="N36">
        <v>0</v>
      </c>
      <c r="O36">
        <v>0</v>
      </c>
      <c r="P36">
        <v>0</v>
      </c>
      <c r="Q36">
        <v>42</v>
      </c>
      <c r="R36">
        <v>0</v>
      </c>
      <c r="S36">
        <v>0</v>
      </c>
      <c r="T36">
        <v>1</v>
      </c>
      <c r="U36">
        <v>0</v>
      </c>
      <c r="V36">
        <v>0</v>
      </c>
      <c r="W36">
        <v>0</v>
      </c>
      <c r="X36">
        <v>0</v>
      </c>
      <c r="Y36" s="236">
        <v>10</v>
      </c>
      <c r="Z36">
        <f>IF(Y36="","",IF(AND(Y36&gt;='Richtig&amp;95CI'!$F$3,Y36&lt;='Richtig&amp;95CI'!$G$3),1,0))</f>
        <v>0</v>
      </c>
      <c r="AA36" s="8">
        <f t="shared" si="2"/>
        <v>2.3025850929940459</v>
      </c>
      <c r="AB36">
        <v>1</v>
      </c>
      <c r="AC36">
        <f>IF(AB36="","",IF(AND(AB36&gt;='Richtig&amp;95CI'!$F$4,AB36&lt;='Richtig&amp;95CI'!$G$4),1,0))</f>
        <v>0</v>
      </c>
      <c r="AD36" s="8">
        <f t="shared" si="3"/>
        <v>0</v>
      </c>
      <c r="AE36">
        <v>0</v>
      </c>
      <c r="AO36" s="238">
        <v>50</v>
      </c>
      <c r="AP36">
        <f>IF(AO36="","",IF(AND(AO36&gt;='Richtig&amp;95CI'!$F$6,AO36&lt;='Richtig&amp;95CI'!$G$6),1,0))</f>
        <v>0</v>
      </c>
      <c r="AQ36" s="8">
        <f t="shared" si="4"/>
        <v>3.912023005428146</v>
      </c>
      <c r="AR36" s="238">
        <v>20</v>
      </c>
      <c r="AS36">
        <f>IF(AR36="","",IF(AND(AR36&gt;='Richtig&amp;95CI'!$F$2,AR36&lt;='Richtig&amp;95CI'!$G$2),1,0))</f>
        <v>0</v>
      </c>
      <c r="AT36" s="8">
        <f t="shared" si="5"/>
        <v>2.9957322735539909</v>
      </c>
      <c r="AU36" s="238">
        <v>10</v>
      </c>
      <c r="AV36">
        <f>IF(AU36="","",IF(AND(AU36&gt;='Richtig&amp;95CI'!$F$5,AU36&lt;='Richtig&amp;95CI'!$G$5),1,0))</f>
        <v>1</v>
      </c>
      <c r="AW36" s="8">
        <f t="shared" si="6"/>
        <v>2.3025850929940459</v>
      </c>
      <c r="AX36">
        <v>1</v>
      </c>
      <c r="BA36" t="str">
        <f>IF(AZ36="","",IF(AND(AZ36&gt;='Richtig&amp;95CI'!$F$3,AZ36&lt;='Richtig&amp;95CI'!$G$3),1,0))</f>
        <v/>
      </c>
      <c r="BB36" s="8" t="str">
        <f t="shared" si="7"/>
        <v/>
      </c>
      <c r="BC36" t="str">
        <f t="shared" si="26"/>
        <v/>
      </c>
      <c r="BD36" s="8" t="str">
        <f t="shared" si="8"/>
        <v/>
      </c>
      <c r="BF36" t="str">
        <f>IF(BE36="","",IF(AND(BE36&gt;='Richtig&amp;95CI'!$F$4,BE36&lt;='Richtig&amp;95CI'!$G$4),1,0))</f>
        <v/>
      </c>
      <c r="BG36" s="8" t="str">
        <f t="shared" si="9"/>
        <v/>
      </c>
      <c r="BH36" t="str">
        <f t="shared" si="27"/>
        <v/>
      </c>
      <c r="BI36" s="8" t="str">
        <f t="shared" si="10"/>
        <v/>
      </c>
      <c r="BU36" t="str">
        <f>IF(BT36="","",IF(AND(BT36&gt;='Richtig&amp;95CI'!$F$6,BT36&lt;='Richtig&amp;95CI'!$G$6),1,0))</f>
        <v/>
      </c>
      <c r="BV36" s="8" t="str">
        <f t="shared" si="11"/>
        <v/>
      </c>
      <c r="BW36" t="str">
        <f t="shared" si="12"/>
        <v/>
      </c>
      <c r="BX36" s="8" t="str">
        <f t="shared" si="23"/>
        <v/>
      </c>
      <c r="BZ36" t="str">
        <f>IF(BY36="","",IF(AND(BY36&gt;='Richtig&amp;95CI'!$F$2,BY36&lt;='Richtig&amp;95CI'!$G$2),1,0))</f>
        <v/>
      </c>
      <c r="CA36" s="8" t="str">
        <f t="shared" si="13"/>
        <v/>
      </c>
      <c r="CB36" t="str">
        <f t="shared" si="14"/>
        <v/>
      </c>
      <c r="CC36" s="8" t="str">
        <f t="shared" si="15"/>
        <v/>
      </c>
      <c r="CE36" t="str">
        <f>IF(CD36="","",IF(AND(CD36&gt;='Richtig&amp;95CI'!$F$5,CD36&lt;='Richtig&amp;95CI'!$G$5),1,0))</f>
        <v/>
      </c>
      <c r="CF36" s="8" t="str">
        <f t="shared" si="16"/>
        <v/>
      </c>
      <c r="CG36" t="str">
        <f t="shared" si="17"/>
        <v/>
      </c>
      <c r="CH36" s="8" t="str">
        <f t="shared" si="18"/>
        <v/>
      </c>
      <c r="CJ36">
        <v>0</v>
      </c>
      <c r="CK36">
        <v>0</v>
      </c>
      <c r="CL36">
        <v>0</v>
      </c>
      <c r="CM36">
        <v>0</v>
      </c>
      <c r="CN36">
        <v>355</v>
      </c>
      <c r="CO36" s="8">
        <f t="shared" si="19"/>
        <v>5.872117789475416</v>
      </c>
      <c r="CP36">
        <v>32</v>
      </c>
      <c r="CQ36" s="8">
        <f t="shared" si="20"/>
        <v>3.4657359027997265</v>
      </c>
      <c r="CR36">
        <v>24</v>
      </c>
      <c r="CS36" s="8">
        <f t="shared" si="21"/>
        <v>3.1780538303479458</v>
      </c>
      <c r="CT36">
        <v>6</v>
      </c>
      <c r="CU36" s="8">
        <f t="shared" si="22"/>
        <v>1.791759469228055</v>
      </c>
    </row>
    <row r="37" spans="1:99">
      <c r="A37">
        <v>13044179143</v>
      </c>
      <c r="B37" t="s">
        <v>75</v>
      </c>
      <c r="C37" t="s">
        <v>76</v>
      </c>
      <c r="D37">
        <v>1</v>
      </c>
      <c r="E37">
        <v>410573019</v>
      </c>
      <c r="F37" s="2">
        <v>44483.592141203706</v>
      </c>
      <c r="G37" s="2">
        <v>44483.599062499998</v>
      </c>
      <c r="H37" t="s">
        <v>187</v>
      </c>
      <c r="I37">
        <v>0</v>
      </c>
      <c r="J37">
        <v>0</v>
      </c>
      <c r="K37">
        <v>0</v>
      </c>
      <c r="L37">
        <v>1</v>
      </c>
      <c r="M37">
        <v>0</v>
      </c>
      <c r="N37">
        <v>0</v>
      </c>
      <c r="O37">
        <v>0</v>
      </c>
      <c r="P37">
        <v>0</v>
      </c>
      <c r="Q37">
        <v>21</v>
      </c>
      <c r="R37">
        <v>0</v>
      </c>
      <c r="S37">
        <v>0</v>
      </c>
      <c r="T37">
        <v>1</v>
      </c>
      <c r="U37">
        <v>0</v>
      </c>
      <c r="V37">
        <v>0</v>
      </c>
      <c r="W37">
        <v>0</v>
      </c>
      <c r="X37">
        <v>0</v>
      </c>
      <c r="Y37" s="236">
        <v>30</v>
      </c>
      <c r="Z37">
        <f>IF(Y37="","",IF(AND(Y37&gt;='Richtig&amp;95CI'!$F$3,Y37&lt;='Richtig&amp;95CI'!$G$3),1,0))</f>
        <v>1</v>
      </c>
      <c r="AA37" s="8">
        <f t="shared" si="2"/>
        <v>3.4011973816621555</v>
      </c>
      <c r="AB37">
        <v>10</v>
      </c>
      <c r="AC37">
        <f>IF(AB37="","",IF(AND(AB37&gt;='Richtig&amp;95CI'!$F$4,AB37&lt;='Richtig&amp;95CI'!$G$4),1,0))</f>
        <v>0</v>
      </c>
      <c r="AD37" s="8">
        <f t="shared" si="3"/>
        <v>2.3025850929940459</v>
      </c>
      <c r="AE37">
        <v>1</v>
      </c>
      <c r="AF37" t="s">
        <v>188</v>
      </c>
      <c r="AG37" t="s">
        <v>189</v>
      </c>
      <c r="AH37" t="s">
        <v>190</v>
      </c>
      <c r="AI37">
        <v>1</v>
      </c>
      <c r="AJ37">
        <v>0</v>
      </c>
      <c r="AK37">
        <v>1</v>
      </c>
      <c r="AL37">
        <v>1</v>
      </c>
      <c r="AM37">
        <v>0</v>
      </c>
      <c r="AN37">
        <f t="shared" si="24"/>
        <v>3</v>
      </c>
      <c r="AO37" s="238">
        <v>200</v>
      </c>
      <c r="AP37">
        <f>IF(AO37="","",IF(AND(AO37&gt;='Richtig&amp;95CI'!$F$6,AO37&lt;='Richtig&amp;95CI'!$G$6),1,0))</f>
        <v>0</v>
      </c>
      <c r="AQ37" s="8">
        <f t="shared" si="4"/>
        <v>5.2983173665480363</v>
      </c>
      <c r="AR37" s="238">
        <v>170</v>
      </c>
      <c r="AS37">
        <f>IF(AR37="","",IF(AND(AR37&gt;='Richtig&amp;95CI'!$F$2,AR37&lt;='Richtig&amp;95CI'!$G$2),1,0))</f>
        <v>0</v>
      </c>
      <c r="AT37" s="8">
        <f t="shared" si="5"/>
        <v>5.1357984370502621</v>
      </c>
      <c r="AU37" s="238">
        <v>15</v>
      </c>
      <c r="AV37">
        <f>IF(AU37="","",IF(AND(AU37&gt;='Richtig&amp;95CI'!$F$5,AU37&lt;='Richtig&amp;95CI'!$G$5),1,0))</f>
        <v>0</v>
      </c>
      <c r="AW37" s="8">
        <f t="shared" si="6"/>
        <v>2.7080502011022101</v>
      </c>
      <c r="AX37">
        <v>0</v>
      </c>
      <c r="BA37" t="str">
        <f>IF(AZ37="","",IF(AND(AZ37&gt;='Richtig&amp;95CI'!$F$3,AZ37&lt;='Richtig&amp;95CI'!$G$3),1,0))</f>
        <v/>
      </c>
      <c r="BB37" s="8" t="str">
        <f t="shared" si="7"/>
        <v/>
      </c>
      <c r="BC37" t="str">
        <f t="shared" si="26"/>
        <v/>
      </c>
      <c r="BD37" s="8" t="str">
        <f t="shared" si="8"/>
        <v/>
      </c>
      <c r="BF37" t="str">
        <f>IF(BE37="","",IF(AND(BE37&gt;='Richtig&amp;95CI'!$F$4,BE37&lt;='Richtig&amp;95CI'!$G$4),1,0))</f>
        <v/>
      </c>
      <c r="BG37" s="8" t="str">
        <f t="shared" si="9"/>
        <v/>
      </c>
      <c r="BH37" t="str">
        <f t="shared" si="27"/>
        <v/>
      </c>
      <c r="BI37" s="8" t="str">
        <f t="shared" si="10"/>
        <v/>
      </c>
      <c r="BU37" t="str">
        <f>IF(BT37="","",IF(AND(BT37&gt;='Richtig&amp;95CI'!$F$6,BT37&lt;='Richtig&amp;95CI'!$G$6),1,0))</f>
        <v/>
      </c>
      <c r="BV37" s="8" t="str">
        <f t="shared" si="11"/>
        <v/>
      </c>
      <c r="BW37" t="str">
        <f t="shared" si="12"/>
        <v/>
      </c>
      <c r="BX37" s="8" t="str">
        <f t="shared" si="23"/>
        <v/>
      </c>
      <c r="BZ37" t="str">
        <f>IF(BY37="","",IF(AND(BY37&gt;='Richtig&amp;95CI'!$F$2,BY37&lt;='Richtig&amp;95CI'!$G$2),1,0))</f>
        <v/>
      </c>
      <c r="CA37" s="8" t="str">
        <f t="shared" si="13"/>
        <v/>
      </c>
      <c r="CB37" t="str">
        <f t="shared" si="14"/>
        <v/>
      </c>
      <c r="CC37" s="8" t="str">
        <f t="shared" si="15"/>
        <v/>
      </c>
      <c r="CE37" t="str">
        <f>IF(CD37="","",IF(AND(CD37&gt;='Richtig&amp;95CI'!$F$5,CD37&lt;='Richtig&amp;95CI'!$G$5),1,0))</f>
        <v/>
      </c>
      <c r="CF37" s="8" t="str">
        <f t="shared" si="16"/>
        <v/>
      </c>
      <c r="CG37" t="str">
        <f t="shared" si="17"/>
        <v/>
      </c>
      <c r="CH37" s="8" t="str">
        <f t="shared" si="18"/>
        <v/>
      </c>
      <c r="CJ37">
        <v>0</v>
      </c>
      <c r="CK37">
        <v>0</v>
      </c>
      <c r="CL37">
        <v>0</v>
      </c>
      <c r="CM37">
        <v>0</v>
      </c>
      <c r="CN37">
        <v>355</v>
      </c>
      <c r="CO37" s="8">
        <f t="shared" si="19"/>
        <v>5.872117789475416</v>
      </c>
      <c r="CP37">
        <v>32</v>
      </c>
      <c r="CQ37" s="8">
        <f t="shared" si="20"/>
        <v>3.4657359027997265</v>
      </c>
      <c r="CR37">
        <v>24</v>
      </c>
      <c r="CS37" s="8">
        <f t="shared" si="21"/>
        <v>3.1780538303479458</v>
      </c>
      <c r="CT37">
        <v>6</v>
      </c>
      <c r="CU37" s="8">
        <f t="shared" si="22"/>
        <v>1.791759469228055</v>
      </c>
    </row>
    <row r="38" spans="1:99">
      <c r="A38">
        <v>13044184093</v>
      </c>
      <c r="B38" t="s">
        <v>75</v>
      </c>
      <c r="C38" t="s">
        <v>76</v>
      </c>
      <c r="D38">
        <v>1</v>
      </c>
      <c r="E38">
        <v>410573019</v>
      </c>
      <c r="F38" s="2">
        <v>44483.5934837963</v>
      </c>
      <c r="G38" s="2">
        <v>44483.598657407405</v>
      </c>
      <c r="H38" t="s">
        <v>191</v>
      </c>
      <c r="I38">
        <v>0</v>
      </c>
      <c r="J38">
        <v>1</v>
      </c>
      <c r="K38">
        <v>1</v>
      </c>
      <c r="L38">
        <v>1</v>
      </c>
      <c r="M38">
        <v>0</v>
      </c>
      <c r="N38">
        <v>0</v>
      </c>
      <c r="O38">
        <v>1</v>
      </c>
      <c r="P38">
        <v>1</v>
      </c>
      <c r="Q38">
        <v>12</v>
      </c>
      <c r="R38">
        <v>1</v>
      </c>
      <c r="S38">
        <v>1</v>
      </c>
      <c r="T38">
        <v>1</v>
      </c>
      <c r="U38">
        <v>0</v>
      </c>
      <c r="V38">
        <v>0</v>
      </c>
      <c r="W38">
        <v>1</v>
      </c>
      <c r="X38">
        <v>1</v>
      </c>
      <c r="Y38" s="236">
        <v>100</v>
      </c>
      <c r="Z38">
        <f>IF(Y38="","",IF(AND(Y38&gt;='Richtig&amp;95CI'!$F$3,Y38&lt;='Richtig&amp;95CI'!$G$3),1,0))</f>
        <v>0</v>
      </c>
      <c r="AA38" s="8">
        <f t="shared" si="2"/>
        <v>4.6051701859880918</v>
      </c>
      <c r="AB38">
        <v>20</v>
      </c>
      <c r="AC38">
        <f>IF(AB38="","",IF(AND(AB38&gt;='Richtig&amp;95CI'!$F$4,AB38&lt;='Richtig&amp;95CI'!$G$4),1,0))</f>
        <v>1</v>
      </c>
      <c r="AD38" s="8">
        <f t="shared" si="3"/>
        <v>2.9957322735539909</v>
      </c>
      <c r="AE38">
        <v>0</v>
      </c>
      <c r="AO38" s="238">
        <v>50</v>
      </c>
      <c r="AP38">
        <f>IF(AO38="","",IF(AND(AO38&gt;='Richtig&amp;95CI'!$F$6,AO38&lt;='Richtig&amp;95CI'!$G$6),1,0))</f>
        <v>0</v>
      </c>
      <c r="AQ38" s="8">
        <f t="shared" si="4"/>
        <v>3.912023005428146</v>
      </c>
      <c r="AR38" s="238">
        <v>100</v>
      </c>
      <c r="AS38">
        <f>IF(AR38="","",IF(AND(AR38&gt;='Richtig&amp;95CI'!$F$2,AR38&lt;='Richtig&amp;95CI'!$G$2),1,0))</f>
        <v>0</v>
      </c>
      <c r="AT38" s="8">
        <f t="shared" si="5"/>
        <v>4.6051701859880918</v>
      </c>
      <c r="AU38" s="238">
        <v>5</v>
      </c>
      <c r="AV38">
        <f>IF(AU38="","",IF(AND(AU38&gt;='Richtig&amp;95CI'!$F$5,AU38&lt;='Richtig&amp;95CI'!$G$5),1,0))</f>
        <v>1</v>
      </c>
      <c r="AW38" s="8">
        <f t="shared" si="6"/>
        <v>1.6094379124341003</v>
      </c>
      <c r="AX38">
        <v>1</v>
      </c>
      <c r="AY38">
        <v>0</v>
      </c>
      <c r="AZ38" s="236">
        <v>15</v>
      </c>
      <c r="BA38">
        <f>IF(AZ38="","",IF(AND(AZ38&gt;='Richtig&amp;95CI'!$F$3,AZ38&lt;='Richtig&amp;95CI'!$G$3),1,0))</f>
        <v>0</v>
      </c>
      <c r="BB38" s="8">
        <f t="shared" si="7"/>
        <v>2.7080502011022101</v>
      </c>
      <c r="BC38">
        <f t="shared" si="26"/>
        <v>-85</v>
      </c>
      <c r="BD38" s="8">
        <f t="shared" si="8"/>
        <v>-4.4426512564903167</v>
      </c>
      <c r="BE38" s="238">
        <v>10</v>
      </c>
      <c r="BF38">
        <f>IF(BE38="","",IF(AND(BE38&gt;='Richtig&amp;95CI'!$F$4,BE38&lt;='Richtig&amp;95CI'!$G$4),1,0))</f>
        <v>0</v>
      </c>
      <c r="BG38" s="8">
        <f t="shared" si="9"/>
        <v>2.3025850929940459</v>
      </c>
      <c r="BH38">
        <f t="shared" si="27"/>
        <v>-10</v>
      </c>
      <c r="BI38" s="8">
        <f t="shared" si="10"/>
        <v>-2.3025850929940459</v>
      </c>
      <c r="BJ38">
        <v>0</v>
      </c>
      <c r="BT38" s="238">
        <v>160</v>
      </c>
      <c r="BU38">
        <f>IF(BT38="","",IF(AND(BT38&gt;='Richtig&amp;95CI'!$F$6,BT38&lt;='Richtig&amp;95CI'!$G$6),1,0))</f>
        <v>0</v>
      </c>
      <c r="BV38" s="8">
        <f t="shared" si="11"/>
        <v>5.0751738152338266</v>
      </c>
      <c r="BW38">
        <f t="shared" si="12"/>
        <v>110</v>
      </c>
      <c r="BX38" s="8">
        <f t="shared" si="23"/>
        <v>4.7004803657924166</v>
      </c>
      <c r="BY38">
        <v>300</v>
      </c>
      <c r="BZ38">
        <f>IF(BY38="","",IF(AND(BY38&gt;='Richtig&amp;95CI'!$F$2,BY38&lt;='Richtig&amp;95CI'!$G$2),1,0))</f>
        <v>0</v>
      </c>
      <c r="CA38" s="8">
        <f t="shared" si="13"/>
        <v>5.7037824746562009</v>
      </c>
      <c r="CB38">
        <f t="shared" si="14"/>
        <v>200</v>
      </c>
      <c r="CC38" s="8">
        <f t="shared" si="15"/>
        <v>5.2983173665480363</v>
      </c>
      <c r="CD38" s="238">
        <v>5</v>
      </c>
      <c r="CE38">
        <f>IF(CD38="","",IF(AND(CD38&gt;='Richtig&amp;95CI'!$F$5,CD38&lt;='Richtig&amp;95CI'!$G$5),1,0))</f>
        <v>1</v>
      </c>
      <c r="CF38" s="8">
        <f t="shared" si="16"/>
        <v>1.6094379124341003</v>
      </c>
      <c r="CG38">
        <f t="shared" si="17"/>
        <v>0</v>
      </c>
      <c r="CH38" s="8">
        <f>IF(ISNUMBER(CG38),SIGN(CG38+0.00001)*LN(ABS(CG38+0.00001)),"")</f>
        <v>-11.512925464970229</v>
      </c>
      <c r="CI38">
        <v>1</v>
      </c>
      <c r="CJ38">
        <v>1</v>
      </c>
      <c r="CK38">
        <v>1</v>
      </c>
      <c r="CL38">
        <v>1</v>
      </c>
      <c r="CM38">
        <v>1</v>
      </c>
      <c r="CN38">
        <v>355</v>
      </c>
      <c r="CO38" s="8">
        <f t="shared" si="19"/>
        <v>5.872117789475416</v>
      </c>
      <c r="CP38">
        <v>32</v>
      </c>
      <c r="CQ38" s="8">
        <f t="shared" si="20"/>
        <v>3.4657359027997265</v>
      </c>
      <c r="CR38">
        <v>24</v>
      </c>
      <c r="CS38" s="8">
        <f t="shared" si="21"/>
        <v>3.1780538303479458</v>
      </c>
      <c r="CT38">
        <v>6</v>
      </c>
      <c r="CU38" s="8">
        <f t="shared" si="22"/>
        <v>1.791759469228055</v>
      </c>
    </row>
    <row r="39" spans="1:99">
      <c r="A39">
        <v>13044149447</v>
      </c>
      <c r="B39" t="s">
        <v>75</v>
      </c>
      <c r="C39" t="s">
        <v>76</v>
      </c>
      <c r="D39">
        <v>1</v>
      </c>
      <c r="E39">
        <v>410573019</v>
      </c>
      <c r="F39" s="2">
        <v>44483.586504629631</v>
      </c>
      <c r="G39" s="2">
        <v>44483.594942129632</v>
      </c>
      <c r="H39" t="s">
        <v>192</v>
      </c>
      <c r="I39">
        <v>0</v>
      </c>
      <c r="J39">
        <v>0</v>
      </c>
      <c r="K39">
        <v>0</v>
      </c>
      <c r="L39">
        <v>1</v>
      </c>
      <c r="M39">
        <v>0</v>
      </c>
      <c r="N39">
        <v>0</v>
      </c>
      <c r="O39">
        <v>0</v>
      </c>
      <c r="P39">
        <v>0</v>
      </c>
      <c r="Q39">
        <v>12</v>
      </c>
      <c r="R39">
        <v>0</v>
      </c>
      <c r="S39">
        <v>1</v>
      </c>
      <c r="T39">
        <v>0</v>
      </c>
      <c r="U39">
        <v>0</v>
      </c>
      <c r="V39">
        <v>0</v>
      </c>
      <c r="W39">
        <v>0</v>
      </c>
      <c r="X39">
        <v>0</v>
      </c>
      <c r="Y39" s="236">
        <v>10</v>
      </c>
      <c r="Z39">
        <f>IF(Y39="","",IF(AND(Y39&gt;='Richtig&amp;95CI'!$F$3,Y39&lt;='Richtig&amp;95CI'!$G$3),1,0))</f>
        <v>0</v>
      </c>
      <c r="AA39" s="8">
        <f t="shared" si="2"/>
        <v>2.3025850929940459</v>
      </c>
      <c r="AB39">
        <v>1</v>
      </c>
      <c r="AC39">
        <f>IF(AB39="","",IF(AND(AB39&gt;='Richtig&amp;95CI'!$F$4,AB39&lt;='Richtig&amp;95CI'!$G$4),1,0))</f>
        <v>0</v>
      </c>
      <c r="AD39" s="8">
        <f t="shared" si="3"/>
        <v>0</v>
      </c>
      <c r="AE39">
        <v>1</v>
      </c>
      <c r="AF39" t="s">
        <v>193</v>
      </c>
      <c r="AI39">
        <v>1</v>
      </c>
      <c r="AJ39">
        <v>0</v>
      </c>
      <c r="AK39">
        <v>0</v>
      </c>
      <c r="AL39">
        <v>0</v>
      </c>
      <c r="AM39">
        <v>0</v>
      </c>
      <c r="AN39">
        <f t="shared" si="24"/>
        <v>1</v>
      </c>
      <c r="AO39" s="238">
        <v>30</v>
      </c>
      <c r="AP39">
        <f>IF(AO39="","",IF(AND(AO39&gt;='Richtig&amp;95CI'!$F$6,AO39&lt;='Richtig&amp;95CI'!$G$6),1,0))</f>
        <v>0</v>
      </c>
      <c r="AQ39" s="8">
        <f t="shared" si="4"/>
        <v>3.4011973816621555</v>
      </c>
      <c r="AR39" s="238">
        <v>50</v>
      </c>
      <c r="AS39">
        <f>IF(AR39="","",IF(AND(AR39&gt;='Richtig&amp;95CI'!$F$2,AR39&lt;='Richtig&amp;95CI'!$G$2),1,0))</f>
        <v>0</v>
      </c>
      <c r="AT39" s="8">
        <f t="shared" si="5"/>
        <v>3.912023005428146</v>
      </c>
      <c r="AU39" s="238">
        <v>0</v>
      </c>
      <c r="AV39">
        <f>IF(AU39="","",IF(AND(AU39&gt;='Richtig&amp;95CI'!$F$5,AU39&lt;='Richtig&amp;95CI'!$G$5),1,0))</f>
        <v>0</v>
      </c>
      <c r="AW39" s="8">
        <f>LN(AU39+0.0001)</f>
        <v>-9.2103403719761818</v>
      </c>
      <c r="AX39">
        <v>1</v>
      </c>
      <c r="AY39">
        <v>1</v>
      </c>
      <c r="AZ39" s="236">
        <v>15</v>
      </c>
      <c r="BA39">
        <f>IF(AZ39="","",IF(AND(AZ39&gt;='Richtig&amp;95CI'!$F$3,AZ39&lt;='Richtig&amp;95CI'!$G$3),1,0))</f>
        <v>0</v>
      </c>
      <c r="BB39" s="8">
        <f t="shared" si="7"/>
        <v>2.7080502011022101</v>
      </c>
      <c r="BC39">
        <f t="shared" si="26"/>
        <v>5</v>
      </c>
      <c r="BD39" s="8">
        <f t="shared" si="8"/>
        <v>1.6094379124341003</v>
      </c>
      <c r="BE39" s="238">
        <v>12</v>
      </c>
      <c r="BF39">
        <f>IF(BE39="","",IF(AND(BE39&gt;='Richtig&amp;95CI'!$F$4,BE39&lt;='Richtig&amp;95CI'!$G$4),1,0))</f>
        <v>0</v>
      </c>
      <c r="BG39" s="8">
        <f t="shared" si="9"/>
        <v>2.4849066497880004</v>
      </c>
      <c r="BH39">
        <f t="shared" si="27"/>
        <v>11</v>
      </c>
      <c r="BI39" s="8">
        <f t="shared" si="10"/>
        <v>2.3978952727983707</v>
      </c>
      <c r="BJ39">
        <v>1</v>
      </c>
      <c r="BK39" t="s">
        <v>194</v>
      </c>
      <c r="BL39" t="s">
        <v>195</v>
      </c>
      <c r="BN39">
        <v>1</v>
      </c>
      <c r="BO39">
        <v>0</v>
      </c>
      <c r="BP39">
        <v>0</v>
      </c>
      <c r="BQ39">
        <v>0</v>
      </c>
      <c r="BR39">
        <v>0</v>
      </c>
      <c r="BS39">
        <f t="shared" si="25"/>
        <v>1</v>
      </c>
      <c r="BT39" s="238">
        <v>15</v>
      </c>
      <c r="BU39">
        <f>IF(BT39="","",IF(AND(BT39&gt;='Richtig&amp;95CI'!$F$6,BT39&lt;='Richtig&amp;95CI'!$G$6),1,0))</f>
        <v>0</v>
      </c>
      <c r="BV39" s="8">
        <f t="shared" si="11"/>
        <v>2.7080502011022101</v>
      </c>
      <c r="BW39">
        <f t="shared" si="12"/>
        <v>-15</v>
      </c>
      <c r="BX39" s="8">
        <f t="shared" si="23"/>
        <v>-2.7080502011022101</v>
      </c>
      <c r="BY39">
        <v>3</v>
      </c>
      <c r="BZ39">
        <f>IF(BY39="","",IF(AND(BY39&gt;='Richtig&amp;95CI'!$F$2,BY39&lt;='Richtig&amp;95CI'!$G$2),1,0))</f>
        <v>0</v>
      </c>
      <c r="CA39" s="8">
        <f t="shared" si="13"/>
        <v>1.0986122886681098</v>
      </c>
      <c r="CB39">
        <f t="shared" si="14"/>
        <v>-47</v>
      </c>
      <c r="CC39" s="8">
        <f t="shared" si="15"/>
        <v>-3.8501476017100584</v>
      </c>
      <c r="CD39" s="238">
        <v>0</v>
      </c>
      <c r="CE39">
        <f>IF(CD39="","",IF(AND(CD39&gt;='Richtig&amp;95CI'!$F$5,CD39&lt;='Richtig&amp;95CI'!$G$5),1,0))</f>
        <v>0</v>
      </c>
      <c r="CF39" s="8">
        <f>LN(0.00001)</f>
        <v>-11.512925464970229</v>
      </c>
      <c r="CG39">
        <f t="shared" si="17"/>
        <v>0</v>
      </c>
      <c r="CH39" s="8">
        <f>IF(ISNUMBER(CG39),SIGN(CG39+0.00001)*LN(ABS(CG39+0.00001)),"")</f>
        <v>-11.512925464970229</v>
      </c>
      <c r="CI39">
        <v>0</v>
      </c>
      <c r="CJ39">
        <v>1</v>
      </c>
      <c r="CK39">
        <v>1</v>
      </c>
      <c r="CL39">
        <v>1</v>
      </c>
      <c r="CM39">
        <v>1</v>
      </c>
      <c r="CN39">
        <v>355</v>
      </c>
      <c r="CO39" s="8">
        <f t="shared" si="19"/>
        <v>5.872117789475416</v>
      </c>
      <c r="CP39">
        <v>32</v>
      </c>
      <c r="CQ39" s="8">
        <f t="shared" si="20"/>
        <v>3.4657359027997265</v>
      </c>
      <c r="CR39">
        <v>24</v>
      </c>
      <c r="CS39" s="8">
        <f t="shared" si="21"/>
        <v>3.1780538303479458</v>
      </c>
      <c r="CT39">
        <v>6</v>
      </c>
      <c r="CU39" s="8">
        <f t="shared" si="22"/>
        <v>1.791759469228055</v>
      </c>
    </row>
    <row r="40" spans="1:99">
      <c r="A40">
        <v>13044161053</v>
      </c>
      <c r="B40" t="s">
        <v>75</v>
      </c>
      <c r="C40" t="s">
        <v>76</v>
      </c>
      <c r="D40">
        <v>1</v>
      </c>
      <c r="E40">
        <v>410573019</v>
      </c>
      <c r="F40" s="2">
        <v>44483.58865740741</v>
      </c>
      <c r="G40" s="2">
        <v>44483.593136574076</v>
      </c>
      <c r="H40" t="s">
        <v>196</v>
      </c>
      <c r="I40">
        <v>0</v>
      </c>
      <c r="J40">
        <v>1</v>
      </c>
      <c r="K40">
        <v>0</v>
      </c>
      <c r="L40">
        <v>0</v>
      </c>
      <c r="M40">
        <v>1</v>
      </c>
      <c r="N40">
        <v>0</v>
      </c>
      <c r="O40">
        <v>1</v>
      </c>
      <c r="P40">
        <v>1</v>
      </c>
      <c r="Q40">
        <v>30</v>
      </c>
      <c r="R40">
        <v>1</v>
      </c>
      <c r="S40">
        <v>0</v>
      </c>
      <c r="T40">
        <v>0</v>
      </c>
      <c r="U40">
        <v>1</v>
      </c>
      <c r="V40">
        <v>0</v>
      </c>
      <c r="W40">
        <v>1</v>
      </c>
      <c r="X40">
        <v>1</v>
      </c>
      <c r="Y40" s="236">
        <v>50</v>
      </c>
      <c r="Z40">
        <f>IF(Y40="","",IF(AND(Y40&gt;='Richtig&amp;95CI'!$F$3,Y40&lt;='Richtig&amp;95CI'!$G$3),1,0))</f>
        <v>0</v>
      </c>
      <c r="AA40" s="8">
        <f t="shared" si="2"/>
        <v>3.912023005428146</v>
      </c>
      <c r="AB40">
        <v>10</v>
      </c>
      <c r="AC40">
        <f>IF(AB40="","",IF(AND(AB40&gt;='Richtig&amp;95CI'!$F$4,AB40&lt;='Richtig&amp;95CI'!$G$4),1,0))</f>
        <v>0</v>
      </c>
      <c r="AD40" s="8">
        <f t="shared" si="3"/>
        <v>2.3025850929940459</v>
      </c>
      <c r="AE40">
        <v>0</v>
      </c>
      <c r="AO40" s="238">
        <v>100</v>
      </c>
      <c r="AP40">
        <f>IF(AO40="","",IF(AND(AO40&gt;='Richtig&amp;95CI'!$F$6,AO40&lt;='Richtig&amp;95CI'!$G$6),1,0))</f>
        <v>0</v>
      </c>
      <c r="AQ40" s="8">
        <f t="shared" si="4"/>
        <v>4.6051701859880918</v>
      </c>
      <c r="AR40" s="238">
        <v>70</v>
      </c>
      <c r="AS40">
        <f>IF(AR40="","",IF(AND(AR40&gt;='Richtig&amp;95CI'!$F$2,AR40&lt;='Richtig&amp;95CI'!$G$2),1,0))</f>
        <v>0</v>
      </c>
      <c r="AT40" s="8">
        <f t="shared" si="5"/>
        <v>4.2484952420493594</v>
      </c>
      <c r="AU40" s="238">
        <v>10</v>
      </c>
      <c r="AV40">
        <f>IF(AU40="","",IF(AND(AU40&gt;='Richtig&amp;95CI'!$F$5,AU40&lt;='Richtig&amp;95CI'!$G$5),1,0))</f>
        <v>1</v>
      </c>
      <c r="AW40" s="8">
        <f t="shared" si="6"/>
        <v>2.3025850929940459</v>
      </c>
      <c r="AX40">
        <v>1</v>
      </c>
      <c r="BA40" t="str">
        <f>IF(AZ40="","",IF(AND(AZ40&gt;='Richtig&amp;95CI'!$F$3,AZ40&lt;='Richtig&amp;95CI'!$G$3),1,0))</f>
        <v/>
      </c>
      <c r="BB40" s="8" t="str">
        <f t="shared" si="7"/>
        <v/>
      </c>
      <c r="BC40" t="str">
        <f t="shared" si="26"/>
        <v/>
      </c>
      <c r="BD40" s="8" t="str">
        <f t="shared" si="8"/>
        <v/>
      </c>
      <c r="BF40" t="str">
        <f>IF(BE40="","",IF(AND(BE40&gt;='Richtig&amp;95CI'!$F$4,BE40&lt;='Richtig&amp;95CI'!$G$4),1,0))</f>
        <v/>
      </c>
      <c r="BG40" s="8" t="str">
        <f t="shared" si="9"/>
        <v/>
      </c>
      <c r="BH40" t="str">
        <f t="shared" si="27"/>
        <v/>
      </c>
      <c r="BI40" s="8" t="str">
        <f t="shared" si="10"/>
        <v/>
      </c>
      <c r="BU40" t="str">
        <f>IF(BT40="","",IF(AND(BT40&gt;='Richtig&amp;95CI'!$F$6,BT40&lt;='Richtig&amp;95CI'!$G$6),1,0))</f>
        <v/>
      </c>
      <c r="BV40" s="8" t="str">
        <f t="shared" si="11"/>
        <v/>
      </c>
      <c r="BW40" t="str">
        <f t="shared" si="12"/>
        <v/>
      </c>
      <c r="BX40" s="8" t="str">
        <f t="shared" si="23"/>
        <v/>
      </c>
      <c r="BZ40" t="str">
        <f>IF(BY40="","",IF(AND(BY40&gt;='Richtig&amp;95CI'!$F$2,BY40&lt;='Richtig&amp;95CI'!$G$2),1,0))</f>
        <v/>
      </c>
      <c r="CA40" s="8" t="str">
        <f t="shared" si="13"/>
        <v/>
      </c>
      <c r="CB40" t="str">
        <f t="shared" si="14"/>
        <v/>
      </c>
      <c r="CC40" s="8" t="str">
        <f t="shared" si="15"/>
        <v/>
      </c>
      <c r="CE40" t="str">
        <f>IF(CD40="","",IF(AND(CD40&gt;='Richtig&amp;95CI'!$F$5,CD40&lt;='Richtig&amp;95CI'!$G$5),1,0))</f>
        <v/>
      </c>
      <c r="CF40" s="8" t="str">
        <f t="shared" si="16"/>
        <v/>
      </c>
      <c r="CG40" t="str">
        <f t="shared" si="17"/>
        <v/>
      </c>
      <c r="CH40" s="8" t="str">
        <f t="shared" si="18"/>
        <v/>
      </c>
      <c r="CJ40">
        <v>0</v>
      </c>
      <c r="CK40">
        <v>0</v>
      </c>
      <c r="CL40">
        <v>0</v>
      </c>
      <c r="CM40">
        <v>0</v>
      </c>
      <c r="CN40">
        <v>355</v>
      </c>
      <c r="CO40" s="8">
        <f t="shared" si="19"/>
        <v>5.872117789475416</v>
      </c>
      <c r="CP40">
        <v>32</v>
      </c>
      <c r="CQ40" s="8">
        <f t="shared" si="20"/>
        <v>3.4657359027997265</v>
      </c>
      <c r="CR40">
        <v>24</v>
      </c>
      <c r="CS40" s="8">
        <f t="shared" si="21"/>
        <v>3.1780538303479458</v>
      </c>
      <c r="CT40">
        <v>6</v>
      </c>
      <c r="CU40" s="8">
        <f t="shared" si="22"/>
        <v>1.791759469228055</v>
      </c>
    </row>
    <row r="41" spans="1:99">
      <c r="A41">
        <v>13044142578</v>
      </c>
      <c r="B41" t="s">
        <v>75</v>
      </c>
      <c r="C41" t="s">
        <v>76</v>
      </c>
      <c r="D41">
        <v>1</v>
      </c>
      <c r="E41">
        <v>410573019</v>
      </c>
      <c r="F41" s="2">
        <v>44483.585416666669</v>
      </c>
      <c r="G41" s="2">
        <v>44483.589826388888</v>
      </c>
      <c r="H41" t="s">
        <v>197</v>
      </c>
      <c r="I41">
        <v>1</v>
      </c>
      <c r="J41">
        <v>1</v>
      </c>
      <c r="K41">
        <v>0</v>
      </c>
      <c r="L41">
        <v>0</v>
      </c>
      <c r="M41">
        <v>0</v>
      </c>
      <c r="N41">
        <v>0</v>
      </c>
      <c r="O41">
        <v>0</v>
      </c>
      <c r="P41">
        <v>0</v>
      </c>
      <c r="Q41">
        <v>55</v>
      </c>
      <c r="R41">
        <v>1</v>
      </c>
      <c r="S41">
        <v>0</v>
      </c>
      <c r="T41">
        <v>0</v>
      </c>
      <c r="U41">
        <v>0</v>
      </c>
      <c r="V41">
        <v>0</v>
      </c>
      <c r="W41">
        <v>0</v>
      </c>
      <c r="X41">
        <v>0</v>
      </c>
      <c r="Y41" s="236">
        <v>25</v>
      </c>
      <c r="Z41">
        <f>IF(Y41="","",IF(AND(Y41&gt;='Richtig&amp;95CI'!$F$3,Y41&lt;='Richtig&amp;95CI'!$G$3),1,0))</f>
        <v>1</v>
      </c>
      <c r="AA41" s="8">
        <f t="shared" si="2"/>
        <v>3.2188758248682006</v>
      </c>
      <c r="AB41">
        <v>20</v>
      </c>
      <c r="AC41">
        <f>IF(AB41="","",IF(AND(AB41&gt;='Richtig&amp;95CI'!$F$4,AB41&lt;='Richtig&amp;95CI'!$G$4),1,0))</f>
        <v>1</v>
      </c>
      <c r="AD41" s="8">
        <f t="shared" si="3"/>
        <v>2.9957322735539909</v>
      </c>
      <c r="AE41">
        <v>1</v>
      </c>
      <c r="AF41" t="s">
        <v>198</v>
      </c>
      <c r="AG41" t="s">
        <v>199</v>
      </c>
      <c r="AH41" t="s">
        <v>200</v>
      </c>
      <c r="AI41">
        <v>1</v>
      </c>
      <c r="AJ41">
        <v>0</v>
      </c>
      <c r="AK41">
        <v>1</v>
      </c>
      <c r="AL41">
        <v>0</v>
      </c>
      <c r="AM41">
        <v>0</v>
      </c>
      <c r="AN41">
        <f t="shared" si="24"/>
        <v>2</v>
      </c>
      <c r="AO41" s="238">
        <v>100</v>
      </c>
      <c r="AP41">
        <f>IF(AO41="","",IF(AND(AO41&gt;='Richtig&amp;95CI'!$F$6,AO41&lt;='Richtig&amp;95CI'!$G$6),1,0))</f>
        <v>0</v>
      </c>
      <c r="AQ41" s="8">
        <f t="shared" si="4"/>
        <v>4.6051701859880918</v>
      </c>
      <c r="AR41" s="238">
        <v>70</v>
      </c>
      <c r="AS41">
        <f>IF(AR41="","",IF(AND(AR41&gt;='Richtig&amp;95CI'!$F$2,AR41&lt;='Richtig&amp;95CI'!$G$2),1,0))</f>
        <v>0</v>
      </c>
      <c r="AT41" s="8">
        <f t="shared" si="5"/>
        <v>4.2484952420493594</v>
      </c>
      <c r="AU41" s="238">
        <v>5</v>
      </c>
      <c r="AV41">
        <f>IF(AU41="","",IF(AND(AU41&gt;='Richtig&amp;95CI'!$F$5,AU41&lt;='Richtig&amp;95CI'!$G$5),1,0))</f>
        <v>1</v>
      </c>
      <c r="AW41" s="8">
        <f t="shared" si="6"/>
        <v>1.6094379124341003</v>
      </c>
      <c r="AX41">
        <v>1</v>
      </c>
      <c r="AY41">
        <v>1</v>
      </c>
      <c r="AZ41" s="236">
        <v>30</v>
      </c>
      <c r="BA41">
        <f>IF(AZ41="","",IF(AND(AZ41&gt;='Richtig&amp;95CI'!$F$3,AZ41&lt;='Richtig&amp;95CI'!$G$3),1,0))</f>
        <v>1</v>
      </c>
      <c r="BB41" s="8">
        <f t="shared" si="7"/>
        <v>3.4011973816621555</v>
      </c>
      <c r="BC41">
        <f t="shared" si="26"/>
        <v>5</v>
      </c>
      <c r="BD41" s="8">
        <f t="shared" si="8"/>
        <v>1.6094379124341003</v>
      </c>
      <c r="BE41" s="238">
        <v>25</v>
      </c>
      <c r="BF41">
        <f>IF(BE41="","",IF(AND(BE41&gt;='Richtig&amp;95CI'!$F$4,BE41&lt;='Richtig&amp;95CI'!$G$4),1,0))</f>
        <v>1</v>
      </c>
      <c r="BG41" s="8">
        <f t="shared" si="9"/>
        <v>3.2188758248682006</v>
      </c>
      <c r="BH41">
        <f t="shared" si="27"/>
        <v>5</v>
      </c>
      <c r="BI41" s="8">
        <f t="shared" si="10"/>
        <v>1.6094379124341003</v>
      </c>
      <c r="BJ41">
        <v>1</v>
      </c>
      <c r="BK41" t="s">
        <v>201</v>
      </c>
      <c r="BL41" t="s">
        <v>202</v>
      </c>
      <c r="BM41" t="s">
        <v>203</v>
      </c>
      <c r="BN41">
        <v>1</v>
      </c>
      <c r="BO41">
        <v>0</v>
      </c>
      <c r="BP41">
        <v>0</v>
      </c>
      <c r="BQ41">
        <v>0</v>
      </c>
      <c r="BR41">
        <v>0</v>
      </c>
      <c r="BS41">
        <f t="shared" si="25"/>
        <v>1</v>
      </c>
      <c r="BT41" s="238">
        <v>70</v>
      </c>
      <c r="BU41">
        <f>IF(BT41="","",IF(AND(BT41&gt;='Richtig&amp;95CI'!$F$6,BT41&lt;='Richtig&amp;95CI'!$G$6),1,0))</f>
        <v>0</v>
      </c>
      <c r="BV41" s="8">
        <f t="shared" si="11"/>
        <v>4.2484952420493594</v>
      </c>
      <c r="BW41">
        <f t="shared" si="12"/>
        <v>-30</v>
      </c>
      <c r="BX41" s="8">
        <f t="shared" si="23"/>
        <v>-3.4011973816621555</v>
      </c>
      <c r="BY41">
        <v>50</v>
      </c>
      <c r="BZ41">
        <f>IF(BY41="","",IF(AND(BY41&gt;='Richtig&amp;95CI'!$F$2,BY41&lt;='Richtig&amp;95CI'!$G$2),1,0))</f>
        <v>0</v>
      </c>
      <c r="CA41" s="8">
        <f t="shared" si="13"/>
        <v>3.912023005428146</v>
      </c>
      <c r="CB41">
        <f t="shared" si="14"/>
        <v>-20</v>
      </c>
      <c r="CC41" s="8">
        <f t="shared" si="15"/>
        <v>-2.9957322735539909</v>
      </c>
      <c r="CD41" s="238">
        <v>5</v>
      </c>
      <c r="CE41">
        <f>IF(CD41="","",IF(AND(CD41&gt;='Richtig&amp;95CI'!$F$5,CD41&lt;='Richtig&amp;95CI'!$G$5),1,0))</f>
        <v>1</v>
      </c>
      <c r="CF41" s="8">
        <f t="shared" si="16"/>
        <v>1.6094379124341003</v>
      </c>
      <c r="CG41">
        <f t="shared" si="17"/>
        <v>0</v>
      </c>
      <c r="CH41" s="8">
        <f>IF(ISNUMBER(CG41),SIGN(CG41+0.00001)*LN(ABS(CG41+0.00001)),"")</f>
        <v>-11.512925464970229</v>
      </c>
      <c r="CI41">
        <v>1</v>
      </c>
      <c r="CJ41">
        <v>0</v>
      </c>
      <c r="CK41">
        <v>0</v>
      </c>
      <c r="CL41">
        <v>0</v>
      </c>
      <c r="CM41">
        <v>1</v>
      </c>
      <c r="CN41">
        <v>355</v>
      </c>
      <c r="CO41" s="8">
        <f t="shared" si="19"/>
        <v>5.872117789475416</v>
      </c>
      <c r="CP41">
        <v>32</v>
      </c>
      <c r="CQ41" s="8">
        <f t="shared" si="20"/>
        <v>3.4657359027997265</v>
      </c>
      <c r="CR41">
        <v>24</v>
      </c>
      <c r="CS41" s="8">
        <f t="shared" si="21"/>
        <v>3.1780538303479458</v>
      </c>
      <c r="CT41">
        <v>6</v>
      </c>
      <c r="CU41" s="8">
        <f t="shared" si="22"/>
        <v>1.791759469228055</v>
      </c>
    </row>
    <row r="42" spans="1:99">
      <c r="A42">
        <v>13044135982</v>
      </c>
      <c r="B42" t="s">
        <v>75</v>
      </c>
      <c r="C42" t="s">
        <v>76</v>
      </c>
      <c r="D42">
        <v>1</v>
      </c>
      <c r="E42">
        <v>410573019</v>
      </c>
      <c r="F42" s="2">
        <v>44483.584178240744</v>
      </c>
      <c r="G42" s="2">
        <v>44483.584768518522</v>
      </c>
      <c r="H42" t="s">
        <v>204</v>
      </c>
      <c r="I42">
        <v>0</v>
      </c>
      <c r="J42">
        <v>0</v>
      </c>
      <c r="K42">
        <v>0</v>
      </c>
      <c r="L42">
        <v>1</v>
      </c>
      <c r="M42">
        <v>0</v>
      </c>
      <c r="N42">
        <v>0</v>
      </c>
      <c r="O42">
        <v>0</v>
      </c>
      <c r="P42">
        <v>0</v>
      </c>
      <c r="Q42">
        <v>5</v>
      </c>
      <c r="R42">
        <v>0</v>
      </c>
      <c r="S42">
        <v>0</v>
      </c>
      <c r="T42">
        <v>1</v>
      </c>
      <c r="U42">
        <v>0</v>
      </c>
      <c r="V42">
        <v>0</v>
      </c>
      <c r="W42">
        <v>0</v>
      </c>
      <c r="X42">
        <v>0</v>
      </c>
      <c r="Z42" t="str">
        <f>IF(Y42="","",IF(AND(Y42&gt;='Richtig&amp;95CI'!$F$3,Y42&lt;='Richtig&amp;95CI'!$G$3),1,0))</f>
        <v/>
      </c>
      <c r="AA42" s="8" t="str">
        <f t="shared" si="2"/>
        <v/>
      </c>
      <c r="AC42" t="str">
        <f>IF(AB42="","",IF(AND(AB42&gt;='Richtig&amp;95CI'!$F$4,AB42&lt;='Richtig&amp;95CI'!$G$4),1,0))</f>
        <v/>
      </c>
      <c r="AD42" s="8" t="str">
        <f t="shared" si="3"/>
        <v/>
      </c>
      <c r="AP42" t="str">
        <f>IF(AO42="","",IF(AND(AO42&gt;='Richtig&amp;95CI'!$F$6,AO42&lt;='Richtig&amp;95CI'!$G$6),1,0))</f>
        <v/>
      </c>
      <c r="AQ42" s="8" t="str">
        <f t="shared" si="4"/>
        <v/>
      </c>
      <c r="AS42" t="str">
        <f>IF(AR42="","",IF(AND(AR42&gt;='Richtig&amp;95CI'!$F$2,AR42&lt;='Richtig&amp;95CI'!$G$2),1,0))</f>
        <v/>
      </c>
      <c r="AT42" s="8" t="str">
        <f t="shared" si="5"/>
        <v/>
      </c>
      <c r="AV42" t="str">
        <f>IF(AU42="","",IF(AND(AU42&gt;='Richtig&amp;95CI'!$F$5,AU42&lt;='Richtig&amp;95CI'!$G$5),1,0))</f>
        <v/>
      </c>
      <c r="AW42" s="8" t="str">
        <f t="shared" si="6"/>
        <v/>
      </c>
      <c r="BA42" t="str">
        <f>IF(AZ42="","",IF(AND(AZ42&gt;='Richtig&amp;95CI'!$F$3,AZ42&lt;='Richtig&amp;95CI'!$G$3),1,0))</f>
        <v/>
      </c>
      <c r="BB42" s="8" t="str">
        <f t="shared" si="7"/>
        <v/>
      </c>
      <c r="BC42" t="str">
        <f t="shared" si="26"/>
        <v/>
      </c>
      <c r="BD42" s="8" t="str">
        <f t="shared" si="8"/>
        <v/>
      </c>
      <c r="BF42" t="str">
        <f>IF(BE42="","",IF(AND(BE42&gt;='Richtig&amp;95CI'!$F$4,BE42&lt;='Richtig&amp;95CI'!$G$4),1,0))</f>
        <v/>
      </c>
      <c r="BG42" s="8" t="str">
        <f t="shared" si="9"/>
        <v/>
      </c>
      <c r="BH42" t="str">
        <f t="shared" si="27"/>
        <v/>
      </c>
      <c r="BI42" s="8" t="str">
        <f t="shared" si="10"/>
        <v/>
      </c>
      <c r="BU42" t="str">
        <f>IF(BT42="","",IF(AND(BT42&gt;='Richtig&amp;95CI'!$F$6,BT42&lt;='Richtig&amp;95CI'!$G$6),1,0))</f>
        <v/>
      </c>
      <c r="BV42" s="8" t="str">
        <f t="shared" si="11"/>
        <v/>
      </c>
      <c r="BW42" t="str">
        <f t="shared" si="12"/>
        <v/>
      </c>
      <c r="BX42" s="8" t="str">
        <f t="shared" si="23"/>
        <v/>
      </c>
      <c r="BZ42" t="str">
        <f>IF(BY42="","",IF(AND(BY42&gt;='Richtig&amp;95CI'!$F$2,BY42&lt;='Richtig&amp;95CI'!$G$2),1,0))</f>
        <v/>
      </c>
      <c r="CA42" s="8" t="str">
        <f t="shared" si="13"/>
        <v/>
      </c>
      <c r="CB42" t="str">
        <f t="shared" si="14"/>
        <v/>
      </c>
      <c r="CC42" s="8" t="str">
        <f t="shared" si="15"/>
        <v/>
      </c>
      <c r="CE42" t="str">
        <f>IF(CD42="","",IF(AND(CD42&gt;='Richtig&amp;95CI'!$F$5,CD42&lt;='Richtig&amp;95CI'!$G$5),1,0))</f>
        <v/>
      </c>
      <c r="CF42" s="8" t="str">
        <f t="shared" si="16"/>
        <v/>
      </c>
      <c r="CG42" t="str">
        <f t="shared" si="17"/>
        <v/>
      </c>
      <c r="CH42" s="8" t="str">
        <f t="shared" si="18"/>
        <v/>
      </c>
      <c r="CJ42">
        <v>0</v>
      </c>
      <c r="CK42">
        <v>0</v>
      </c>
      <c r="CL42">
        <v>0</v>
      </c>
      <c r="CM42">
        <v>0</v>
      </c>
      <c r="CN42">
        <v>355</v>
      </c>
      <c r="CO42" s="8">
        <f t="shared" si="19"/>
        <v>5.872117789475416</v>
      </c>
      <c r="CP42">
        <v>32</v>
      </c>
      <c r="CQ42" s="8">
        <f t="shared" si="20"/>
        <v>3.4657359027997265</v>
      </c>
      <c r="CR42">
        <v>24</v>
      </c>
      <c r="CS42" s="8">
        <f t="shared" si="21"/>
        <v>3.1780538303479458</v>
      </c>
      <c r="CT42">
        <v>6</v>
      </c>
      <c r="CU42" s="8">
        <f t="shared" si="22"/>
        <v>1.791759469228055</v>
      </c>
    </row>
    <row r="43" spans="1:99">
      <c r="A43">
        <v>13043975178</v>
      </c>
      <c r="B43" t="s">
        <v>75</v>
      </c>
      <c r="C43" t="s">
        <v>76</v>
      </c>
      <c r="D43">
        <v>1</v>
      </c>
      <c r="E43">
        <v>410573019</v>
      </c>
      <c r="F43" s="2">
        <v>44483.548182870371</v>
      </c>
      <c r="G43" s="2">
        <v>44483.583344907405</v>
      </c>
      <c r="H43" t="s">
        <v>205</v>
      </c>
      <c r="I43">
        <v>0</v>
      </c>
      <c r="J43">
        <v>0</v>
      </c>
      <c r="K43">
        <v>0</v>
      </c>
      <c r="L43">
        <v>0</v>
      </c>
      <c r="M43">
        <v>0</v>
      </c>
      <c r="N43">
        <v>0</v>
      </c>
      <c r="O43">
        <v>1</v>
      </c>
      <c r="P43">
        <v>0</v>
      </c>
      <c r="Q43">
        <v>25</v>
      </c>
      <c r="R43">
        <v>1</v>
      </c>
      <c r="S43">
        <v>0</v>
      </c>
      <c r="T43">
        <v>1</v>
      </c>
      <c r="U43">
        <v>0</v>
      </c>
      <c r="V43">
        <v>0</v>
      </c>
      <c r="W43">
        <v>1</v>
      </c>
      <c r="X43">
        <v>0</v>
      </c>
      <c r="Y43" s="236">
        <v>5</v>
      </c>
      <c r="Z43">
        <f>IF(Y43="","",IF(AND(Y43&gt;='Richtig&amp;95CI'!$F$3,Y43&lt;='Richtig&amp;95CI'!$G$3),1,0))</f>
        <v>0</v>
      </c>
      <c r="AA43" s="8">
        <f t="shared" si="2"/>
        <v>1.6094379124341003</v>
      </c>
      <c r="AB43">
        <v>3</v>
      </c>
      <c r="AC43">
        <f>IF(AB43="","",IF(AND(AB43&gt;='Richtig&amp;95CI'!$F$4,AB43&lt;='Richtig&amp;95CI'!$G$4),1,0))</f>
        <v>0</v>
      </c>
      <c r="AD43" s="8">
        <f t="shared" si="3"/>
        <v>1.0986122886681098</v>
      </c>
      <c r="AE43">
        <v>1</v>
      </c>
      <c r="AF43" t="s">
        <v>85</v>
      </c>
      <c r="AG43" t="s">
        <v>206</v>
      </c>
      <c r="AH43" t="s">
        <v>175</v>
      </c>
      <c r="AI43">
        <v>1</v>
      </c>
      <c r="AJ43">
        <v>1</v>
      </c>
      <c r="AK43">
        <v>1</v>
      </c>
      <c r="AL43">
        <v>0</v>
      </c>
      <c r="AM43">
        <v>0</v>
      </c>
      <c r="AN43">
        <f t="shared" si="24"/>
        <v>3</v>
      </c>
      <c r="AO43" s="238">
        <v>110</v>
      </c>
      <c r="AP43">
        <f>IF(AO43="","",IF(AND(AO43&gt;='Richtig&amp;95CI'!$F$6,AO43&lt;='Richtig&amp;95CI'!$G$6),1,0))</f>
        <v>0</v>
      </c>
      <c r="AQ43" s="8">
        <f t="shared" si="4"/>
        <v>4.7004803657924166</v>
      </c>
      <c r="AR43" s="238">
        <v>80</v>
      </c>
      <c r="AS43">
        <f>IF(AR43="","",IF(AND(AR43&gt;='Richtig&amp;95CI'!$F$2,AR43&lt;='Richtig&amp;95CI'!$G$2),1,0))</f>
        <v>0</v>
      </c>
      <c r="AT43" s="8">
        <f t="shared" si="5"/>
        <v>4.3820266346738812</v>
      </c>
      <c r="AU43" s="238">
        <v>1</v>
      </c>
      <c r="AV43">
        <f>IF(AU43="","",IF(AND(AU43&gt;='Richtig&amp;95CI'!$F$5,AU43&lt;='Richtig&amp;95CI'!$G$5),1,0))</f>
        <v>1</v>
      </c>
      <c r="AW43" s="8">
        <f t="shared" si="6"/>
        <v>0</v>
      </c>
      <c r="AX43">
        <v>1</v>
      </c>
      <c r="AY43">
        <v>0</v>
      </c>
      <c r="AZ43" s="236">
        <v>25</v>
      </c>
      <c r="BA43">
        <f>IF(AZ43="","",IF(AND(AZ43&gt;='Richtig&amp;95CI'!$F$3,AZ43&lt;='Richtig&amp;95CI'!$G$3),1,0))</f>
        <v>1</v>
      </c>
      <c r="BB43" s="8">
        <f t="shared" si="7"/>
        <v>3.2188758248682006</v>
      </c>
      <c r="BC43">
        <f t="shared" si="26"/>
        <v>20</v>
      </c>
      <c r="BD43" s="8">
        <f t="shared" si="8"/>
        <v>2.9957322735539909</v>
      </c>
      <c r="BE43" s="238">
        <v>18</v>
      </c>
      <c r="BF43">
        <f>IF(BE43="","",IF(AND(BE43&gt;='Richtig&amp;95CI'!$F$4,BE43&lt;='Richtig&amp;95CI'!$G$4),1,0))</f>
        <v>1</v>
      </c>
      <c r="BG43" s="8">
        <f t="shared" si="9"/>
        <v>2.8903717578961645</v>
      </c>
      <c r="BH43">
        <f t="shared" si="27"/>
        <v>15</v>
      </c>
      <c r="BI43" s="8">
        <f t="shared" si="10"/>
        <v>2.7080502011022101</v>
      </c>
      <c r="BJ43">
        <v>1</v>
      </c>
      <c r="BK43" t="s">
        <v>85</v>
      </c>
      <c r="BL43" t="s">
        <v>208</v>
      </c>
      <c r="BM43" t="s">
        <v>175</v>
      </c>
      <c r="BN43">
        <v>1</v>
      </c>
      <c r="BO43">
        <v>1</v>
      </c>
      <c r="BP43">
        <v>1</v>
      </c>
      <c r="BQ43">
        <v>0</v>
      </c>
      <c r="BR43">
        <v>0</v>
      </c>
      <c r="BS43">
        <f t="shared" si="25"/>
        <v>3</v>
      </c>
      <c r="BT43" s="238">
        <v>250</v>
      </c>
      <c r="BU43">
        <f>IF(BT43="","",IF(AND(BT43&gt;='Richtig&amp;95CI'!$F$6,BT43&lt;='Richtig&amp;95CI'!$G$6),1,0))</f>
        <v>0</v>
      </c>
      <c r="BV43" s="8">
        <f t="shared" si="11"/>
        <v>5.521460917862246</v>
      </c>
      <c r="BW43">
        <f t="shared" si="12"/>
        <v>140</v>
      </c>
      <c r="BX43" s="8">
        <f t="shared" si="23"/>
        <v>4.9416424226093039</v>
      </c>
      <c r="BY43">
        <v>200</v>
      </c>
      <c r="BZ43">
        <f>IF(BY43="","",IF(AND(BY43&gt;='Richtig&amp;95CI'!$F$2,BY43&lt;='Richtig&amp;95CI'!$G$2),1,0))</f>
        <v>0</v>
      </c>
      <c r="CA43" s="8">
        <f t="shared" si="13"/>
        <v>5.2983173665480363</v>
      </c>
      <c r="CB43">
        <f t="shared" si="14"/>
        <v>120</v>
      </c>
      <c r="CC43" s="8">
        <f t="shared" si="15"/>
        <v>4.7874917427820458</v>
      </c>
      <c r="CD43" s="238">
        <v>0.5</v>
      </c>
      <c r="CE43">
        <f>IF(CD43="","",IF(AND(CD43&gt;='Richtig&amp;95CI'!$F$5,CD43&lt;='Richtig&amp;95CI'!$G$5),1,0))</f>
        <v>0</v>
      </c>
      <c r="CF43" s="8">
        <f t="shared" si="16"/>
        <v>-0.69314718055994529</v>
      </c>
      <c r="CG43">
        <f t="shared" si="17"/>
        <v>-0.5</v>
      </c>
      <c r="CH43" s="8">
        <f t="shared" si="18"/>
        <v>0.69314718055994529</v>
      </c>
      <c r="CI43">
        <v>1</v>
      </c>
      <c r="CJ43">
        <v>0</v>
      </c>
      <c r="CK43">
        <v>0</v>
      </c>
      <c r="CL43">
        <v>1</v>
      </c>
      <c r="CM43">
        <v>0</v>
      </c>
      <c r="CN43">
        <v>355</v>
      </c>
      <c r="CO43" s="8">
        <f t="shared" si="19"/>
        <v>5.872117789475416</v>
      </c>
      <c r="CP43">
        <v>32</v>
      </c>
      <c r="CQ43" s="8">
        <f t="shared" si="20"/>
        <v>3.4657359027997265</v>
      </c>
      <c r="CR43">
        <v>24</v>
      </c>
      <c r="CS43" s="8">
        <f t="shared" si="21"/>
        <v>3.1780538303479458</v>
      </c>
      <c r="CT43">
        <v>6</v>
      </c>
      <c r="CU43" s="8">
        <f t="shared" si="22"/>
        <v>1.791759469228055</v>
      </c>
    </row>
    <row r="44" spans="1:99">
      <c r="A44">
        <v>13044019921</v>
      </c>
      <c r="B44" t="s">
        <v>75</v>
      </c>
      <c r="C44" t="s">
        <v>76</v>
      </c>
      <c r="D44">
        <v>1</v>
      </c>
      <c r="E44">
        <v>410573019</v>
      </c>
      <c r="F44" s="2">
        <v>44483.564212962963</v>
      </c>
      <c r="G44" s="2">
        <v>44483.573252314818</v>
      </c>
      <c r="H44" t="s">
        <v>156</v>
      </c>
      <c r="I44">
        <v>0</v>
      </c>
      <c r="J44">
        <v>0</v>
      </c>
      <c r="K44">
        <v>0</v>
      </c>
      <c r="L44">
        <v>1</v>
      </c>
      <c r="M44">
        <v>0</v>
      </c>
      <c r="N44">
        <v>0</v>
      </c>
      <c r="O44">
        <v>0</v>
      </c>
      <c r="P44">
        <v>1</v>
      </c>
      <c r="Q44">
        <v>5</v>
      </c>
      <c r="R44">
        <v>1</v>
      </c>
      <c r="S44">
        <v>0</v>
      </c>
      <c r="T44">
        <v>0</v>
      </c>
      <c r="U44">
        <v>1</v>
      </c>
      <c r="V44">
        <v>0</v>
      </c>
      <c r="W44">
        <v>0</v>
      </c>
      <c r="X44">
        <v>0</v>
      </c>
      <c r="Y44" s="236">
        <v>10</v>
      </c>
      <c r="Z44">
        <f>IF(Y44="","",IF(AND(Y44&gt;='Richtig&amp;95CI'!$F$3,Y44&lt;='Richtig&amp;95CI'!$G$3),1,0))</f>
        <v>0</v>
      </c>
      <c r="AA44" s="8">
        <f t="shared" si="2"/>
        <v>2.3025850929940459</v>
      </c>
      <c r="AB44">
        <v>8</v>
      </c>
      <c r="AC44">
        <f>IF(AB44="","",IF(AND(AB44&gt;='Richtig&amp;95CI'!$F$4,AB44&lt;='Richtig&amp;95CI'!$G$4),1,0))</f>
        <v>0</v>
      </c>
      <c r="AD44" s="8">
        <f t="shared" si="3"/>
        <v>2.0794415416798357</v>
      </c>
      <c r="AE44">
        <v>1</v>
      </c>
      <c r="AF44" t="s">
        <v>209</v>
      </c>
      <c r="AI44">
        <v>1</v>
      </c>
      <c r="AJ44">
        <v>0</v>
      </c>
      <c r="AK44">
        <v>1</v>
      </c>
      <c r="AL44">
        <v>0</v>
      </c>
      <c r="AM44">
        <v>0</v>
      </c>
      <c r="AN44">
        <f t="shared" si="24"/>
        <v>2</v>
      </c>
      <c r="AO44" s="238">
        <v>50</v>
      </c>
      <c r="AP44">
        <f>IF(AO44="","",IF(AND(AO44&gt;='Richtig&amp;95CI'!$F$6,AO44&lt;='Richtig&amp;95CI'!$G$6),1,0))</f>
        <v>0</v>
      </c>
      <c r="AQ44" s="8">
        <f t="shared" si="4"/>
        <v>3.912023005428146</v>
      </c>
      <c r="AR44" s="238">
        <v>25</v>
      </c>
      <c r="AS44">
        <f>IF(AR44="","",IF(AND(AR44&gt;='Richtig&amp;95CI'!$F$2,AR44&lt;='Richtig&amp;95CI'!$G$2),1,0))</f>
        <v>0</v>
      </c>
      <c r="AT44" s="8">
        <f t="shared" si="5"/>
        <v>3.2188758248682006</v>
      </c>
      <c r="AU44" s="238">
        <v>5</v>
      </c>
      <c r="AV44">
        <f>IF(AU44="","",IF(AND(AU44&gt;='Richtig&amp;95CI'!$F$5,AU44&lt;='Richtig&amp;95CI'!$G$5),1,0))</f>
        <v>1</v>
      </c>
      <c r="AW44" s="8">
        <f t="shared" si="6"/>
        <v>1.6094379124341003</v>
      </c>
      <c r="AX44">
        <v>0</v>
      </c>
      <c r="AY44">
        <v>0</v>
      </c>
      <c r="AZ44" s="236">
        <v>35</v>
      </c>
      <c r="BA44">
        <f>IF(AZ44="","",IF(AND(AZ44&gt;='Richtig&amp;95CI'!$F$3,AZ44&lt;='Richtig&amp;95CI'!$G$3),1,0))</f>
        <v>1</v>
      </c>
      <c r="BB44" s="8">
        <f t="shared" si="7"/>
        <v>3.5553480614894135</v>
      </c>
      <c r="BC44">
        <f t="shared" si="26"/>
        <v>25</v>
      </c>
      <c r="BD44" s="8">
        <f t="shared" si="8"/>
        <v>3.2188758248682006</v>
      </c>
      <c r="BE44" s="238">
        <v>24</v>
      </c>
      <c r="BF44">
        <f>IF(BE44="","",IF(AND(BE44&gt;='Richtig&amp;95CI'!$F$4,BE44&lt;='Richtig&amp;95CI'!$G$4),1,0))</f>
        <v>1</v>
      </c>
      <c r="BG44" s="8">
        <f t="shared" si="9"/>
        <v>3.1780538303479458</v>
      </c>
      <c r="BH44">
        <f t="shared" si="27"/>
        <v>16</v>
      </c>
      <c r="BI44" s="8">
        <f t="shared" si="10"/>
        <v>2.7725887222397811</v>
      </c>
      <c r="BJ44">
        <v>1</v>
      </c>
      <c r="BK44" t="s">
        <v>210</v>
      </c>
      <c r="BN44">
        <v>1</v>
      </c>
      <c r="BO44">
        <v>0</v>
      </c>
      <c r="BP44">
        <v>1</v>
      </c>
      <c r="BQ44">
        <v>0</v>
      </c>
      <c r="BR44">
        <v>0</v>
      </c>
      <c r="BS44">
        <f t="shared" si="25"/>
        <v>2</v>
      </c>
      <c r="BT44" s="238">
        <v>355</v>
      </c>
      <c r="BU44">
        <f>IF(BT44="","",IF(AND(BT44&gt;='Richtig&amp;95CI'!$F$6,BT44&lt;='Richtig&amp;95CI'!$G$6),1,0))</f>
        <v>1</v>
      </c>
      <c r="BV44" s="8">
        <f t="shared" si="11"/>
        <v>5.872117789475416</v>
      </c>
      <c r="BW44">
        <f t="shared" si="12"/>
        <v>305</v>
      </c>
      <c r="BX44" s="8">
        <f t="shared" si="23"/>
        <v>5.7203117766074119</v>
      </c>
      <c r="BY44">
        <v>355</v>
      </c>
      <c r="BZ44">
        <f>IF(BY44="","",IF(AND(BY44&gt;='Richtig&amp;95CI'!$F$2,BY44&lt;='Richtig&amp;95CI'!$G$2),1,0))</f>
        <v>1</v>
      </c>
      <c r="CA44" s="8">
        <f t="shared" si="13"/>
        <v>5.872117789475416</v>
      </c>
      <c r="CB44">
        <f t="shared" si="14"/>
        <v>330</v>
      </c>
      <c r="CC44" s="8">
        <f t="shared" si="15"/>
        <v>5.7990926544605257</v>
      </c>
      <c r="CD44" s="238">
        <v>8</v>
      </c>
      <c r="CE44">
        <f>IF(CD44="","",IF(AND(CD44&gt;='Richtig&amp;95CI'!$F$5,CD44&lt;='Richtig&amp;95CI'!$G$5),1,0))</f>
        <v>1</v>
      </c>
      <c r="CF44" s="8">
        <f t="shared" si="16"/>
        <v>2.0794415416798357</v>
      </c>
      <c r="CG44">
        <f t="shared" si="17"/>
        <v>3</v>
      </c>
      <c r="CH44" s="8">
        <f t="shared" si="18"/>
        <v>1.0986122886681098</v>
      </c>
      <c r="CI44">
        <v>0</v>
      </c>
      <c r="CJ44">
        <v>0</v>
      </c>
      <c r="CK44">
        <v>1</v>
      </c>
      <c r="CL44">
        <v>1</v>
      </c>
      <c r="CM44">
        <v>0</v>
      </c>
      <c r="CN44">
        <v>355</v>
      </c>
      <c r="CO44" s="8">
        <f t="shared" si="19"/>
        <v>5.872117789475416</v>
      </c>
      <c r="CP44">
        <v>32</v>
      </c>
      <c r="CQ44" s="8">
        <f t="shared" si="20"/>
        <v>3.4657359027997265</v>
      </c>
      <c r="CR44">
        <v>24</v>
      </c>
      <c r="CS44" s="8">
        <f t="shared" si="21"/>
        <v>3.1780538303479458</v>
      </c>
      <c r="CT44">
        <v>6</v>
      </c>
      <c r="CU44" s="8">
        <f t="shared" si="22"/>
        <v>1.791759469228055</v>
      </c>
    </row>
    <row r="45" spans="1:99">
      <c r="A45">
        <v>13043987803</v>
      </c>
      <c r="B45" t="s">
        <v>75</v>
      </c>
      <c r="C45" t="s">
        <v>76</v>
      </c>
      <c r="D45">
        <v>1</v>
      </c>
      <c r="E45">
        <v>410573019</v>
      </c>
      <c r="F45" s="2">
        <v>44483.553356481483</v>
      </c>
      <c r="G45" s="2">
        <v>44483.568981481483</v>
      </c>
      <c r="H45" t="s">
        <v>211</v>
      </c>
      <c r="I45">
        <v>0</v>
      </c>
      <c r="J45">
        <v>0</v>
      </c>
      <c r="K45">
        <v>0</v>
      </c>
      <c r="L45">
        <v>1</v>
      </c>
      <c r="M45">
        <v>0</v>
      </c>
      <c r="N45">
        <v>0</v>
      </c>
      <c r="O45">
        <v>1</v>
      </c>
      <c r="P45">
        <v>1</v>
      </c>
      <c r="Q45">
        <v>4</v>
      </c>
      <c r="R45">
        <v>0</v>
      </c>
      <c r="S45">
        <v>0</v>
      </c>
      <c r="T45">
        <v>1</v>
      </c>
      <c r="U45">
        <v>1</v>
      </c>
      <c r="V45">
        <v>1</v>
      </c>
      <c r="W45">
        <v>0</v>
      </c>
      <c r="X45">
        <v>0</v>
      </c>
      <c r="Y45" s="236">
        <v>27</v>
      </c>
      <c r="Z45">
        <f>IF(Y45="","",IF(AND(Y45&gt;='Richtig&amp;95CI'!$F$3,Y45&lt;='Richtig&amp;95CI'!$G$3),1,0))</f>
        <v>1</v>
      </c>
      <c r="AA45" s="8">
        <f t="shared" si="2"/>
        <v>3.2958368660043291</v>
      </c>
      <c r="AB45">
        <v>20</v>
      </c>
      <c r="AC45">
        <f>IF(AB45="","",IF(AND(AB45&gt;='Richtig&amp;95CI'!$F$4,AB45&lt;='Richtig&amp;95CI'!$G$4),1,0))</f>
        <v>1</v>
      </c>
      <c r="AD45" s="8">
        <f t="shared" si="3"/>
        <v>2.9957322735539909</v>
      </c>
      <c r="AE45">
        <v>1</v>
      </c>
      <c r="AF45" t="s">
        <v>85</v>
      </c>
      <c r="AG45" t="s">
        <v>212</v>
      </c>
      <c r="AH45" t="s">
        <v>213</v>
      </c>
      <c r="AI45">
        <v>1</v>
      </c>
      <c r="AJ45">
        <v>1</v>
      </c>
      <c r="AK45">
        <v>0</v>
      </c>
      <c r="AL45">
        <v>0</v>
      </c>
      <c r="AM45">
        <v>0</v>
      </c>
      <c r="AN45">
        <f t="shared" si="24"/>
        <v>2</v>
      </c>
      <c r="AO45" s="238">
        <v>191</v>
      </c>
      <c r="AP45">
        <f>IF(AO45="","",IF(AND(AO45&gt;='Richtig&amp;95CI'!$F$6,AO45&lt;='Richtig&amp;95CI'!$G$6),1,0))</f>
        <v>0</v>
      </c>
      <c r="AQ45" s="8">
        <f t="shared" si="4"/>
        <v>5.2522734280466299</v>
      </c>
      <c r="AR45" s="238">
        <v>120</v>
      </c>
      <c r="AS45">
        <f>IF(AR45="","",IF(AND(AR45&gt;='Richtig&amp;95CI'!$F$2,AR45&lt;='Richtig&amp;95CI'!$G$2),1,0))</f>
        <v>0</v>
      </c>
      <c r="AT45" s="8">
        <f t="shared" si="5"/>
        <v>4.7874917427820458</v>
      </c>
      <c r="AU45" s="238">
        <v>20</v>
      </c>
      <c r="AV45">
        <f>IF(AU45="","",IF(AND(AU45&gt;='Richtig&amp;95CI'!$F$5,AU45&lt;='Richtig&amp;95CI'!$G$5),1,0))</f>
        <v>0</v>
      </c>
      <c r="AW45" s="8">
        <f t="shared" si="6"/>
        <v>2.9957322735539909</v>
      </c>
      <c r="AX45">
        <v>0</v>
      </c>
      <c r="AY45">
        <v>0</v>
      </c>
      <c r="AZ45" s="236">
        <v>32</v>
      </c>
      <c r="BA45">
        <f>IF(AZ45="","",IF(AND(AZ45&gt;='Richtig&amp;95CI'!$F$3,AZ45&lt;='Richtig&amp;95CI'!$G$3),1,0))</f>
        <v>1</v>
      </c>
      <c r="BB45" s="8">
        <f t="shared" si="7"/>
        <v>3.4657359027997265</v>
      </c>
      <c r="BC45">
        <f t="shared" si="26"/>
        <v>5</v>
      </c>
      <c r="BD45" s="8">
        <f t="shared" si="8"/>
        <v>1.6094379124341003</v>
      </c>
      <c r="BE45" s="238">
        <v>24</v>
      </c>
      <c r="BF45">
        <f>IF(BE45="","",IF(AND(BE45&gt;='Richtig&amp;95CI'!$F$4,BE45&lt;='Richtig&amp;95CI'!$G$4),1,0))</f>
        <v>1</v>
      </c>
      <c r="BG45" s="8">
        <f t="shared" si="9"/>
        <v>3.1780538303479458</v>
      </c>
      <c r="BH45">
        <f t="shared" si="27"/>
        <v>4</v>
      </c>
      <c r="BI45" s="8">
        <f t="shared" si="10"/>
        <v>1.3862943611198906</v>
      </c>
      <c r="BJ45">
        <v>1</v>
      </c>
      <c r="BK45" t="s">
        <v>214</v>
      </c>
      <c r="BL45" t="s">
        <v>215</v>
      </c>
      <c r="BM45" t="s">
        <v>216</v>
      </c>
      <c r="BN45">
        <v>1</v>
      </c>
      <c r="BO45">
        <v>1</v>
      </c>
      <c r="BP45">
        <v>1</v>
      </c>
      <c r="BQ45">
        <v>0</v>
      </c>
      <c r="BR45">
        <v>0</v>
      </c>
      <c r="BS45">
        <f t="shared" si="25"/>
        <v>3</v>
      </c>
      <c r="BT45" s="238">
        <v>650</v>
      </c>
      <c r="BU45">
        <f>IF(BT45="","",IF(AND(BT45&gt;='Richtig&amp;95CI'!$F$6,BT45&lt;='Richtig&amp;95CI'!$G$6),1,0))</f>
        <v>0</v>
      </c>
      <c r="BV45" s="8">
        <f t="shared" si="11"/>
        <v>6.4769723628896827</v>
      </c>
      <c r="BW45">
        <f t="shared" si="12"/>
        <v>459</v>
      </c>
      <c r="BX45" s="8">
        <f t="shared" si="23"/>
        <v>6.1290502100605453</v>
      </c>
      <c r="BY45">
        <v>350</v>
      </c>
      <c r="BZ45">
        <f>IF(BY45="","",IF(AND(BY45&gt;='Richtig&amp;95CI'!$F$2,BY45&lt;='Richtig&amp;95CI'!$G$2),1,0))</f>
        <v>1</v>
      </c>
      <c r="CA45" s="8">
        <f t="shared" si="13"/>
        <v>5.857933154483459</v>
      </c>
      <c r="CB45">
        <f t="shared" si="14"/>
        <v>230</v>
      </c>
      <c r="CC45" s="8">
        <f t="shared" si="15"/>
        <v>5.4380793089231956</v>
      </c>
      <c r="CD45" s="238">
        <v>6</v>
      </c>
      <c r="CE45">
        <f>IF(CD45="","",IF(AND(CD45&gt;='Richtig&amp;95CI'!$F$5,CD45&lt;='Richtig&amp;95CI'!$G$5),1,0))</f>
        <v>1</v>
      </c>
      <c r="CF45" s="8">
        <f t="shared" si="16"/>
        <v>1.791759469228055</v>
      </c>
      <c r="CG45">
        <f t="shared" si="17"/>
        <v>-14</v>
      </c>
      <c r="CH45" s="8">
        <f t="shared" si="18"/>
        <v>-2.6390573296152584</v>
      </c>
      <c r="CI45">
        <v>0</v>
      </c>
      <c r="CJ45">
        <v>0</v>
      </c>
      <c r="CK45">
        <v>0</v>
      </c>
      <c r="CL45">
        <v>1</v>
      </c>
      <c r="CM45">
        <v>0</v>
      </c>
      <c r="CN45">
        <v>355</v>
      </c>
      <c r="CO45" s="8">
        <f t="shared" si="19"/>
        <v>5.872117789475416</v>
      </c>
      <c r="CP45">
        <v>32</v>
      </c>
      <c r="CQ45" s="8">
        <f t="shared" si="20"/>
        <v>3.4657359027997265</v>
      </c>
      <c r="CR45">
        <v>24</v>
      </c>
      <c r="CS45" s="8">
        <f t="shared" si="21"/>
        <v>3.1780538303479458</v>
      </c>
      <c r="CT45">
        <v>6</v>
      </c>
      <c r="CU45" s="8">
        <f t="shared" si="22"/>
        <v>1.791759469228055</v>
      </c>
    </row>
    <row r="46" spans="1:99">
      <c r="A46">
        <v>13038156838</v>
      </c>
      <c r="B46" t="s">
        <v>75</v>
      </c>
      <c r="C46" t="s">
        <v>76</v>
      </c>
      <c r="D46">
        <v>1</v>
      </c>
      <c r="E46">
        <v>410573019</v>
      </c>
      <c r="F46" s="2">
        <v>44481.662048611113</v>
      </c>
      <c r="G46" s="2">
        <v>44481.664594907408</v>
      </c>
      <c r="H46" t="s">
        <v>219</v>
      </c>
      <c r="I46">
        <v>0</v>
      </c>
      <c r="J46">
        <v>0</v>
      </c>
      <c r="K46">
        <v>0</v>
      </c>
      <c r="L46">
        <v>1</v>
      </c>
      <c r="M46">
        <v>0</v>
      </c>
      <c r="N46">
        <v>0</v>
      </c>
      <c r="O46">
        <v>1</v>
      </c>
      <c r="P46">
        <v>0</v>
      </c>
      <c r="Q46">
        <v>12</v>
      </c>
      <c r="R46">
        <v>1</v>
      </c>
      <c r="S46">
        <v>1</v>
      </c>
      <c r="T46">
        <v>0</v>
      </c>
      <c r="U46">
        <v>0</v>
      </c>
      <c r="V46">
        <v>1</v>
      </c>
      <c r="W46">
        <v>0</v>
      </c>
      <c r="X46">
        <v>0</v>
      </c>
      <c r="Y46" s="236">
        <v>32</v>
      </c>
      <c r="Z46">
        <f>IF(Y46="","",IF(AND(Y46&gt;='Richtig&amp;95CI'!$F$3,Y46&lt;='Richtig&amp;95CI'!$G$3),1,0))</f>
        <v>1</v>
      </c>
      <c r="AA46" s="8">
        <f t="shared" si="2"/>
        <v>3.4657359027997265</v>
      </c>
      <c r="AB46">
        <v>24</v>
      </c>
      <c r="AC46">
        <f>IF(AB46="","",IF(AND(AB46&gt;='Richtig&amp;95CI'!$F$4,AB46&lt;='Richtig&amp;95CI'!$G$4),1,0))</f>
        <v>1</v>
      </c>
      <c r="AD46" s="8">
        <f t="shared" si="3"/>
        <v>3.1780538303479458</v>
      </c>
      <c r="AE46">
        <v>1</v>
      </c>
      <c r="AF46" t="s">
        <v>220</v>
      </c>
      <c r="AG46" t="s">
        <v>148</v>
      </c>
      <c r="AI46">
        <v>0</v>
      </c>
      <c r="AJ46">
        <v>1</v>
      </c>
      <c r="AK46">
        <v>0</v>
      </c>
      <c r="AL46">
        <v>0</v>
      </c>
      <c r="AM46">
        <v>0</v>
      </c>
      <c r="AN46">
        <f t="shared" si="24"/>
        <v>1</v>
      </c>
      <c r="AO46" s="238">
        <v>30</v>
      </c>
      <c r="AP46">
        <f>IF(AO46="","",IF(AND(AO46&gt;='Richtig&amp;95CI'!$F$6,AO46&lt;='Richtig&amp;95CI'!$G$6),1,0))</f>
        <v>0</v>
      </c>
      <c r="AQ46" s="8">
        <f t="shared" si="4"/>
        <v>3.4011973816621555</v>
      </c>
      <c r="AR46" s="238">
        <v>200</v>
      </c>
      <c r="AS46">
        <f>IF(AR46="","",IF(AND(AR46&gt;='Richtig&amp;95CI'!$F$2,AR46&lt;='Richtig&amp;95CI'!$G$2),1,0))</f>
        <v>0</v>
      </c>
      <c r="AT46" s="8">
        <f t="shared" si="5"/>
        <v>5.2983173665480363</v>
      </c>
      <c r="AU46" s="238">
        <v>6</v>
      </c>
      <c r="AV46">
        <f>IF(AU46="","",IF(AND(AU46&gt;='Richtig&amp;95CI'!$F$5,AU46&lt;='Richtig&amp;95CI'!$G$5),1,0))</f>
        <v>1</v>
      </c>
      <c r="AW46" s="8">
        <f t="shared" si="6"/>
        <v>1.791759469228055</v>
      </c>
      <c r="AX46">
        <v>0</v>
      </c>
      <c r="AY46">
        <v>1</v>
      </c>
      <c r="AZ46" s="236">
        <v>56</v>
      </c>
      <c r="BA46">
        <f>IF(AZ46="","",IF(AND(AZ46&gt;='Richtig&amp;95CI'!$F$3,AZ46&lt;='Richtig&amp;95CI'!$G$3),1,0))</f>
        <v>0</v>
      </c>
      <c r="BB46" s="8">
        <f t="shared" si="7"/>
        <v>4.0253516907351496</v>
      </c>
      <c r="BC46">
        <f t="shared" si="26"/>
        <v>24</v>
      </c>
      <c r="BD46" s="8">
        <f t="shared" si="8"/>
        <v>3.1780538303479458</v>
      </c>
      <c r="BE46" s="238">
        <v>54</v>
      </c>
      <c r="BF46">
        <f>IF(BE46="","",IF(AND(BE46&gt;='Richtig&amp;95CI'!$F$4,BE46&lt;='Richtig&amp;95CI'!$G$4),1,0))</f>
        <v>0</v>
      </c>
      <c r="BG46" s="8">
        <f t="shared" si="9"/>
        <v>3.9889840465642745</v>
      </c>
      <c r="BH46">
        <f t="shared" si="27"/>
        <v>30</v>
      </c>
      <c r="BI46" s="8">
        <f t="shared" si="10"/>
        <v>3.4011973816621555</v>
      </c>
      <c r="BJ46">
        <v>1</v>
      </c>
      <c r="BK46" t="s">
        <v>221</v>
      </c>
      <c r="BL46" t="s">
        <v>85</v>
      </c>
      <c r="BN46">
        <v>0</v>
      </c>
      <c r="BO46">
        <v>1</v>
      </c>
      <c r="BP46">
        <v>1</v>
      </c>
      <c r="BQ46">
        <v>0</v>
      </c>
      <c r="BR46">
        <v>0</v>
      </c>
      <c r="BS46">
        <f t="shared" si="25"/>
        <v>2</v>
      </c>
      <c r="BT46" s="238">
        <v>355</v>
      </c>
      <c r="BU46">
        <f>IF(BT46="","",IF(AND(BT46&gt;='Richtig&amp;95CI'!$F$6,BT46&lt;='Richtig&amp;95CI'!$G$6),1,0))</f>
        <v>1</v>
      </c>
      <c r="BV46" s="8">
        <f t="shared" si="11"/>
        <v>5.872117789475416</v>
      </c>
      <c r="BW46">
        <f t="shared" si="12"/>
        <v>325</v>
      </c>
      <c r="BX46" s="8">
        <f t="shared" si="23"/>
        <v>5.7838251823297373</v>
      </c>
      <c r="BY46">
        <v>6</v>
      </c>
      <c r="BZ46">
        <f>IF(BY46="","",IF(AND(BY46&gt;='Richtig&amp;95CI'!$F$2,BY46&lt;='Richtig&amp;95CI'!$G$2),1,0))</f>
        <v>0</v>
      </c>
      <c r="CA46" s="8">
        <f t="shared" si="13"/>
        <v>1.791759469228055</v>
      </c>
      <c r="CB46">
        <f t="shared" si="14"/>
        <v>-194</v>
      </c>
      <c r="CC46" s="8">
        <f t="shared" si="15"/>
        <v>-5.2678581590633282</v>
      </c>
      <c r="CD46" s="238">
        <v>5</v>
      </c>
      <c r="CE46">
        <f>IF(CD46="","",IF(AND(CD46&gt;='Richtig&amp;95CI'!$F$5,CD46&lt;='Richtig&amp;95CI'!$G$5),1,0))</f>
        <v>1</v>
      </c>
      <c r="CF46" s="8">
        <f t="shared" si="16"/>
        <v>1.6094379124341003</v>
      </c>
      <c r="CG46">
        <f t="shared" si="17"/>
        <v>-1</v>
      </c>
      <c r="CH46" s="8">
        <f t="shared" si="18"/>
        <v>0</v>
      </c>
      <c r="CI46">
        <v>0</v>
      </c>
      <c r="CJ46">
        <v>0</v>
      </c>
      <c r="CK46">
        <v>0</v>
      </c>
      <c r="CL46">
        <v>0</v>
      </c>
      <c r="CM46">
        <v>1</v>
      </c>
      <c r="CN46">
        <v>355</v>
      </c>
      <c r="CO46" s="8">
        <f t="shared" si="19"/>
        <v>5.872117789475416</v>
      </c>
      <c r="CP46">
        <v>32</v>
      </c>
      <c r="CQ46" s="8">
        <f t="shared" si="20"/>
        <v>3.4657359027997265</v>
      </c>
      <c r="CR46">
        <v>24</v>
      </c>
      <c r="CS46" s="8">
        <f t="shared" si="21"/>
        <v>3.1780538303479458</v>
      </c>
      <c r="CT46">
        <v>6</v>
      </c>
      <c r="CU46" s="8">
        <f t="shared" si="22"/>
        <v>1.791759469228055</v>
      </c>
    </row>
    <row r="47" spans="1:99">
      <c r="A47">
        <v>13092938817</v>
      </c>
      <c r="B47" t="s">
        <v>75</v>
      </c>
      <c r="C47" t="s">
        <v>222</v>
      </c>
      <c r="D47">
        <v>0</v>
      </c>
      <c r="E47">
        <v>410631664</v>
      </c>
      <c r="F47" s="2">
        <v>44502.408113425925</v>
      </c>
      <c r="G47" s="2">
        <v>44502.411921296298</v>
      </c>
      <c r="H47" t="s">
        <v>223</v>
      </c>
      <c r="I47">
        <v>1</v>
      </c>
      <c r="J47">
        <v>1</v>
      </c>
      <c r="K47">
        <v>0</v>
      </c>
      <c r="L47">
        <v>0</v>
      </c>
      <c r="M47">
        <v>0</v>
      </c>
      <c r="N47">
        <v>0</v>
      </c>
      <c r="O47">
        <v>1</v>
      </c>
      <c r="P47">
        <v>0</v>
      </c>
      <c r="Q47">
        <v>90</v>
      </c>
      <c r="R47">
        <v>1</v>
      </c>
      <c r="S47">
        <v>0</v>
      </c>
      <c r="T47">
        <v>0</v>
      </c>
      <c r="U47">
        <v>0</v>
      </c>
      <c r="V47">
        <v>0</v>
      </c>
      <c r="W47">
        <v>1</v>
      </c>
      <c r="X47">
        <v>0</v>
      </c>
      <c r="Y47" s="236">
        <v>50</v>
      </c>
      <c r="Z47">
        <f>IF(Y47="","",IF(AND(Y47&gt;='Richtig&amp;95CI'!$F$3,Y47&lt;='Richtig&amp;95CI'!$G$3),1,0))</f>
        <v>0</v>
      </c>
      <c r="AA47" s="8">
        <f t="shared" si="2"/>
        <v>3.912023005428146</v>
      </c>
      <c r="AB47">
        <v>30</v>
      </c>
      <c r="AC47">
        <f>IF(AB47="","",IF(AND(AB47&gt;='Richtig&amp;95CI'!$F$4,AB47&lt;='Richtig&amp;95CI'!$G$4),1,0))</f>
        <v>1</v>
      </c>
      <c r="AD47" s="8">
        <f t="shared" si="3"/>
        <v>3.4011973816621555</v>
      </c>
      <c r="AE47">
        <v>0</v>
      </c>
      <c r="AP47" t="str">
        <f>IF(AO47="","",IF(AND(AO47&gt;='Richtig&amp;95CI'!$F$6,AO47&lt;='Richtig&amp;95CI'!$G$6),1,0))</f>
        <v/>
      </c>
      <c r="AQ47" s="8" t="str">
        <f t="shared" si="4"/>
        <v/>
      </c>
      <c r="AS47" t="str">
        <f>IF(AR47="","",IF(AND(AR47&gt;='Richtig&amp;95CI'!$F$2,AR47&lt;='Richtig&amp;95CI'!$G$2),1,0))</f>
        <v/>
      </c>
      <c r="AT47" s="8" t="str">
        <f t="shared" si="5"/>
        <v/>
      </c>
      <c r="AV47" t="str">
        <f>IF(AU47="","",IF(AND(AU47&gt;='Richtig&amp;95CI'!$F$5,AU47&lt;='Richtig&amp;95CI'!$G$5),1,0))</f>
        <v/>
      </c>
      <c r="AW47" s="8" t="str">
        <f t="shared" si="6"/>
        <v/>
      </c>
      <c r="AX47">
        <v>1</v>
      </c>
      <c r="AY47">
        <v>0</v>
      </c>
      <c r="AZ47" s="236">
        <v>32</v>
      </c>
      <c r="BA47">
        <f>IF(AZ47="","",IF(AND(AZ47&gt;='Richtig&amp;95CI'!$F$3,AZ47&lt;='Richtig&amp;95CI'!$G$3),1,0))</f>
        <v>1</v>
      </c>
      <c r="BB47" s="8">
        <f t="shared" si="7"/>
        <v>3.4657359027997265</v>
      </c>
      <c r="BC47">
        <f t="shared" si="26"/>
        <v>-18</v>
      </c>
      <c r="BD47" s="8">
        <f t="shared" si="8"/>
        <v>-2.8903717578961645</v>
      </c>
      <c r="BE47" s="238">
        <v>24</v>
      </c>
      <c r="BF47">
        <f>IF(BE47="","",IF(AND(BE47&gt;='Richtig&amp;95CI'!$F$4,BE47&lt;='Richtig&amp;95CI'!$G$4),1,0))</f>
        <v>1</v>
      </c>
      <c r="BG47" s="8">
        <f t="shared" si="9"/>
        <v>3.1780538303479458</v>
      </c>
      <c r="BH47">
        <f t="shared" si="27"/>
        <v>-6</v>
      </c>
      <c r="BI47" s="8">
        <f t="shared" si="10"/>
        <v>-1.791759469228055</v>
      </c>
      <c r="BJ47">
        <v>0</v>
      </c>
      <c r="BT47" s="238">
        <v>355</v>
      </c>
      <c r="BU47">
        <f>IF(BT47="","",IF(AND(BT47&gt;='Richtig&amp;95CI'!$F$6,BT47&lt;='Richtig&amp;95CI'!$G$6),1,0))</f>
        <v>1</v>
      </c>
      <c r="BV47" s="8">
        <f t="shared" si="11"/>
        <v>5.872117789475416</v>
      </c>
      <c r="BW47" t="str">
        <f t="shared" si="12"/>
        <v/>
      </c>
      <c r="BX47" s="8" t="str">
        <f t="shared" si="23"/>
        <v/>
      </c>
      <c r="BY47">
        <v>355</v>
      </c>
      <c r="BZ47">
        <f>IF(BY47="","",IF(AND(BY47&gt;='Richtig&amp;95CI'!$F$2,BY47&lt;='Richtig&amp;95CI'!$G$2),1,0))</f>
        <v>1</v>
      </c>
      <c r="CA47" s="8">
        <f t="shared" si="13"/>
        <v>5.872117789475416</v>
      </c>
      <c r="CB47" t="str">
        <f t="shared" si="14"/>
        <v/>
      </c>
      <c r="CC47" s="8" t="str">
        <f t="shared" si="15"/>
        <v/>
      </c>
      <c r="CD47" s="238">
        <v>6</v>
      </c>
      <c r="CE47">
        <f>IF(CD47="","",IF(AND(CD47&gt;='Richtig&amp;95CI'!$F$5,CD47&lt;='Richtig&amp;95CI'!$G$5),1,0))</f>
        <v>1</v>
      </c>
      <c r="CF47" s="8">
        <f t="shared" si="16"/>
        <v>1.791759469228055</v>
      </c>
      <c r="CG47" t="str">
        <f t="shared" si="17"/>
        <v/>
      </c>
      <c r="CH47" s="8" t="str">
        <f t="shared" si="18"/>
        <v/>
      </c>
      <c r="CI47">
        <v>1</v>
      </c>
      <c r="CJ47">
        <v>1</v>
      </c>
      <c r="CK47">
        <v>0</v>
      </c>
      <c r="CL47">
        <v>0</v>
      </c>
      <c r="CM47">
        <v>0</v>
      </c>
      <c r="CN47">
        <v>355</v>
      </c>
      <c r="CO47" s="8">
        <f t="shared" si="19"/>
        <v>5.872117789475416</v>
      </c>
      <c r="CP47">
        <v>32</v>
      </c>
      <c r="CQ47" s="8">
        <f t="shared" si="20"/>
        <v>3.4657359027997265</v>
      </c>
      <c r="CR47">
        <v>24</v>
      </c>
      <c r="CS47" s="8">
        <f t="shared" si="21"/>
        <v>3.1780538303479458</v>
      </c>
      <c r="CT47">
        <v>6</v>
      </c>
      <c r="CU47" s="8">
        <f t="shared" si="22"/>
        <v>1.791759469228055</v>
      </c>
    </row>
    <row r="48" spans="1:99">
      <c r="A48">
        <v>13091898994</v>
      </c>
      <c r="B48" t="s">
        <v>75</v>
      </c>
      <c r="C48" t="s">
        <v>222</v>
      </c>
      <c r="D48">
        <v>0</v>
      </c>
      <c r="E48">
        <v>410631664</v>
      </c>
      <c r="F48" s="2">
        <v>44501.956041666665</v>
      </c>
      <c r="G48" s="2">
        <v>44501.958773148152</v>
      </c>
      <c r="H48" t="s">
        <v>224</v>
      </c>
      <c r="I48">
        <v>0</v>
      </c>
      <c r="J48">
        <v>1</v>
      </c>
      <c r="K48">
        <v>0</v>
      </c>
      <c r="L48">
        <v>1</v>
      </c>
      <c r="M48">
        <v>0</v>
      </c>
      <c r="N48">
        <v>0</v>
      </c>
      <c r="O48">
        <v>0</v>
      </c>
      <c r="P48">
        <v>0</v>
      </c>
      <c r="Q48">
        <v>16</v>
      </c>
      <c r="R48">
        <v>0</v>
      </c>
      <c r="S48">
        <v>0</v>
      </c>
      <c r="T48">
        <v>1</v>
      </c>
      <c r="U48">
        <v>0</v>
      </c>
      <c r="V48">
        <v>0</v>
      </c>
      <c r="W48">
        <v>0</v>
      </c>
      <c r="X48">
        <v>0</v>
      </c>
      <c r="Z48" t="str">
        <f>IF(Y48="","",IF(AND(Y48&gt;='Richtig&amp;95CI'!$F$3,Y48&lt;='Richtig&amp;95CI'!$G$3),1,0))</f>
        <v/>
      </c>
      <c r="AA48" s="8" t="str">
        <f t="shared" si="2"/>
        <v/>
      </c>
      <c r="AC48" t="str">
        <f>IF(AB48="","",IF(AND(AB48&gt;='Richtig&amp;95CI'!$F$4,AB48&lt;='Richtig&amp;95CI'!$G$4),1,0))</f>
        <v/>
      </c>
      <c r="AD48" s="8" t="str">
        <f t="shared" si="3"/>
        <v/>
      </c>
      <c r="AP48" t="str">
        <f>IF(AO48="","",IF(AND(AO48&gt;='Richtig&amp;95CI'!$F$6,AO48&lt;='Richtig&amp;95CI'!$G$6),1,0))</f>
        <v/>
      </c>
      <c r="AQ48" s="8" t="str">
        <f t="shared" si="4"/>
        <v/>
      </c>
      <c r="AS48" t="str">
        <f>IF(AR48="","",IF(AND(AR48&gt;='Richtig&amp;95CI'!$F$2,AR48&lt;='Richtig&amp;95CI'!$G$2),1,0))</f>
        <v/>
      </c>
      <c r="AT48" s="8" t="str">
        <f t="shared" si="5"/>
        <v/>
      </c>
      <c r="AV48" t="str">
        <f>IF(AU48="","",IF(AND(AU48&gt;='Richtig&amp;95CI'!$F$5,AU48&lt;='Richtig&amp;95CI'!$G$5),1,0))</f>
        <v/>
      </c>
      <c r="AW48" s="8" t="str">
        <f t="shared" si="6"/>
        <v/>
      </c>
      <c r="BA48" t="str">
        <f>IF(AZ48="","",IF(AND(AZ48&gt;='Richtig&amp;95CI'!$F$3,AZ48&lt;='Richtig&amp;95CI'!$G$3),1,0))</f>
        <v/>
      </c>
      <c r="BB48" s="8" t="str">
        <f t="shared" si="7"/>
        <v/>
      </c>
      <c r="BC48" t="str">
        <f t="shared" si="26"/>
        <v/>
      </c>
      <c r="BD48" s="8" t="str">
        <f t="shared" si="8"/>
        <v/>
      </c>
      <c r="BF48" t="str">
        <f>IF(BE48="","",IF(AND(BE48&gt;='Richtig&amp;95CI'!$F$4,BE48&lt;='Richtig&amp;95CI'!$G$4),1,0))</f>
        <v/>
      </c>
      <c r="BG48" s="8" t="str">
        <f t="shared" si="9"/>
        <v/>
      </c>
      <c r="BH48" t="str">
        <f t="shared" si="27"/>
        <v/>
      </c>
      <c r="BI48" s="8" t="str">
        <f t="shared" si="10"/>
        <v/>
      </c>
      <c r="BU48" t="str">
        <f>IF(BT48="","",IF(AND(BT48&gt;='Richtig&amp;95CI'!$F$6,BT48&lt;='Richtig&amp;95CI'!$G$6),1,0))</f>
        <v/>
      </c>
      <c r="BV48" s="8" t="str">
        <f t="shared" si="11"/>
        <v/>
      </c>
      <c r="BW48" t="str">
        <f t="shared" si="12"/>
        <v/>
      </c>
      <c r="BX48" s="8" t="str">
        <f t="shared" si="23"/>
        <v/>
      </c>
      <c r="BZ48" t="str">
        <f>IF(BY48="","",IF(AND(BY48&gt;='Richtig&amp;95CI'!$F$2,BY48&lt;='Richtig&amp;95CI'!$G$2),1,0))</f>
        <v/>
      </c>
      <c r="CA48" s="8" t="str">
        <f t="shared" si="13"/>
        <v/>
      </c>
      <c r="CB48" t="str">
        <f t="shared" si="14"/>
        <v/>
      </c>
      <c r="CC48" s="8" t="str">
        <f t="shared" si="15"/>
        <v/>
      </c>
      <c r="CE48" t="str">
        <f>IF(CD48="","",IF(AND(CD48&gt;='Richtig&amp;95CI'!$F$5,CD48&lt;='Richtig&amp;95CI'!$G$5),1,0))</f>
        <v/>
      </c>
      <c r="CF48" s="8" t="str">
        <f t="shared" si="16"/>
        <v/>
      </c>
      <c r="CG48" t="str">
        <f t="shared" si="17"/>
        <v/>
      </c>
      <c r="CH48" s="8" t="str">
        <f t="shared" si="18"/>
        <v/>
      </c>
      <c r="CJ48">
        <v>0</v>
      </c>
      <c r="CK48">
        <v>0</v>
      </c>
      <c r="CL48">
        <v>0</v>
      </c>
      <c r="CM48">
        <v>0</v>
      </c>
      <c r="CN48">
        <v>355</v>
      </c>
      <c r="CO48" s="8">
        <f t="shared" si="19"/>
        <v>5.872117789475416</v>
      </c>
      <c r="CP48">
        <v>32</v>
      </c>
      <c r="CQ48" s="8">
        <f t="shared" si="20"/>
        <v>3.4657359027997265</v>
      </c>
      <c r="CR48">
        <v>24</v>
      </c>
      <c r="CS48" s="8">
        <f t="shared" si="21"/>
        <v>3.1780538303479458</v>
      </c>
      <c r="CT48">
        <v>6</v>
      </c>
      <c r="CU48" s="8">
        <f t="shared" si="22"/>
        <v>1.791759469228055</v>
      </c>
    </row>
    <row r="49" spans="1:99">
      <c r="A49">
        <v>13070556252</v>
      </c>
      <c r="B49" t="s">
        <v>75</v>
      </c>
      <c r="C49" t="s">
        <v>222</v>
      </c>
      <c r="D49">
        <v>0</v>
      </c>
      <c r="E49">
        <v>410631664</v>
      </c>
      <c r="F49" s="2">
        <v>44494.546736111108</v>
      </c>
      <c r="G49" s="2">
        <v>44494.556087962963</v>
      </c>
      <c r="H49" t="s">
        <v>145</v>
      </c>
      <c r="I49">
        <v>1</v>
      </c>
      <c r="J49">
        <v>1</v>
      </c>
      <c r="K49">
        <v>0</v>
      </c>
      <c r="L49">
        <v>0</v>
      </c>
      <c r="M49">
        <v>0</v>
      </c>
      <c r="N49">
        <v>0</v>
      </c>
      <c r="O49">
        <v>0</v>
      </c>
      <c r="P49">
        <v>0</v>
      </c>
      <c r="Q49">
        <v>3</v>
      </c>
      <c r="R49">
        <v>0</v>
      </c>
      <c r="S49">
        <v>0</v>
      </c>
      <c r="T49">
        <v>1</v>
      </c>
      <c r="U49">
        <v>0</v>
      </c>
      <c r="V49">
        <v>0</v>
      </c>
      <c r="W49">
        <v>1</v>
      </c>
      <c r="X49">
        <v>0</v>
      </c>
      <c r="Y49" s="236">
        <v>5</v>
      </c>
      <c r="Z49">
        <f>IF(Y49="","",IF(AND(Y49&gt;='Richtig&amp;95CI'!$F$3,Y49&lt;='Richtig&amp;95CI'!$G$3),1,0))</f>
        <v>0</v>
      </c>
      <c r="AA49" s="8">
        <f t="shared" si="2"/>
        <v>1.6094379124341003</v>
      </c>
      <c r="AB49">
        <v>3</v>
      </c>
      <c r="AC49">
        <f>IF(AB49="","",IF(AND(AB49&gt;='Richtig&amp;95CI'!$F$4,AB49&lt;='Richtig&amp;95CI'!$G$4),1,0))</f>
        <v>0</v>
      </c>
      <c r="AD49" s="8">
        <f t="shared" si="3"/>
        <v>1.0986122886681098</v>
      </c>
      <c r="AE49">
        <v>0</v>
      </c>
      <c r="AO49" s="238">
        <v>50</v>
      </c>
      <c r="AP49">
        <f>IF(AO49="","",IF(AND(AO49&gt;='Richtig&amp;95CI'!$F$6,AO49&lt;='Richtig&amp;95CI'!$G$6),1,0))</f>
        <v>0</v>
      </c>
      <c r="AQ49" s="8">
        <f t="shared" si="4"/>
        <v>3.912023005428146</v>
      </c>
      <c r="AR49" s="238">
        <v>40</v>
      </c>
      <c r="AS49">
        <f>IF(AR49="","",IF(AND(AR49&gt;='Richtig&amp;95CI'!$F$2,AR49&lt;='Richtig&amp;95CI'!$G$2),1,0))</f>
        <v>0</v>
      </c>
      <c r="AT49" s="8">
        <f t="shared" si="5"/>
        <v>3.6888794541139363</v>
      </c>
      <c r="AU49" s="238">
        <v>5</v>
      </c>
      <c r="AV49">
        <f>IF(AU49="","",IF(AND(AU49&gt;='Richtig&amp;95CI'!$F$5,AU49&lt;='Richtig&amp;95CI'!$G$5),1,0))</f>
        <v>1</v>
      </c>
      <c r="AW49" s="8">
        <f t="shared" si="6"/>
        <v>1.6094379124341003</v>
      </c>
      <c r="AX49">
        <v>1</v>
      </c>
      <c r="AY49">
        <v>1</v>
      </c>
      <c r="AZ49" s="236">
        <v>32</v>
      </c>
      <c r="BA49">
        <f>IF(AZ49="","",IF(AND(AZ49&gt;='Richtig&amp;95CI'!$F$3,AZ49&lt;='Richtig&amp;95CI'!$G$3),1,0))</f>
        <v>1</v>
      </c>
      <c r="BB49" s="8">
        <f t="shared" si="7"/>
        <v>3.4657359027997265</v>
      </c>
      <c r="BC49">
        <f t="shared" si="26"/>
        <v>27</v>
      </c>
      <c r="BD49" s="8">
        <f t="shared" si="8"/>
        <v>3.2958368660043291</v>
      </c>
      <c r="BE49" s="238">
        <v>25</v>
      </c>
      <c r="BF49">
        <f>IF(BE49="","",IF(AND(BE49&gt;='Richtig&amp;95CI'!$F$4,BE49&lt;='Richtig&amp;95CI'!$G$4),1,0))</f>
        <v>1</v>
      </c>
      <c r="BG49" s="8">
        <f t="shared" si="9"/>
        <v>3.2188758248682006</v>
      </c>
      <c r="BH49">
        <f t="shared" si="27"/>
        <v>22</v>
      </c>
      <c r="BI49" s="8">
        <f t="shared" si="10"/>
        <v>3.0910424533583161</v>
      </c>
      <c r="BJ49">
        <v>0</v>
      </c>
      <c r="BT49" s="238">
        <v>355</v>
      </c>
      <c r="BU49">
        <f>IF(BT49="","",IF(AND(BT49&gt;='Richtig&amp;95CI'!$F$6,BT49&lt;='Richtig&amp;95CI'!$G$6),1,0))</f>
        <v>1</v>
      </c>
      <c r="BV49" s="8">
        <f t="shared" si="11"/>
        <v>5.872117789475416</v>
      </c>
      <c r="BW49">
        <f t="shared" si="12"/>
        <v>305</v>
      </c>
      <c r="BX49" s="8">
        <f t="shared" si="23"/>
        <v>5.7203117766074119</v>
      </c>
      <c r="BY49">
        <v>50</v>
      </c>
      <c r="BZ49">
        <f>IF(BY49="","",IF(AND(BY49&gt;='Richtig&amp;95CI'!$F$2,BY49&lt;='Richtig&amp;95CI'!$G$2),1,0))</f>
        <v>0</v>
      </c>
      <c r="CA49" s="8">
        <f t="shared" si="13"/>
        <v>3.912023005428146</v>
      </c>
      <c r="CB49">
        <f t="shared" si="14"/>
        <v>10</v>
      </c>
      <c r="CC49" s="8">
        <f t="shared" si="15"/>
        <v>2.3025850929940459</v>
      </c>
      <c r="CD49" s="238">
        <v>5</v>
      </c>
      <c r="CE49">
        <f>IF(CD49="","",IF(AND(CD49&gt;='Richtig&amp;95CI'!$F$5,CD49&lt;='Richtig&amp;95CI'!$G$5),1,0))</f>
        <v>1</v>
      </c>
      <c r="CF49" s="8">
        <f t="shared" si="16"/>
        <v>1.6094379124341003</v>
      </c>
      <c r="CG49">
        <f t="shared" si="17"/>
        <v>0</v>
      </c>
      <c r="CH49" s="8">
        <f>IF(ISNUMBER(CG49),SIGN(CG49+0.00001)*LN(ABS(CG49+0.00001)),"")</f>
        <v>-11.512925464970229</v>
      </c>
      <c r="CI49">
        <v>1</v>
      </c>
      <c r="CJ49">
        <v>1</v>
      </c>
      <c r="CK49">
        <v>1</v>
      </c>
      <c r="CL49">
        <v>1</v>
      </c>
      <c r="CM49">
        <v>1</v>
      </c>
      <c r="CN49">
        <v>355</v>
      </c>
      <c r="CO49" s="8">
        <f t="shared" si="19"/>
        <v>5.872117789475416</v>
      </c>
      <c r="CP49">
        <v>32</v>
      </c>
      <c r="CQ49" s="8">
        <f t="shared" si="20"/>
        <v>3.4657359027997265</v>
      </c>
      <c r="CR49">
        <v>24</v>
      </c>
      <c r="CS49" s="8">
        <f t="shared" si="21"/>
        <v>3.1780538303479458</v>
      </c>
      <c r="CT49">
        <v>6</v>
      </c>
      <c r="CU49" s="8">
        <f t="shared" si="22"/>
        <v>1.791759469228055</v>
      </c>
    </row>
    <row r="50" spans="1:99">
      <c r="A50">
        <v>13069230999</v>
      </c>
      <c r="B50" t="s">
        <v>75</v>
      </c>
      <c r="C50" t="s">
        <v>222</v>
      </c>
      <c r="D50">
        <v>0</v>
      </c>
      <c r="E50">
        <v>410631664</v>
      </c>
      <c r="F50" s="2">
        <v>44493.817939814813</v>
      </c>
      <c r="G50" s="2">
        <v>44493.819363425922</v>
      </c>
      <c r="H50" t="s">
        <v>225</v>
      </c>
      <c r="I50">
        <v>0</v>
      </c>
      <c r="J50">
        <v>1</v>
      </c>
      <c r="K50">
        <v>0</v>
      </c>
      <c r="L50">
        <v>1</v>
      </c>
      <c r="M50">
        <v>0</v>
      </c>
      <c r="N50">
        <v>0</v>
      </c>
      <c r="O50">
        <v>1</v>
      </c>
      <c r="P50">
        <v>0</v>
      </c>
      <c r="Q50">
        <v>20</v>
      </c>
      <c r="R50">
        <v>1</v>
      </c>
      <c r="S50">
        <v>0</v>
      </c>
      <c r="T50">
        <v>1</v>
      </c>
      <c r="U50">
        <v>0</v>
      </c>
      <c r="V50">
        <v>0</v>
      </c>
      <c r="W50">
        <v>1</v>
      </c>
      <c r="X50">
        <v>0</v>
      </c>
      <c r="Z50" t="str">
        <f>IF(Y50="","",IF(AND(Y50&gt;='Richtig&amp;95CI'!$F$3,Y50&lt;='Richtig&amp;95CI'!$G$3),1,0))</f>
        <v/>
      </c>
      <c r="AA50" s="8" t="str">
        <f t="shared" si="2"/>
        <v/>
      </c>
      <c r="AC50" t="str">
        <f>IF(AB50="","",IF(AND(AB50&gt;='Richtig&amp;95CI'!$F$4,AB50&lt;='Richtig&amp;95CI'!$G$4),1,0))</f>
        <v/>
      </c>
      <c r="AD50" s="8" t="str">
        <f t="shared" si="3"/>
        <v/>
      </c>
      <c r="AP50" t="str">
        <f>IF(AO50="","",IF(AND(AO50&gt;='Richtig&amp;95CI'!$F$6,AO50&lt;='Richtig&amp;95CI'!$G$6),1,0))</f>
        <v/>
      </c>
      <c r="AQ50" s="8" t="str">
        <f t="shared" si="4"/>
        <v/>
      </c>
      <c r="AS50" t="str">
        <f>IF(AR50="","",IF(AND(AR50&gt;='Richtig&amp;95CI'!$F$2,AR50&lt;='Richtig&amp;95CI'!$G$2),1,0))</f>
        <v/>
      </c>
      <c r="AT50" s="8" t="str">
        <f t="shared" si="5"/>
        <v/>
      </c>
      <c r="AV50" t="str">
        <f>IF(AU50="","",IF(AND(AU50&gt;='Richtig&amp;95CI'!$F$5,AU50&lt;='Richtig&amp;95CI'!$G$5),1,0))</f>
        <v/>
      </c>
      <c r="AW50" s="8" t="str">
        <f t="shared" si="6"/>
        <v/>
      </c>
      <c r="BA50" t="str">
        <f>IF(AZ50="","",IF(AND(AZ50&gt;='Richtig&amp;95CI'!$F$3,AZ50&lt;='Richtig&amp;95CI'!$G$3),1,0))</f>
        <v/>
      </c>
      <c r="BB50" s="8" t="str">
        <f t="shared" si="7"/>
        <v/>
      </c>
      <c r="BC50" t="str">
        <f t="shared" si="26"/>
        <v/>
      </c>
      <c r="BD50" s="8" t="str">
        <f t="shared" si="8"/>
        <v/>
      </c>
      <c r="BF50" t="str">
        <f>IF(BE50="","",IF(AND(BE50&gt;='Richtig&amp;95CI'!$F$4,BE50&lt;='Richtig&amp;95CI'!$G$4),1,0))</f>
        <v/>
      </c>
      <c r="BG50" s="8" t="str">
        <f t="shared" si="9"/>
        <v/>
      </c>
      <c r="BH50" t="str">
        <f t="shared" si="27"/>
        <v/>
      </c>
      <c r="BI50" s="8" t="str">
        <f t="shared" si="10"/>
        <v/>
      </c>
      <c r="BU50" t="str">
        <f>IF(BT50="","",IF(AND(BT50&gt;='Richtig&amp;95CI'!$F$6,BT50&lt;='Richtig&amp;95CI'!$G$6),1,0))</f>
        <v/>
      </c>
      <c r="BV50" s="8" t="str">
        <f t="shared" si="11"/>
        <v/>
      </c>
      <c r="BW50" t="str">
        <f t="shared" si="12"/>
        <v/>
      </c>
      <c r="BX50" s="8" t="str">
        <f t="shared" si="23"/>
        <v/>
      </c>
      <c r="BZ50" t="str">
        <f>IF(BY50="","",IF(AND(BY50&gt;='Richtig&amp;95CI'!$F$2,BY50&lt;='Richtig&amp;95CI'!$G$2),1,0))</f>
        <v/>
      </c>
      <c r="CA50" s="8" t="str">
        <f t="shared" si="13"/>
        <v/>
      </c>
      <c r="CB50" t="str">
        <f t="shared" si="14"/>
        <v/>
      </c>
      <c r="CC50" s="8" t="str">
        <f t="shared" si="15"/>
        <v/>
      </c>
      <c r="CE50" t="str">
        <f>IF(CD50="","",IF(AND(CD50&gt;='Richtig&amp;95CI'!$F$5,CD50&lt;='Richtig&amp;95CI'!$G$5),1,0))</f>
        <v/>
      </c>
      <c r="CF50" s="8" t="str">
        <f t="shared" si="16"/>
        <v/>
      </c>
      <c r="CG50" t="str">
        <f t="shared" si="17"/>
        <v/>
      </c>
      <c r="CH50" s="8" t="str">
        <f t="shared" si="18"/>
        <v/>
      </c>
      <c r="CJ50">
        <v>0</v>
      </c>
      <c r="CK50">
        <v>0</v>
      </c>
      <c r="CL50">
        <v>0</v>
      </c>
      <c r="CM50">
        <v>0</v>
      </c>
      <c r="CN50">
        <v>355</v>
      </c>
      <c r="CO50" s="8">
        <f t="shared" si="19"/>
        <v>5.872117789475416</v>
      </c>
      <c r="CP50">
        <v>32</v>
      </c>
      <c r="CQ50" s="8">
        <f t="shared" si="20"/>
        <v>3.4657359027997265</v>
      </c>
      <c r="CR50">
        <v>24</v>
      </c>
      <c r="CS50" s="8">
        <f t="shared" si="21"/>
        <v>3.1780538303479458</v>
      </c>
      <c r="CT50">
        <v>6</v>
      </c>
      <c r="CU50" s="8">
        <f t="shared" si="22"/>
        <v>1.791759469228055</v>
      </c>
    </row>
    <row r="51" spans="1:99">
      <c r="A51">
        <v>13067270356</v>
      </c>
      <c r="B51" t="s">
        <v>75</v>
      </c>
      <c r="C51" t="s">
        <v>222</v>
      </c>
      <c r="D51">
        <v>0</v>
      </c>
      <c r="E51">
        <v>410631664</v>
      </c>
      <c r="F51" s="2">
        <v>44492.324618055558</v>
      </c>
      <c r="G51" s="2">
        <v>44492.329872685186</v>
      </c>
      <c r="H51" t="s">
        <v>226</v>
      </c>
      <c r="I51">
        <v>0</v>
      </c>
      <c r="J51">
        <v>0</v>
      </c>
      <c r="K51">
        <v>0</v>
      </c>
      <c r="L51">
        <v>0</v>
      </c>
      <c r="M51">
        <v>0</v>
      </c>
      <c r="N51">
        <v>0</v>
      </c>
      <c r="O51">
        <v>1</v>
      </c>
      <c r="P51">
        <v>0</v>
      </c>
      <c r="Q51">
        <v>28</v>
      </c>
      <c r="R51">
        <v>0</v>
      </c>
      <c r="S51">
        <v>1</v>
      </c>
      <c r="T51">
        <v>0</v>
      </c>
      <c r="U51">
        <v>0</v>
      </c>
      <c r="V51">
        <v>0</v>
      </c>
      <c r="W51">
        <v>1</v>
      </c>
      <c r="X51">
        <v>1</v>
      </c>
      <c r="Y51" s="236">
        <v>100</v>
      </c>
      <c r="Z51">
        <f>IF(Y51="","",IF(AND(Y51&gt;='Richtig&amp;95CI'!$F$3,Y51&lt;='Richtig&amp;95CI'!$G$3),1,0))</f>
        <v>0</v>
      </c>
      <c r="AA51" s="8">
        <f t="shared" si="2"/>
        <v>4.6051701859880918</v>
      </c>
      <c r="AB51">
        <v>50</v>
      </c>
      <c r="AC51">
        <f>IF(AB51="","",IF(AND(AB51&gt;='Richtig&amp;95CI'!$F$4,AB51&lt;='Richtig&amp;95CI'!$G$4),1,0))</f>
        <v>0</v>
      </c>
      <c r="AD51" s="8">
        <f t="shared" si="3"/>
        <v>3.912023005428146</v>
      </c>
      <c r="AE51">
        <v>0</v>
      </c>
      <c r="AO51" s="238">
        <v>10</v>
      </c>
      <c r="AP51">
        <f>IF(AO51="","",IF(AND(AO51&gt;='Richtig&amp;95CI'!$F$6,AO51&lt;='Richtig&amp;95CI'!$G$6),1,0))</f>
        <v>0</v>
      </c>
      <c r="AQ51" s="8">
        <f t="shared" si="4"/>
        <v>2.3025850929940459</v>
      </c>
      <c r="AR51" s="238">
        <v>10</v>
      </c>
      <c r="AS51">
        <f>IF(AR51="","",IF(AND(AR51&gt;='Richtig&amp;95CI'!$F$2,AR51&lt;='Richtig&amp;95CI'!$G$2),1,0))</f>
        <v>0</v>
      </c>
      <c r="AT51" s="8">
        <f t="shared" si="5"/>
        <v>2.3025850929940459</v>
      </c>
      <c r="AU51" s="238">
        <v>5</v>
      </c>
      <c r="AV51">
        <f>IF(AU51="","",IF(AND(AU51&gt;='Richtig&amp;95CI'!$F$5,AU51&lt;='Richtig&amp;95CI'!$G$5),1,0))</f>
        <v>1</v>
      </c>
      <c r="AW51" s="8">
        <f t="shared" si="6"/>
        <v>1.6094379124341003</v>
      </c>
      <c r="AX51">
        <v>1</v>
      </c>
      <c r="AY51">
        <v>0</v>
      </c>
      <c r="AZ51" s="236">
        <v>25</v>
      </c>
      <c r="BA51">
        <f>IF(AZ51="","",IF(AND(AZ51&gt;='Richtig&amp;95CI'!$F$3,AZ51&lt;='Richtig&amp;95CI'!$G$3),1,0))</f>
        <v>1</v>
      </c>
      <c r="BB51" s="8">
        <f t="shared" si="7"/>
        <v>3.2188758248682006</v>
      </c>
      <c r="BC51">
        <f t="shared" si="26"/>
        <v>-75</v>
      </c>
      <c r="BD51" s="8">
        <f t="shared" si="8"/>
        <v>-4.3174881135363101</v>
      </c>
      <c r="BE51" s="238">
        <v>100</v>
      </c>
      <c r="BF51">
        <f>IF(BE51="","",IF(AND(BE51&gt;='Richtig&amp;95CI'!$F$4,BE51&lt;='Richtig&amp;95CI'!$G$4),1,0))</f>
        <v>0</v>
      </c>
      <c r="BG51" s="8">
        <f t="shared" si="9"/>
        <v>4.6051701859880918</v>
      </c>
      <c r="BH51">
        <f t="shared" si="27"/>
        <v>50</v>
      </c>
      <c r="BI51" s="8">
        <f t="shared" si="10"/>
        <v>3.912023005428146</v>
      </c>
      <c r="BJ51">
        <v>0</v>
      </c>
      <c r="BU51" t="str">
        <f>IF(BT51="","",IF(AND(BT51&gt;='Richtig&amp;95CI'!$F$6,BT51&lt;='Richtig&amp;95CI'!$G$6),1,0))</f>
        <v/>
      </c>
      <c r="BV51" s="8" t="str">
        <f t="shared" si="11"/>
        <v/>
      </c>
      <c r="BW51" t="str">
        <f t="shared" si="12"/>
        <v/>
      </c>
      <c r="BX51" s="8" t="str">
        <f t="shared" si="23"/>
        <v/>
      </c>
      <c r="BZ51" t="str">
        <f>IF(BY51="","",IF(AND(BY51&gt;='Richtig&amp;95CI'!$F$2,BY51&lt;='Richtig&amp;95CI'!$G$2),1,0))</f>
        <v/>
      </c>
      <c r="CA51" s="8" t="str">
        <f t="shared" si="13"/>
        <v/>
      </c>
      <c r="CB51" t="str">
        <f t="shared" si="14"/>
        <v/>
      </c>
      <c r="CC51" s="8" t="str">
        <f t="shared" si="15"/>
        <v/>
      </c>
      <c r="CE51" t="str">
        <f>IF(CD51="","",IF(AND(CD51&gt;='Richtig&amp;95CI'!$F$5,CD51&lt;='Richtig&amp;95CI'!$G$5),1,0))</f>
        <v/>
      </c>
      <c r="CF51" s="8" t="str">
        <f t="shared" si="16"/>
        <v/>
      </c>
      <c r="CG51" t="str">
        <f t="shared" si="17"/>
        <v/>
      </c>
      <c r="CH51" s="8" t="str">
        <f t="shared" si="18"/>
        <v/>
      </c>
      <c r="CI51">
        <v>1</v>
      </c>
      <c r="CJ51">
        <v>1</v>
      </c>
      <c r="CK51">
        <v>0</v>
      </c>
      <c r="CL51">
        <v>1</v>
      </c>
      <c r="CM51">
        <v>0</v>
      </c>
      <c r="CN51">
        <v>355</v>
      </c>
      <c r="CO51" s="8">
        <f t="shared" si="19"/>
        <v>5.872117789475416</v>
      </c>
      <c r="CP51">
        <v>32</v>
      </c>
      <c r="CQ51" s="8">
        <f t="shared" si="20"/>
        <v>3.4657359027997265</v>
      </c>
      <c r="CR51">
        <v>24</v>
      </c>
      <c r="CS51" s="8">
        <f t="shared" si="21"/>
        <v>3.1780538303479458</v>
      </c>
      <c r="CT51">
        <v>6</v>
      </c>
      <c r="CU51" s="8">
        <f t="shared" si="22"/>
        <v>1.791759469228055</v>
      </c>
    </row>
    <row r="52" spans="1:99">
      <c r="A52">
        <v>13065609789</v>
      </c>
      <c r="B52" t="s">
        <v>75</v>
      </c>
      <c r="C52" t="s">
        <v>222</v>
      </c>
      <c r="D52">
        <v>0</v>
      </c>
      <c r="E52">
        <v>410631664</v>
      </c>
      <c r="F52" s="2">
        <v>44491.691030092596</v>
      </c>
      <c r="G52" s="2">
        <v>44491.692141203705</v>
      </c>
      <c r="H52" t="s">
        <v>156</v>
      </c>
      <c r="I52">
        <v>0</v>
      </c>
      <c r="J52">
        <v>0</v>
      </c>
      <c r="K52">
        <v>0</v>
      </c>
      <c r="L52">
        <v>0</v>
      </c>
      <c r="M52">
        <v>0</v>
      </c>
      <c r="N52">
        <v>0</v>
      </c>
      <c r="O52">
        <v>1</v>
      </c>
      <c r="P52">
        <v>1</v>
      </c>
      <c r="Q52">
        <v>56</v>
      </c>
      <c r="R52">
        <v>0</v>
      </c>
      <c r="S52">
        <v>0</v>
      </c>
      <c r="T52">
        <v>0</v>
      </c>
      <c r="U52">
        <v>1</v>
      </c>
      <c r="V52">
        <v>0</v>
      </c>
      <c r="W52">
        <v>0</v>
      </c>
      <c r="X52">
        <v>0</v>
      </c>
      <c r="Z52" t="str">
        <f>IF(Y52="","",IF(AND(Y52&gt;='Richtig&amp;95CI'!$F$3,Y52&lt;='Richtig&amp;95CI'!$G$3),1,0))</f>
        <v/>
      </c>
      <c r="AA52" s="8" t="str">
        <f t="shared" si="2"/>
        <v/>
      </c>
      <c r="AC52" t="str">
        <f>IF(AB52="","",IF(AND(AB52&gt;='Richtig&amp;95CI'!$F$4,AB52&lt;='Richtig&amp;95CI'!$G$4),1,0))</f>
        <v/>
      </c>
      <c r="AD52" s="8" t="str">
        <f t="shared" si="3"/>
        <v/>
      </c>
      <c r="AP52" t="str">
        <f>IF(AO52="","",IF(AND(AO52&gt;='Richtig&amp;95CI'!$F$6,AO52&lt;='Richtig&amp;95CI'!$G$6),1,0))</f>
        <v/>
      </c>
      <c r="AQ52" s="8" t="str">
        <f t="shared" si="4"/>
        <v/>
      </c>
      <c r="AS52" t="str">
        <f>IF(AR52="","",IF(AND(AR52&gt;='Richtig&amp;95CI'!$F$2,AR52&lt;='Richtig&amp;95CI'!$G$2),1,0))</f>
        <v/>
      </c>
      <c r="AT52" s="8" t="str">
        <f t="shared" si="5"/>
        <v/>
      </c>
      <c r="AV52" t="str">
        <f>IF(AU52="","",IF(AND(AU52&gt;='Richtig&amp;95CI'!$F$5,AU52&lt;='Richtig&amp;95CI'!$G$5),1,0))</f>
        <v/>
      </c>
      <c r="AW52" s="8" t="str">
        <f t="shared" si="6"/>
        <v/>
      </c>
      <c r="BA52" t="str">
        <f>IF(AZ52="","",IF(AND(AZ52&gt;='Richtig&amp;95CI'!$F$3,AZ52&lt;='Richtig&amp;95CI'!$G$3),1,0))</f>
        <v/>
      </c>
      <c r="BB52" s="8" t="str">
        <f t="shared" si="7"/>
        <v/>
      </c>
      <c r="BC52" t="str">
        <f t="shared" si="26"/>
        <v/>
      </c>
      <c r="BD52" s="8" t="str">
        <f t="shared" si="8"/>
        <v/>
      </c>
      <c r="BF52" t="str">
        <f>IF(BE52="","",IF(AND(BE52&gt;='Richtig&amp;95CI'!$F$4,BE52&lt;='Richtig&amp;95CI'!$G$4),1,0))</f>
        <v/>
      </c>
      <c r="BG52" s="8" t="str">
        <f t="shared" si="9"/>
        <v/>
      </c>
      <c r="BH52" t="str">
        <f t="shared" si="27"/>
        <v/>
      </c>
      <c r="BI52" s="8" t="str">
        <f t="shared" si="10"/>
        <v/>
      </c>
      <c r="BU52" t="str">
        <f>IF(BT52="","",IF(AND(BT52&gt;='Richtig&amp;95CI'!$F$6,BT52&lt;='Richtig&amp;95CI'!$G$6),1,0))</f>
        <v/>
      </c>
      <c r="BV52" s="8" t="str">
        <f t="shared" si="11"/>
        <v/>
      </c>
      <c r="BW52" t="str">
        <f t="shared" si="12"/>
        <v/>
      </c>
      <c r="BX52" s="8" t="str">
        <f t="shared" si="23"/>
        <v/>
      </c>
      <c r="BZ52" t="str">
        <f>IF(BY52="","",IF(AND(BY52&gt;='Richtig&amp;95CI'!$F$2,BY52&lt;='Richtig&amp;95CI'!$G$2),1,0))</f>
        <v/>
      </c>
      <c r="CA52" s="8" t="str">
        <f t="shared" si="13"/>
        <v/>
      </c>
      <c r="CB52" t="str">
        <f t="shared" si="14"/>
        <v/>
      </c>
      <c r="CC52" s="8" t="str">
        <f t="shared" si="15"/>
        <v/>
      </c>
      <c r="CE52" t="str">
        <f>IF(CD52="","",IF(AND(CD52&gt;='Richtig&amp;95CI'!$F$5,CD52&lt;='Richtig&amp;95CI'!$G$5),1,0))</f>
        <v/>
      </c>
      <c r="CF52" s="8" t="str">
        <f t="shared" si="16"/>
        <v/>
      </c>
      <c r="CG52" t="str">
        <f t="shared" si="17"/>
        <v/>
      </c>
      <c r="CH52" s="8" t="str">
        <f t="shared" si="18"/>
        <v/>
      </c>
      <c r="CJ52">
        <v>0</v>
      </c>
      <c r="CK52">
        <v>0</v>
      </c>
      <c r="CL52">
        <v>0</v>
      </c>
      <c r="CM52">
        <v>0</v>
      </c>
      <c r="CN52">
        <v>355</v>
      </c>
      <c r="CO52" s="8">
        <f t="shared" si="19"/>
        <v>5.872117789475416</v>
      </c>
      <c r="CP52">
        <v>32</v>
      </c>
      <c r="CQ52" s="8">
        <f t="shared" si="20"/>
        <v>3.4657359027997265</v>
      </c>
      <c r="CR52">
        <v>24</v>
      </c>
      <c r="CS52" s="8">
        <f t="shared" si="21"/>
        <v>3.1780538303479458</v>
      </c>
      <c r="CT52">
        <v>6</v>
      </c>
      <c r="CU52" s="8">
        <f t="shared" si="22"/>
        <v>1.791759469228055</v>
      </c>
    </row>
    <row r="53" spans="1:99">
      <c r="A53">
        <v>13065194844</v>
      </c>
      <c r="B53" t="s">
        <v>75</v>
      </c>
      <c r="C53" t="s">
        <v>222</v>
      </c>
      <c r="D53">
        <v>0</v>
      </c>
      <c r="E53">
        <v>410631664</v>
      </c>
      <c r="F53" s="2">
        <v>44491.579456018517</v>
      </c>
      <c r="G53" s="2">
        <v>44491.594930555555</v>
      </c>
      <c r="H53" t="s">
        <v>227</v>
      </c>
      <c r="I53">
        <v>0</v>
      </c>
      <c r="J53">
        <v>1</v>
      </c>
      <c r="K53">
        <v>0</v>
      </c>
      <c r="L53">
        <v>0</v>
      </c>
      <c r="M53">
        <v>0</v>
      </c>
      <c r="N53">
        <v>0</v>
      </c>
      <c r="O53">
        <v>1</v>
      </c>
      <c r="P53">
        <v>0</v>
      </c>
      <c r="Q53">
        <v>51</v>
      </c>
      <c r="R53">
        <v>1</v>
      </c>
      <c r="S53">
        <v>0</v>
      </c>
      <c r="T53">
        <v>1</v>
      </c>
      <c r="U53">
        <v>0</v>
      </c>
      <c r="V53">
        <v>0</v>
      </c>
      <c r="W53">
        <v>1</v>
      </c>
      <c r="X53">
        <v>0</v>
      </c>
      <c r="Y53" s="236">
        <v>100</v>
      </c>
      <c r="Z53">
        <f>IF(Y53="","",IF(AND(Y53&gt;='Richtig&amp;95CI'!$F$3,Y53&lt;='Richtig&amp;95CI'!$G$3),1,0))</f>
        <v>0</v>
      </c>
      <c r="AA53" s="8">
        <f t="shared" si="2"/>
        <v>4.6051701859880918</v>
      </c>
      <c r="AB53">
        <v>90</v>
      </c>
      <c r="AC53">
        <f>IF(AB53="","",IF(AND(AB53&gt;='Richtig&amp;95CI'!$F$4,AB53&lt;='Richtig&amp;95CI'!$G$4),1,0))</f>
        <v>0</v>
      </c>
      <c r="AD53" s="8">
        <f t="shared" si="3"/>
        <v>4.499809670330265</v>
      </c>
      <c r="AE53">
        <v>1</v>
      </c>
      <c r="AF53" t="s">
        <v>228</v>
      </c>
      <c r="AG53" t="s">
        <v>229</v>
      </c>
      <c r="AH53" t="s">
        <v>230</v>
      </c>
      <c r="AI53">
        <v>0</v>
      </c>
      <c r="AJ53">
        <v>0</v>
      </c>
      <c r="AK53">
        <v>1</v>
      </c>
      <c r="AL53">
        <v>0</v>
      </c>
      <c r="AM53">
        <v>0</v>
      </c>
      <c r="AN53">
        <f t="shared" si="24"/>
        <v>1</v>
      </c>
      <c r="AO53" s="238">
        <v>400</v>
      </c>
      <c r="AP53">
        <f>IF(AO53="","",IF(AND(AO53&gt;='Richtig&amp;95CI'!$F$6,AO53&lt;='Richtig&amp;95CI'!$G$6),1,0))</f>
        <v>1</v>
      </c>
      <c r="AQ53" s="8">
        <f t="shared" si="4"/>
        <v>5.9914645471079817</v>
      </c>
      <c r="AR53" s="238">
        <v>300</v>
      </c>
      <c r="AS53">
        <f>IF(AR53="","",IF(AND(AR53&gt;='Richtig&amp;95CI'!$F$2,AR53&lt;='Richtig&amp;95CI'!$G$2),1,0))</f>
        <v>0</v>
      </c>
      <c r="AT53" s="8">
        <f t="shared" si="5"/>
        <v>5.7037824746562009</v>
      </c>
      <c r="AU53" s="238">
        <v>10</v>
      </c>
      <c r="AV53">
        <f>IF(AU53="","",IF(AND(AU53&gt;='Richtig&amp;95CI'!$F$5,AU53&lt;='Richtig&amp;95CI'!$G$5),1,0))</f>
        <v>1</v>
      </c>
      <c r="AW53" s="8">
        <f t="shared" si="6"/>
        <v>2.3025850929940459</v>
      </c>
      <c r="AX53">
        <v>0</v>
      </c>
      <c r="AY53">
        <v>0</v>
      </c>
      <c r="AZ53" s="236">
        <v>32</v>
      </c>
      <c r="BA53">
        <f>IF(AZ53="","",IF(AND(AZ53&gt;='Richtig&amp;95CI'!$F$3,AZ53&lt;='Richtig&amp;95CI'!$G$3),1,0))</f>
        <v>1</v>
      </c>
      <c r="BB53" s="8">
        <f t="shared" si="7"/>
        <v>3.4657359027997265</v>
      </c>
      <c r="BC53">
        <f t="shared" si="26"/>
        <v>-68</v>
      </c>
      <c r="BD53" s="8">
        <f t="shared" si="8"/>
        <v>-4.219507705176107</v>
      </c>
      <c r="BE53" s="238">
        <v>24</v>
      </c>
      <c r="BF53">
        <f>IF(BE53="","",IF(AND(BE53&gt;='Richtig&amp;95CI'!$F$4,BE53&lt;='Richtig&amp;95CI'!$G$4),1,0))</f>
        <v>1</v>
      </c>
      <c r="BG53" s="8">
        <f t="shared" si="9"/>
        <v>3.1780538303479458</v>
      </c>
      <c r="BH53">
        <f t="shared" si="27"/>
        <v>-66</v>
      </c>
      <c r="BI53" s="8">
        <f t="shared" si="10"/>
        <v>-4.1896547420264252</v>
      </c>
      <c r="BJ53">
        <v>0</v>
      </c>
      <c r="BT53" s="238">
        <v>355</v>
      </c>
      <c r="BU53">
        <f>IF(BT53="","",IF(AND(BT53&gt;='Richtig&amp;95CI'!$F$6,BT53&lt;='Richtig&amp;95CI'!$G$6),1,0))</f>
        <v>1</v>
      </c>
      <c r="BV53" s="8">
        <f t="shared" si="11"/>
        <v>5.872117789475416</v>
      </c>
      <c r="BW53">
        <f t="shared" si="12"/>
        <v>-45</v>
      </c>
      <c r="BX53" s="8">
        <f t="shared" si="23"/>
        <v>-3.8066624897703196</v>
      </c>
      <c r="BY53">
        <v>355</v>
      </c>
      <c r="BZ53">
        <f>IF(BY53="","",IF(AND(BY53&gt;='Richtig&amp;95CI'!$F$2,BY53&lt;='Richtig&amp;95CI'!$G$2),1,0))</f>
        <v>1</v>
      </c>
      <c r="CA53" s="8">
        <f t="shared" si="13"/>
        <v>5.872117789475416</v>
      </c>
      <c r="CB53">
        <f t="shared" si="14"/>
        <v>55</v>
      </c>
      <c r="CC53" s="8">
        <f t="shared" si="15"/>
        <v>4.0073331852324712</v>
      </c>
      <c r="CD53" s="238">
        <v>6</v>
      </c>
      <c r="CE53">
        <f>IF(CD53="","",IF(AND(CD53&gt;='Richtig&amp;95CI'!$F$5,CD53&lt;='Richtig&amp;95CI'!$G$5),1,0))</f>
        <v>1</v>
      </c>
      <c r="CF53" s="8">
        <f t="shared" si="16"/>
        <v>1.791759469228055</v>
      </c>
      <c r="CG53">
        <f t="shared" si="17"/>
        <v>-4</v>
      </c>
      <c r="CH53" s="8">
        <f t="shared" si="18"/>
        <v>-1.3862943611198906</v>
      </c>
      <c r="CI53">
        <v>0</v>
      </c>
      <c r="CJ53">
        <v>1</v>
      </c>
      <c r="CK53">
        <v>1</v>
      </c>
      <c r="CL53">
        <v>1</v>
      </c>
      <c r="CM53">
        <v>1</v>
      </c>
      <c r="CN53">
        <v>355</v>
      </c>
      <c r="CO53" s="8">
        <f t="shared" si="19"/>
        <v>5.872117789475416</v>
      </c>
      <c r="CP53">
        <v>32</v>
      </c>
      <c r="CQ53" s="8">
        <f t="shared" si="20"/>
        <v>3.4657359027997265</v>
      </c>
      <c r="CR53">
        <v>24</v>
      </c>
      <c r="CS53" s="8">
        <f t="shared" si="21"/>
        <v>3.1780538303479458</v>
      </c>
      <c r="CT53">
        <v>6</v>
      </c>
      <c r="CU53" s="8">
        <f t="shared" si="22"/>
        <v>1.791759469228055</v>
      </c>
    </row>
    <row r="54" spans="1:99">
      <c r="A54">
        <v>13064700729</v>
      </c>
      <c r="B54" t="s">
        <v>75</v>
      </c>
      <c r="C54" t="s">
        <v>222</v>
      </c>
      <c r="D54">
        <v>0</v>
      </c>
      <c r="E54">
        <v>410631664</v>
      </c>
      <c r="F54" s="2">
        <v>44491.413912037038</v>
      </c>
      <c r="G54" s="2">
        <v>44491.414722222224</v>
      </c>
      <c r="H54" t="s">
        <v>231</v>
      </c>
      <c r="I54">
        <v>0</v>
      </c>
      <c r="J54">
        <v>0</v>
      </c>
      <c r="K54">
        <v>0</v>
      </c>
      <c r="L54">
        <v>1</v>
      </c>
      <c r="M54">
        <v>0</v>
      </c>
      <c r="N54">
        <v>0</v>
      </c>
      <c r="O54">
        <v>0</v>
      </c>
      <c r="P54">
        <v>0</v>
      </c>
      <c r="Q54">
        <v>48</v>
      </c>
      <c r="R54">
        <v>1</v>
      </c>
      <c r="S54">
        <v>0</v>
      </c>
      <c r="T54">
        <v>0</v>
      </c>
      <c r="U54">
        <v>1</v>
      </c>
      <c r="V54">
        <v>0</v>
      </c>
      <c r="W54">
        <v>0</v>
      </c>
      <c r="X54">
        <v>1</v>
      </c>
      <c r="Z54" t="str">
        <f>IF(Y54="","",IF(AND(Y54&gt;='Richtig&amp;95CI'!$F$3,Y54&lt;='Richtig&amp;95CI'!$G$3),1,0))</f>
        <v/>
      </c>
      <c r="AA54" s="8" t="str">
        <f t="shared" si="2"/>
        <v/>
      </c>
      <c r="AC54" t="str">
        <f>IF(AB54="","",IF(AND(AB54&gt;='Richtig&amp;95CI'!$F$4,AB54&lt;='Richtig&amp;95CI'!$G$4),1,0))</f>
        <v/>
      </c>
      <c r="AD54" s="8" t="str">
        <f t="shared" si="3"/>
        <v/>
      </c>
      <c r="AP54" t="str">
        <f>IF(AO54="","",IF(AND(AO54&gt;='Richtig&amp;95CI'!$F$6,AO54&lt;='Richtig&amp;95CI'!$G$6),1,0))</f>
        <v/>
      </c>
      <c r="AQ54" s="8" t="str">
        <f t="shared" si="4"/>
        <v/>
      </c>
      <c r="AS54" t="str">
        <f>IF(AR54="","",IF(AND(AR54&gt;='Richtig&amp;95CI'!$F$2,AR54&lt;='Richtig&amp;95CI'!$G$2),1,0))</f>
        <v/>
      </c>
      <c r="AT54" s="8" t="str">
        <f t="shared" si="5"/>
        <v/>
      </c>
      <c r="AV54" t="str">
        <f>IF(AU54="","",IF(AND(AU54&gt;='Richtig&amp;95CI'!$F$5,AU54&lt;='Richtig&amp;95CI'!$G$5),1,0))</f>
        <v/>
      </c>
      <c r="AW54" s="8" t="str">
        <f t="shared" si="6"/>
        <v/>
      </c>
      <c r="BA54" t="str">
        <f>IF(AZ54="","",IF(AND(AZ54&gt;='Richtig&amp;95CI'!$F$3,AZ54&lt;='Richtig&amp;95CI'!$G$3),1,0))</f>
        <v/>
      </c>
      <c r="BB54" s="8" t="str">
        <f t="shared" si="7"/>
        <v/>
      </c>
      <c r="BC54" t="str">
        <f t="shared" si="26"/>
        <v/>
      </c>
      <c r="BD54" s="8" t="str">
        <f t="shared" si="8"/>
        <v/>
      </c>
      <c r="BF54" t="str">
        <f>IF(BE54="","",IF(AND(BE54&gt;='Richtig&amp;95CI'!$F$4,BE54&lt;='Richtig&amp;95CI'!$G$4),1,0))</f>
        <v/>
      </c>
      <c r="BG54" s="8" t="str">
        <f t="shared" si="9"/>
        <v/>
      </c>
      <c r="BH54" t="str">
        <f t="shared" si="27"/>
        <v/>
      </c>
      <c r="BI54" s="8" t="str">
        <f t="shared" si="10"/>
        <v/>
      </c>
      <c r="BU54" t="str">
        <f>IF(BT54="","",IF(AND(BT54&gt;='Richtig&amp;95CI'!$F$6,BT54&lt;='Richtig&amp;95CI'!$G$6),1,0))</f>
        <v/>
      </c>
      <c r="BV54" s="8" t="str">
        <f t="shared" si="11"/>
        <v/>
      </c>
      <c r="BW54" t="str">
        <f t="shared" si="12"/>
        <v/>
      </c>
      <c r="BX54" s="8" t="str">
        <f t="shared" si="23"/>
        <v/>
      </c>
      <c r="BZ54" t="str">
        <f>IF(BY54="","",IF(AND(BY54&gt;='Richtig&amp;95CI'!$F$2,BY54&lt;='Richtig&amp;95CI'!$G$2),1,0))</f>
        <v/>
      </c>
      <c r="CA54" s="8" t="str">
        <f t="shared" si="13"/>
        <v/>
      </c>
      <c r="CB54" t="str">
        <f t="shared" si="14"/>
        <v/>
      </c>
      <c r="CC54" s="8" t="str">
        <f t="shared" si="15"/>
        <v/>
      </c>
      <c r="CE54" t="str">
        <f>IF(CD54="","",IF(AND(CD54&gt;='Richtig&amp;95CI'!$F$5,CD54&lt;='Richtig&amp;95CI'!$G$5),1,0))</f>
        <v/>
      </c>
      <c r="CF54" s="8" t="str">
        <f t="shared" si="16"/>
        <v/>
      </c>
      <c r="CG54" t="str">
        <f t="shared" si="17"/>
        <v/>
      </c>
      <c r="CH54" s="8" t="str">
        <f t="shared" si="18"/>
        <v/>
      </c>
      <c r="CJ54">
        <v>0</v>
      </c>
      <c r="CK54">
        <v>0</v>
      </c>
      <c r="CL54">
        <v>0</v>
      </c>
      <c r="CM54">
        <v>0</v>
      </c>
      <c r="CN54">
        <v>355</v>
      </c>
      <c r="CO54" s="8">
        <f t="shared" si="19"/>
        <v>5.872117789475416</v>
      </c>
      <c r="CP54">
        <v>32</v>
      </c>
      <c r="CQ54" s="8">
        <f t="shared" si="20"/>
        <v>3.4657359027997265</v>
      </c>
      <c r="CR54">
        <v>24</v>
      </c>
      <c r="CS54" s="8">
        <f t="shared" si="21"/>
        <v>3.1780538303479458</v>
      </c>
      <c r="CT54">
        <v>6</v>
      </c>
      <c r="CU54" s="8">
        <f t="shared" si="22"/>
        <v>1.791759469228055</v>
      </c>
    </row>
    <row r="55" spans="1:99">
      <c r="A55">
        <v>13064436597</v>
      </c>
      <c r="B55" t="s">
        <v>75</v>
      </c>
      <c r="C55" t="s">
        <v>222</v>
      </c>
      <c r="D55">
        <v>0</v>
      </c>
      <c r="E55">
        <v>410631664</v>
      </c>
      <c r="F55" s="2">
        <v>44491.276273148149</v>
      </c>
      <c r="G55" s="2">
        <v>44491.28052083333</v>
      </c>
      <c r="H55" t="s">
        <v>232</v>
      </c>
      <c r="I55">
        <v>0</v>
      </c>
      <c r="J55">
        <v>0</v>
      </c>
      <c r="K55">
        <v>0</v>
      </c>
      <c r="L55">
        <v>1</v>
      </c>
      <c r="M55">
        <v>0</v>
      </c>
      <c r="N55">
        <v>0</v>
      </c>
      <c r="O55">
        <v>1</v>
      </c>
      <c r="P55">
        <v>0</v>
      </c>
      <c r="Q55">
        <v>55</v>
      </c>
      <c r="R55">
        <v>1</v>
      </c>
      <c r="S55">
        <v>0</v>
      </c>
      <c r="T55">
        <v>0</v>
      </c>
      <c r="U55">
        <v>0</v>
      </c>
      <c r="V55">
        <v>0</v>
      </c>
      <c r="W55">
        <v>0</v>
      </c>
      <c r="X55">
        <v>0</v>
      </c>
      <c r="Z55" t="str">
        <f>IF(Y55="","",IF(AND(Y55&gt;='Richtig&amp;95CI'!$F$3,Y55&lt;='Richtig&amp;95CI'!$G$3),1,0))</f>
        <v/>
      </c>
      <c r="AA55" s="8" t="str">
        <f t="shared" si="2"/>
        <v/>
      </c>
      <c r="AB55">
        <v>20</v>
      </c>
      <c r="AC55">
        <f>IF(AB55="","",IF(AND(AB55&gt;='Richtig&amp;95CI'!$F$4,AB55&lt;='Richtig&amp;95CI'!$G$4),1,0))</f>
        <v>1</v>
      </c>
      <c r="AD55" s="8">
        <f t="shared" si="3"/>
        <v>2.9957322735539909</v>
      </c>
      <c r="AE55">
        <v>1</v>
      </c>
      <c r="AF55" t="s">
        <v>233</v>
      </c>
      <c r="AG55" t="s">
        <v>234</v>
      </c>
      <c r="AI55">
        <v>0</v>
      </c>
      <c r="AJ55">
        <v>0</v>
      </c>
      <c r="AK55">
        <v>1</v>
      </c>
      <c r="AL55">
        <v>0</v>
      </c>
      <c r="AM55">
        <v>0</v>
      </c>
      <c r="AN55">
        <f t="shared" si="24"/>
        <v>1</v>
      </c>
      <c r="AO55" s="238">
        <v>300</v>
      </c>
      <c r="AP55">
        <f>IF(AO55="","",IF(AND(AO55&gt;='Richtig&amp;95CI'!$F$6,AO55&lt;='Richtig&amp;95CI'!$G$6),1,0))</f>
        <v>0</v>
      </c>
      <c r="AQ55" s="8">
        <f t="shared" si="4"/>
        <v>5.7037824746562009</v>
      </c>
      <c r="AR55" s="238">
        <v>200</v>
      </c>
      <c r="AS55">
        <f>IF(AR55="","",IF(AND(AR55&gt;='Richtig&amp;95CI'!$F$2,AR55&lt;='Richtig&amp;95CI'!$G$2),1,0))</f>
        <v>0</v>
      </c>
      <c r="AT55" s="8">
        <f t="shared" si="5"/>
        <v>5.2983173665480363</v>
      </c>
      <c r="AU55" s="238">
        <v>20</v>
      </c>
      <c r="AV55">
        <f>IF(AU55="","",IF(AND(AU55&gt;='Richtig&amp;95CI'!$F$5,AU55&lt;='Richtig&amp;95CI'!$G$5),1,0))</f>
        <v>0</v>
      </c>
      <c r="AW55" s="8">
        <f t="shared" si="6"/>
        <v>2.9957322735539909</v>
      </c>
      <c r="AX55">
        <v>1</v>
      </c>
      <c r="BA55" t="str">
        <f>IF(AZ55="","",IF(AND(AZ55&gt;='Richtig&amp;95CI'!$F$3,AZ55&lt;='Richtig&amp;95CI'!$G$3),1,0))</f>
        <v/>
      </c>
      <c r="BB55" s="8" t="str">
        <f t="shared" si="7"/>
        <v/>
      </c>
      <c r="BC55" t="str">
        <f t="shared" si="26"/>
        <v/>
      </c>
      <c r="BD55" s="8" t="str">
        <f t="shared" si="8"/>
        <v/>
      </c>
      <c r="BF55" t="str">
        <f>IF(BE55="","",IF(AND(BE55&gt;='Richtig&amp;95CI'!$F$4,BE55&lt;='Richtig&amp;95CI'!$G$4),1,0))</f>
        <v/>
      </c>
      <c r="BG55" s="8" t="str">
        <f t="shared" si="9"/>
        <v/>
      </c>
      <c r="BH55" t="str">
        <f t="shared" si="27"/>
        <v/>
      </c>
      <c r="BI55" s="8" t="str">
        <f t="shared" si="10"/>
        <v/>
      </c>
      <c r="BU55" t="str">
        <f>IF(BT55="","",IF(AND(BT55&gt;='Richtig&amp;95CI'!$F$6,BT55&lt;='Richtig&amp;95CI'!$G$6),1,0))</f>
        <v/>
      </c>
      <c r="BV55" s="8" t="str">
        <f t="shared" si="11"/>
        <v/>
      </c>
      <c r="BW55" t="str">
        <f t="shared" si="12"/>
        <v/>
      </c>
      <c r="BX55" s="8" t="str">
        <f t="shared" si="23"/>
        <v/>
      </c>
      <c r="BZ55" t="str">
        <f>IF(BY55="","",IF(AND(BY55&gt;='Richtig&amp;95CI'!$F$2,BY55&lt;='Richtig&amp;95CI'!$G$2),1,0))</f>
        <v/>
      </c>
      <c r="CA55" s="8" t="str">
        <f t="shared" si="13"/>
        <v/>
      </c>
      <c r="CB55" t="str">
        <f t="shared" si="14"/>
        <v/>
      </c>
      <c r="CC55" s="8" t="str">
        <f t="shared" si="15"/>
        <v/>
      </c>
      <c r="CE55" t="str">
        <f>IF(CD55="","",IF(AND(CD55&gt;='Richtig&amp;95CI'!$F$5,CD55&lt;='Richtig&amp;95CI'!$G$5),1,0))</f>
        <v/>
      </c>
      <c r="CF55" s="8" t="str">
        <f t="shared" si="16"/>
        <v/>
      </c>
      <c r="CG55" t="str">
        <f t="shared" si="17"/>
        <v/>
      </c>
      <c r="CH55" s="8" t="str">
        <f t="shared" si="18"/>
        <v/>
      </c>
      <c r="CJ55">
        <v>0</v>
      </c>
      <c r="CK55">
        <v>0</v>
      </c>
      <c r="CL55">
        <v>0</v>
      </c>
      <c r="CM55">
        <v>0</v>
      </c>
      <c r="CN55">
        <v>355</v>
      </c>
      <c r="CO55" s="8">
        <f t="shared" si="19"/>
        <v>5.872117789475416</v>
      </c>
      <c r="CP55">
        <v>32</v>
      </c>
      <c r="CQ55" s="8">
        <f t="shared" si="20"/>
        <v>3.4657359027997265</v>
      </c>
      <c r="CR55">
        <v>24</v>
      </c>
      <c r="CS55" s="8">
        <f t="shared" si="21"/>
        <v>3.1780538303479458</v>
      </c>
      <c r="CT55">
        <v>6</v>
      </c>
      <c r="CU55" s="8">
        <f t="shared" si="22"/>
        <v>1.791759469228055</v>
      </c>
    </row>
    <row r="56" spans="1:99">
      <c r="A56">
        <v>13063302079</v>
      </c>
      <c r="B56" t="s">
        <v>75</v>
      </c>
      <c r="C56" t="s">
        <v>222</v>
      </c>
      <c r="D56">
        <v>0</v>
      </c>
      <c r="E56">
        <v>410631664</v>
      </c>
      <c r="F56" s="2">
        <v>44490.895925925928</v>
      </c>
      <c r="G56" s="2">
        <v>44490.897766203707</v>
      </c>
      <c r="H56" t="s">
        <v>235</v>
      </c>
      <c r="I56">
        <v>0</v>
      </c>
      <c r="J56">
        <v>0</v>
      </c>
      <c r="K56">
        <v>0</v>
      </c>
      <c r="L56">
        <v>1</v>
      </c>
      <c r="M56">
        <v>0</v>
      </c>
      <c r="N56">
        <v>0</v>
      </c>
      <c r="O56">
        <v>1</v>
      </c>
      <c r="P56">
        <v>0</v>
      </c>
      <c r="Q56">
        <v>57</v>
      </c>
      <c r="R56">
        <v>1</v>
      </c>
      <c r="S56">
        <v>0</v>
      </c>
      <c r="T56">
        <v>0</v>
      </c>
      <c r="U56">
        <v>1</v>
      </c>
      <c r="V56">
        <v>0</v>
      </c>
      <c r="W56">
        <v>0</v>
      </c>
      <c r="X56">
        <v>1</v>
      </c>
      <c r="Z56" t="str">
        <f>IF(Y56="","",IF(AND(Y56&gt;='Richtig&amp;95CI'!$F$3,Y56&lt;='Richtig&amp;95CI'!$G$3),1,0))</f>
        <v/>
      </c>
      <c r="AA56" s="8" t="str">
        <f t="shared" si="2"/>
        <v/>
      </c>
      <c r="AC56" t="str">
        <f>IF(AB56="","",IF(AND(AB56&gt;='Richtig&amp;95CI'!$F$4,AB56&lt;='Richtig&amp;95CI'!$G$4),1,0))</f>
        <v/>
      </c>
      <c r="AD56" s="8" t="str">
        <f t="shared" si="3"/>
        <v/>
      </c>
      <c r="AP56" t="str">
        <f>IF(AO56="","",IF(AND(AO56&gt;='Richtig&amp;95CI'!$F$6,AO56&lt;='Richtig&amp;95CI'!$G$6),1,0))</f>
        <v/>
      </c>
      <c r="AQ56" s="8" t="str">
        <f t="shared" si="4"/>
        <v/>
      </c>
      <c r="AS56" t="str">
        <f>IF(AR56="","",IF(AND(AR56&gt;='Richtig&amp;95CI'!$F$2,AR56&lt;='Richtig&amp;95CI'!$G$2),1,0))</f>
        <v/>
      </c>
      <c r="AT56" s="8" t="str">
        <f t="shared" si="5"/>
        <v/>
      </c>
      <c r="AV56" t="str">
        <f>IF(AU56="","",IF(AND(AU56&gt;='Richtig&amp;95CI'!$F$5,AU56&lt;='Richtig&amp;95CI'!$G$5),1,0))</f>
        <v/>
      </c>
      <c r="AW56" s="8" t="str">
        <f t="shared" si="6"/>
        <v/>
      </c>
      <c r="BA56" t="str">
        <f>IF(AZ56="","",IF(AND(AZ56&gt;='Richtig&amp;95CI'!$F$3,AZ56&lt;='Richtig&amp;95CI'!$G$3),1,0))</f>
        <v/>
      </c>
      <c r="BB56" s="8" t="str">
        <f t="shared" si="7"/>
        <v/>
      </c>
      <c r="BC56" t="str">
        <f t="shared" si="26"/>
        <v/>
      </c>
      <c r="BD56" s="8" t="str">
        <f t="shared" si="8"/>
        <v/>
      </c>
      <c r="BF56" t="str">
        <f>IF(BE56="","",IF(AND(BE56&gt;='Richtig&amp;95CI'!$F$4,BE56&lt;='Richtig&amp;95CI'!$G$4),1,0))</f>
        <v/>
      </c>
      <c r="BG56" s="8" t="str">
        <f t="shared" si="9"/>
        <v/>
      </c>
      <c r="BH56" t="str">
        <f t="shared" si="27"/>
        <v/>
      </c>
      <c r="BI56" s="8" t="str">
        <f t="shared" si="10"/>
        <v/>
      </c>
      <c r="BU56" t="str">
        <f>IF(BT56="","",IF(AND(BT56&gt;='Richtig&amp;95CI'!$F$6,BT56&lt;='Richtig&amp;95CI'!$G$6),1,0))</f>
        <v/>
      </c>
      <c r="BV56" s="8" t="str">
        <f t="shared" si="11"/>
        <v/>
      </c>
      <c r="BW56" t="str">
        <f t="shared" si="12"/>
        <v/>
      </c>
      <c r="BX56" s="8" t="str">
        <f t="shared" si="23"/>
        <v/>
      </c>
      <c r="BZ56" t="str">
        <f>IF(BY56="","",IF(AND(BY56&gt;='Richtig&amp;95CI'!$F$2,BY56&lt;='Richtig&amp;95CI'!$G$2),1,0))</f>
        <v/>
      </c>
      <c r="CA56" s="8" t="str">
        <f t="shared" si="13"/>
        <v/>
      </c>
      <c r="CB56" t="str">
        <f t="shared" si="14"/>
        <v/>
      </c>
      <c r="CC56" s="8" t="str">
        <f t="shared" si="15"/>
        <v/>
      </c>
      <c r="CE56" t="str">
        <f>IF(CD56="","",IF(AND(CD56&gt;='Richtig&amp;95CI'!$F$5,CD56&lt;='Richtig&amp;95CI'!$G$5),1,0))</f>
        <v/>
      </c>
      <c r="CF56" s="8" t="str">
        <f t="shared" si="16"/>
        <v/>
      </c>
      <c r="CG56" t="str">
        <f t="shared" si="17"/>
        <v/>
      </c>
      <c r="CH56" s="8" t="str">
        <f t="shared" si="18"/>
        <v/>
      </c>
      <c r="CJ56">
        <v>0</v>
      </c>
      <c r="CK56">
        <v>0</v>
      </c>
      <c r="CL56">
        <v>0</v>
      </c>
      <c r="CM56">
        <v>0</v>
      </c>
      <c r="CN56">
        <v>355</v>
      </c>
      <c r="CO56" s="8">
        <f t="shared" si="19"/>
        <v>5.872117789475416</v>
      </c>
      <c r="CP56">
        <v>32</v>
      </c>
      <c r="CQ56" s="8">
        <f t="shared" si="20"/>
        <v>3.4657359027997265</v>
      </c>
      <c r="CR56">
        <v>24</v>
      </c>
      <c r="CS56" s="8">
        <f t="shared" si="21"/>
        <v>3.1780538303479458</v>
      </c>
      <c r="CT56">
        <v>6</v>
      </c>
      <c r="CU56" s="8">
        <f t="shared" si="22"/>
        <v>1.791759469228055</v>
      </c>
    </row>
    <row r="57" spans="1:99">
      <c r="A57">
        <v>13063140347</v>
      </c>
      <c r="B57" t="s">
        <v>75</v>
      </c>
      <c r="C57" t="s">
        <v>222</v>
      </c>
      <c r="D57">
        <v>0</v>
      </c>
      <c r="E57">
        <v>410631664</v>
      </c>
      <c r="F57" s="2">
        <v>44490.855671296296</v>
      </c>
      <c r="G57" s="2">
        <v>44490.862604166665</v>
      </c>
      <c r="H57" t="s">
        <v>236</v>
      </c>
      <c r="I57">
        <v>0</v>
      </c>
      <c r="J57">
        <v>0</v>
      </c>
      <c r="K57">
        <v>0</v>
      </c>
      <c r="L57">
        <v>0</v>
      </c>
      <c r="M57">
        <v>0</v>
      </c>
      <c r="N57">
        <v>0</v>
      </c>
      <c r="O57">
        <v>1</v>
      </c>
      <c r="P57">
        <v>0</v>
      </c>
      <c r="Q57">
        <v>50</v>
      </c>
      <c r="R57">
        <v>0</v>
      </c>
      <c r="S57">
        <v>0</v>
      </c>
      <c r="T57">
        <v>0</v>
      </c>
      <c r="U57">
        <v>1</v>
      </c>
      <c r="V57">
        <v>0</v>
      </c>
      <c r="W57">
        <v>0</v>
      </c>
      <c r="X57">
        <v>0</v>
      </c>
      <c r="Y57" s="236">
        <v>5</v>
      </c>
      <c r="Z57">
        <f>IF(Y57="","",IF(AND(Y57&gt;='Richtig&amp;95CI'!$F$3,Y57&lt;='Richtig&amp;95CI'!$G$3),1,0))</f>
        <v>0</v>
      </c>
      <c r="AA57" s="8">
        <f t="shared" si="2"/>
        <v>1.6094379124341003</v>
      </c>
      <c r="AB57">
        <v>3</v>
      </c>
      <c r="AC57">
        <f>IF(AB57="","",IF(AND(AB57&gt;='Richtig&amp;95CI'!$F$4,AB57&lt;='Richtig&amp;95CI'!$G$4),1,0))</f>
        <v>0</v>
      </c>
      <c r="AD57" s="8">
        <f t="shared" si="3"/>
        <v>1.0986122886681098</v>
      </c>
      <c r="AE57">
        <v>1</v>
      </c>
      <c r="AF57" t="s">
        <v>104</v>
      </c>
      <c r="AG57" t="s">
        <v>85</v>
      </c>
      <c r="AH57" t="s">
        <v>237</v>
      </c>
      <c r="AI57">
        <v>1</v>
      </c>
      <c r="AJ57">
        <v>1</v>
      </c>
      <c r="AK57">
        <v>1</v>
      </c>
      <c r="AL57">
        <v>0</v>
      </c>
      <c r="AM57">
        <v>0</v>
      </c>
      <c r="AN57">
        <f t="shared" si="24"/>
        <v>3</v>
      </c>
      <c r="AO57" s="238">
        <v>100</v>
      </c>
      <c r="AP57">
        <f>IF(AO57="","",IF(AND(AO57&gt;='Richtig&amp;95CI'!$F$6,AO57&lt;='Richtig&amp;95CI'!$G$6),1,0))</f>
        <v>0</v>
      </c>
      <c r="AQ57" s="8">
        <f t="shared" si="4"/>
        <v>4.6051701859880918</v>
      </c>
      <c r="AR57" s="238">
        <v>150</v>
      </c>
      <c r="AS57">
        <f>IF(AR57="","",IF(AND(AR57&gt;='Richtig&amp;95CI'!$F$2,AR57&lt;='Richtig&amp;95CI'!$G$2),1,0))</f>
        <v>0</v>
      </c>
      <c r="AT57" s="8">
        <f t="shared" si="5"/>
        <v>5.0106352940962555</v>
      </c>
      <c r="AU57" s="238">
        <v>70</v>
      </c>
      <c r="AV57">
        <f>IF(AU57="","",IF(AND(AU57&gt;='Richtig&amp;95CI'!$F$5,AU57&lt;='Richtig&amp;95CI'!$G$5),1,0))</f>
        <v>0</v>
      </c>
      <c r="AW57" s="8">
        <f t="shared" si="6"/>
        <v>4.2484952420493594</v>
      </c>
      <c r="AX57">
        <v>1</v>
      </c>
      <c r="AY57">
        <v>0</v>
      </c>
      <c r="AZ57" s="236">
        <v>24</v>
      </c>
      <c r="BA57">
        <f>IF(AZ57="","",IF(AND(AZ57&gt;='Richtig&amp;95CI'!$F$3,AZ57&lt;='Richtig&amp;95CI'!$G$3),1,0))</f>
        <v>1</v>
      </c>
      <c r="BB57" s="8">
        <f t="shared" si="7"/>
        <v>3.1780538303479458</v>
      </c>
      <c r="BC57">
        <f t="shared" si="26"/>
        <v>19</v>
      </c>
      <c r="BD57" s="8">
        <f t="shared" si="8"/>
        <v>2.9444389791664403</v>
      </c>
      <c r="BE57" s="238">
        <v>32</v>
      </c>
      <c r="BF57">
        <f>IF(BE57="","",IF(AND(BE57&gt;='Richtig&amp;95CI'!$F$4,BE57&lt;='Richtig&amp;95CI'!$G$4),1,0))</f>
        <v>1</v>
      </c>
      <c r="BG57" s="8">
        <f t="shared" si="9"/>
        <v>3.4657359027997265</v>
      </c>
      <c r="BH57">
        <f t="shared" si="27"/>
        <v>29</v>
      </c>
      <c r="BI57" s="8">
        <f t="shared" si="10"/>
        <v>3.3672958299864741</v>
      </c>
      <c r="BJ57">
        <v>1</v>
      </c>
      <c r="BK57" t="s">
        <v>85</v>
      </c>
      <c r="BN57">
        <v>0</v>
      </c>
      <c r="BO57">
        <v>1</v>
      </c>
      <c r="BP57">
        <v>0</v>
      </c>
      <c r="BQ57">
        <v>0</v>
      </c>
      <c r="BR57">
        <v>0</v>
      </c>
      <c r="BS57">
        <f t="shared" si="25"/>
        <v>1</v>
      </c>
      <c r="BT57" s="238">
        <v>355</v>
      </c>
      <c r="BU57">
        <f>IF(BT57="","",IF(AND(BT57&gt;='Richtig&amp;95CI'!$F$6,BT57&lt;='Richtig&amp;95CI'!$G$6),1,0))</f>
        <v>1</v>
      </c>
      <c r="BV57" s="8">
        <f t="shared" si="11"/>
        <v>5.872117789475416</v>
      </c>
      <c r="BW57">
        <f t="shared" si="12"/>
        <v>255</v>
      </c>
      <c r="BX57" s="8">
        <f t="shared" si="23"/>
        <v>5.5412635451584258</v>
      </c>
      <c r="BY57">
        <v>6</v>
      </c>
      <c r="BZ57">
        <f>IF(BY57="","",IF(AND(BY57&gt;='Richtig&amp;95CI'!$F$2,BY57&lt;='Richtig&amp;95CI'!$G$2),1,0))</f>
        <v>0</v>
      </c>
      <c r="CA57" s="8">
        <f t="shared" si="13"/>
        <v>1.791759469228055</v>
      </c>
      <c r="CB57">
        <f t="shared" si="14"/>
        <v>-144</v>
      </c>
      <c r="CC57" s="8">
        <f t="shared" si="15"/>
        <v>-4.9698132995760007</v>
      </c>
      <c r="CD57" s="238">
        <v>6</v>
      </c>
      <c r="CE57">
        <f>IF(CD57="","",IF(AND(CD57&gt;='Richtig&amp;95CI'!$F$5,CD57&lt;='Richtig&amp;95CI'!$G$5),1,0))</f>
        <v>1</v>
      </c>
      <c r="CF57" s="8">
        <f t="shared" si="16"/>
        <v>1.791759469228055</v>
      </c>
      <c r="CG57">
        <f t="shared" si="17"/>
        <v>-64</v>
      </c>
      <c r="CH57" s="8">
        <f t="shared" si="18"/>
        <v>-4.1588830833596715</v>
      </c>
      <c r="CI57">
        <v>0</v>
      </c>
      <c r="CJ57">
        <v>0</v>
      </c>
      <c r="CK57">
        <v>0</v>
      </c>
      <c r="CL57">
        <v>1</v>
      </c>
      <c r="CM57">
        <v>0</v>
      </c>
      <c r="CN57">
        <v>355</v>
      </c>
      <c r="CO57" s="8">
        <f t="shared" si="19"/>
        <v>5.872117789475416</v>
      </c>
      <c r="CP57">
        <v>32</v>
      </c>
      <c r="CQ57" s="8">
        <f t="shared" si="20"/>
        <v>3.4657359027997265</v>
      </c>
      <c r="CR57">
        <v>24</v>
      </c>
      <c r="CS57" s="8">
        <f t="shared" si="21"/>
        <v>3.1780538303479458</v>
      </c>
      <c r="CT57">
        <v>6</v>
      </c>
      <c r="CU57" s="8">
        <f t="shared" si="22"/>
        <v>1.791759469228055</v>
      </c>
    </row>
    <row r="58" spans="1:99">
      <c r="A58">
        <v>13063114944</v>
      </c>
      <c r="B58" t="s">
        <v>75</v>
      </c>
      <c r="C58" t="s">
        <v>222</v>
      </c>
      <c r="D58">
        <v>0</v>
      </c>
      <c r="E58">
        <v>410631664</v>
      </c>
      <c r="F58" s="2">
        <v>44490.850393518522</v>
      </c>
      <c r="G58" s="2">
        <v>44490.857175925928</v>
      </c>
      <c r="H58" t="s">
        <v>238</v>
      </c>
      <c r="I58">
        <v>1</v>
      </c>
      <c r="J58">
        <v>1</v>
      </c>
      <c r="K58">
        <v>0</v>
      </c>
      <c r="L58">
        <v>0</v>
      </c>
      <c r="M58">
        <v>0</v>
      </c>
      <c r="N58">
        <v>0</v>
      </c>
      <c r="O58">
        <v>0</v>
      </c>
      <c r="P58">
        <v>0</v>
      </c>
      <c r="Q58">
        <v>25</v>
      </c>
      <c r="R58">
        <v>1</v>
      </c>
      <c r="S58">
        <v>0</v>
      </c>
      <c r="T58">
        <v>0</v>
      </c>
      <c r="U58">
        <v>0</v>
      </c>
      <c r="V58">
        <v>0</v>
      </c>
      <c r="W58">
        <v>0</v>
      </c>
      <c r="X58">
        <v>0</v>
      </c>
      <c r="Z58" t="str">
        <f>IF(Y58="","",IF(AND(Y58&gt;='Richtig&amp;95CI'!$F$3,Y58&lt;='Richtig&amp;95CI'!$G$3),1,0))</f>
        <v/>
      </c>
      <c r="AA58" s="8" t="str">
        <f t="shared" si="2"/>
        <v/>
      </c>
      <c r="AC58" t="str">
        <f>IF(AB58="","",IF(AND(AB58&gt;='Richtig&amp;95CI'!$F$4,AB58&lt;='Richtig&amp;95CI'!$G$4),1,0))</f>
        <v/>
      </c>
      <c r="AD58" s="8" t="str">
        <f t="shared" si="3"/>
        <v/>
      </c>
      <c r="AE58">
        <v>1</v>
      </c>
      <c r="AP58" t="str">
        <f>IF(AO58="","",IF(AND(AO58&gt;='Richtig&amp;95CI'!$F$6,AO58&lt;='Richtig&amp;95CI'!$G$6),1,0))</f>
        <v/>
      </c>
      <c r="AQ58" s="8" t="str">
        <f t="shared" si="4"/>
        <v/>
      </c>
      <c r="AS58" t="str">
        <f>IF(AR58="","",IF(AND(AR58&gt;='Richtig&amp;95CI'!$F$2,AR58&lt;='Richtig&amp;95CI'!$G$2),1,0))</f>
        <v/>
      </c>
      <c r="AT58" s="8" t="str">
        <f t="shared" si="5"/>
        <v/>
      </c>
      <c r="AV58" t="str">
        <f>IF(AU58="","",IF(AND(AU58&gt;='Richtig&amp;95CI'!$F$5,AU58&lt;='Richtig&amp;95CI'!$G$5),1,0))</f>
        <v/>
      </c>
      <c r="AW58" s="8" t="str">
        <f t="shared" si="6"/>
        <v/>
      </c>
      <c r="AX58">
        <v>1</v>
      </c>
      <c r="BA58" t="str">
        <f>IF(AZ58="","",IF(AND(AZ58&gt;='Richtig&amp;95CI'!$F$3,AZ58&lt;='Richtig&amp;95CI'!$G$3),1,0))</f>
        <v/>
      </c>
      <c r="BB58" s="8" t="str">
        <f t="shared" si="7"/>
        <v/>
      </c>
      <c r="BC58" t="str">
        <f t="shared" si="26"/>
        <v/>
      </c>
      <c r="BD58" s="8" t="str">
        <f t="shared" si="8"/>
        <v/>
      </c>
      <c r="BF58" t="str">
        <f>IF(BE58="","",IF(AND(BE58&gt;='Richtig&amp;95CI'!$F$4,BE58&lt;='Richtig&amp;95CI'!$G$4),1,0))</f>
        <v/>
      </c>
      <c r="BG58" s="8" t="str">
        <f t="shared" si="9"/>
        <v/>
      </c>
      <c r="BH58" t="str">
        <f t="shared" si="27"/>
        <v/>
      </c>
      <c r="BI58" s="8" t="str">
        <f t="shared" si="10"/>
        <v/>
      </c>
      <c r="BU58" t="str">
        <f>IF(BT58="","",IF(AND(BT58&gt;='Richtig&amp;95CI'!$F$6,BT58&lt;='Richtig&amp;95CI'!$G$6),1,0))</f>
        <v/>
      </c>
      <c r="BV58" s="8" t="str">
        <f t="shared" si="11"/>
        <v/>
      </c>
      <c r="BW58" t="str">
        <f t="shared" si="12"/>
        <v/>
      </c>
      <c r="BX58" s="8" t="str">
        <f t="shared" si="23"/>
        <v/>
      </c>
      <c r="BZ58" t="str">
        <f>IF(BY58="","",IF(AND(BY58&gt;='Richtig&amp;95CI'!$F$2,BY58&lt;='Richtig&amp;95CI'!$G$2),1,0))</f>
        <v/>
      </c>
      <c r="CA58" s="8" t="str">
        <f t="shared" si="13"/>
        <v/>
      </c>
      <c r="CB58" t="str">
        <f t="shared" si="14"/>
        <v/>
      </c>
      <c r="CC58" s="8" t="str">
        <f t="shared" si="15"/>
        <v/>
      </c>
      <c r="CE58" t="str">
        <f>IF(CD58="","",IF(AND(CD58&gt;='Richtig&amp;95CI'!$F$5,CD58&lt;='Richtig&amp;95CI'!$G$5),1,0))</f>
        <v/>
      </c>
      <c r="CF58" s="8" t="str">
        <f t="shared" si="16"/>
        <v/>
      </c>
      <c r="CG58" t="str">
        <f t="shared" si="17"/>
        <v/>
      </c>
      <c r="CH58" s="8" t="str">
        <f t="shared" si="18"/>
        <v/>
      </c>
      <c r="CJ58">
        <v>0</v>
      </c>
      <c r="CK58">
        <v>0</v>
      </c>
      <c r="CL58">
        <v>0</v>
      </c>
      <c r="CM58">
        <v>0</v>
      </c>
      <c r="CN58">
        <v>355</v>
      </c>
      <c r="CO58" s="8">
        <f t="shared" si="19"/>
        <v>5.872117789475416</v>
      </c>
      <c r="CP58">
        <v>32</v>
      </c>
      <c r="CQ58" s="8">
        <f t="shared" si="20"/>
        <v>3.4657359027997265</v>
      </c>
      <c r="CR58">
        <v>24</v>
      </c>
      <c r="CS58" s="8">
        <f t="shared" si="21"/>
        <v>3.1780538303479458</v>
      </c>
      <c r="CT58">
        <v>6</v>
      </c>
      <c r="CU58" s="8">
        <f t="shared" si="22"/>
        <v>1.791759469228055</v>
      </c>
    </row>
    <row r="59" spans="1:99">
      <c r="A59">
        <v>13063010794</v>
      </c>
      <c r="B59" t="s">
        <v>75</v>
      </c>
      <c r="C59" t="s">
        <v>222</v>
      </c>
      <c r="D59">
        <v>0</v>
      </c>
      <c r="E59">
        <v>410631664</v>
      </c>
      <c r="F59" s="2">
        <v>44490.8278125</v>
      </c>
      <c r="G59" s="2">
        <v>44490.833287037036</v>
      </c>
      <c r="H59" t="s">
        <v>239</v>
      </c>
      <c r="I59">
        <v>1</v>
      </c>
      <c r="J59">
        <v>1</v>
      </c>
      <c r="K59">
        <v>1</v>
      </c>
      <c r="L59">
        <v>0</v>
      </c>
      <c r="M59">
        <v>0</v>
      </c>
      <c r="N59">
        <v>0</v>
      </c>
      <c r="O59">
        <v>0</v>
      </c>
      <c r="P59">
        <v>0</v>
      </c>
      <c r="Q59">
        <v>40</v>
      </c>
      <c r="R59">
        <v>0</v>
      </c>
      <c r="S59">
        <v>0</v>
      </c>
      <c r="T59">
        <v>0</v>
      </c>
      <c r="U59">
        <v>0</v>
      </c>
      <c r="V59">
        <v>0</v>
      </c>
      <c r="W59">
        <v>0</v>
      </c>
      <c r="X59">
        <v>1</v>
      </c>
      <c r="Y59" s="236">
        <v>80</v>
      </c>
      <c r="Z59">
        <f>IF(Y59="","",IF(AND(Y59&gt;='Richtig&amp;95CI'!$F$3,Y59&lt;='Richtig&amp;95CI'!$G$3),1,0))</f>
        <v>0</v>
      </c>
      <c r="AA59" s="8">
        <f t="shared" si="2"/>
        <v>4.3820266346738812</v>
      </c>
      <c r="AB59">
        <v>60</v>
      </c>
      <c r="AC59">
        <f>IF(AB59="","",IF(AND(AB59&gt;='Richtig&amp;95CI'!$F$4,AB59&lt;='Richtig&amp;95CI'!$G$4),1,0))</f>
        <v>0</v>
      </c>
      <c r="AD59" s="8">
        <f t="shared" si="3"/>
        <v>4.0943445622221004</v>
      </c>
      <c r="AE59">
        <v>0</v>
      </c>
      <c r="AO59" s="238">
        <v>200</v>
      </c>
      <c r="AP59">
        <f>IF(AO59="","",IF(AND(AO59&gt;='Richtig&amp;95CI'!$F$6,AO59&lt;='Richtig&amp;95CI'!$G$6),1,0))</f>
        <v>0</v>
      </c>
      <c r="AQ59" s="8">
        <f t="shared" si="4"/>
        <v>5.2983173665480363</v>
      </c>
      <c r="AR59" s="238">
        <v>600</v>
      </c>
      <c r="AS59">
        <f>IF(AR59="","",IF(AND(AR59&gt;='Richtig&amp;95CI'!$F$2,AR59&lt;='Richtig&amp;95CI'!$G$2),1,0))</f>
        <v>0</v>
      </c>
      <c r="AT59" s="8">
        <f t="shared" si="5"/>
        <v>6.3969296552161463</v>
      </c>
      <c r="AU59" s="238">
        <v>50</v>
      </c>
      <c r="AV59">
        <f>IF(AU59="","",IF(AND(AU59&gt;='Richtig&amp;95CI'!$F$5,AU59&lt;='Richtig&amp;95CI'!$G$5),1,0))</f>
        <v>0</v>
      </c>
      <c r="AW59" s="8">
        <f t="shared" si="6"/>
        <v>3.912023005428146</v>
      </c>
      <c r="AX59">
        <v>1</v>
      </c>
      <c r="AY59">
        <v>0</v>
      </c>
      <c r="AZ59" s="236">
        <v>131</v>
      </c>
      <c r="BA59">
        <f>IF(AZ59="","",IF(AND(AZ59&gt;='Richtig&amp;95CI'!$F$3,AZ59&lt;='Richtig&amp;95CI'!$G$3),1,0))</f>
        <v>0</v>
      </c>
      <c r="BB59" s="8">
        <f t="shared" si="7"/>
        <v>4.8751973232011512</v>
      </c>
      <c r="BC59">
        <f t="shared" si="26"/>
        <v>51</v>
      </c>
      <c r="BD59" s="8">
        <f t="shared" si="8"/>
        <v>3.9318256327243257</v>
      </c>
      <c r="BE59" s="238">
        <v>131</v>
      </c>
      <c r="BF59">
        <f>IF(BE59="","",IF(AND(BE59&gt;='Richtig&amp;95CI'!$F$4,BE59&lt;='Richtig&amp;95CI'!$G$4),1,0))</f>
        <v>0</v>
      </c>
      <c r="BG59" s="8">
        <f t="shared" si="9"/>
        <v>4.8751973232011512</v>
      </c>
      <c r="BH59">
        <f t="shared" si="27"/>
        <v>71</v>
      </c>
      <c r="BI59" s="8">
        <f t="shared" si="10"/>
        <v>4.2626798770413155</v>
      </c>
      <c r="BJ59">
        <v>0</v>
      </c>
      <c r="BT59" s="238">
        <v>30</v>
      </c>
      <c r="BU59">
        <f>IF(BT59="","",IF(AND(BT59&gt;='Richtig&amp;95CI'!$F$6,BT59&lt;='Richtig&amp;95CI'!$G$6),1,0))</f>
        <v>0</v>
      </c>
      <c r="BV59" s="8">
        <f t="shared" si="11"/>
        <v>3.4011973816621555</v>
      </c>
      <c r="BW59">
        <f t="shared" si="12"/>
        <v>-170</v>
      </c>
      <c r="BX59" s="8">
        <f t="shared" si="23"/>
        <v>-5.1357984370502621</v>
      </c>
      <c r="BY59">
        <v>31</v>
      </c>
      <c r="BZ59">
        <f>IF(BY59="","",IF(AND(BY59&gt;='Richtig&amp;95CI'!$F$2,BY59&lt;='Richtig&amp;95CI'!$G$2),1,0))</f>
        <v>0</v>
      </c>
      <c r="CA59" s="8">
        <f t="shared" si="13"/>
        <v>3.4339872044851463</v>
      </c>
      <c r="CB59">
        <f t="shared" si="14"/>
        <v>-569</v>
      </c>
      <c r="CC59" s="8">
        <f t="shared" si="15"/>
        <v>-6.3438804341263308</v>
      </c>
      <c r="CD59" s="238">
        <v>6</v>
      </c>
      <c r="CE59">
        <f>IF(CD59="","",IF(AND(CD59&gt;='Richtig&amp;95CI'!$F$5,CD59&lt;='Richtig&amp;95CI'!$G$5),1,0))</f>
        <v>1</v>
      </c>
      <c r="CF59" s="8">
        <f t="shared" si="16"/>
        <v>1.791759469228055</v>
      </c>
      <c r="CG59">
        <f t="shared" si="17"/>
        <v>-44</v>
      </c>
      <c r="CH59" s="8">
        <f t="shared" si="18"/>
        <v>-3.784189633918261</v>
      </c>
      <c r="CI59">
        <v>1</v>
      </c>
      <c r="CJ59">
        <v>1</v>
      </c>
      <c r="CK59">
        <v>0</v>
      </c>
      <c r="CL59">
        <v>1</v>
      </c>
      <c r="CM59">
        <v>0</v>
      </c>
      <c r="CN59">
        <v>355</v>
      </c>
      <c r="CO59" s="8">
        <f t="shared" si="19"/>
        <v>5.872117789475416</v>
      </c>
      <c r="CP59">
        <v>32</v>
      </c>
      <c r="CQ59" s="8">
        <f t="shared" si="20"/>
        <v>3.4657359027997265</v>
      </c>
      <c r="CR59">
        <v>24</v>
      </c>
      <c r="CS59" s="8">
        <f t="shared" si="21"/>
        <v>3.1780538303479458</v>
      </c>
      <c r="CT59">
        <v>6</v>
      </c>
      <c r="CU59" s="8">
        <f t="shared" si="22"/>
        <v>1.791759469228055</v>
      </c>
    </row>
    <row r="60" spans="1:99">
      <c r="A60">
        <v>13062992604</v>
      </c>
      <c r="B60" t="s">
        <v>75</v>
      </c>
      <c r="C60" t="s">
        <v>222</v>
      </c>
      <c r="D60">
        <v>0</v>
      </c>
      <c r="E60">
        <v>410631664</v>
      </c>
      <c r="F60" s="2">
        <v>44490.823622685188</v>
      </c>
      <c r="G60" s="2">
        <v>44490.826666666668</v>
      </c>
      <c r="H60" t="s">
        <v>240</v>
      </c>
      <c r="I60">
        <v>0</v>
      </c>
      <c r="J60">
        <v>0</v>
      </c>
      <c r="K60">
        <v>0</v>
      </c>
      <c r="L60">
        <v>0</v>
      </c>
      <c r="M60">
        <v>0</v>
      </c>
      <c r="N60">
        <v>0</v>
      </c>
      <c r="O60">
        <v>1</v>
      </c>
      <c r="P60">
        <v>0</v>
      </c>
      <c r="Q60">
        <v>15</v>
      </c>
      <c r="R60">
        <v>0</v>
      </c>
      <c r="S60">
        <v>0</v>
      </c>
      <c r="T60">
        <v>0</v>
      </c>
      <c r="U60">
        <v>0</v>
      </c>
      <c r="V60">
        <v>0</v>
      </c>
      <c r="W60">
        <v>0</v>
      </c>
      <c r="X60">
        <v>1</v>
      </c>
      <c r="Y60" s="236">
        <v>25</v>
      </c>
      <c r="Z60">
        <f>IF(Y60="","",IF(AND(Y60&gt;='Richtig&amp;95CI'!$F$3,Y60&lt;='Richtig&amp;95CI'!$G$3),1,0))</f>
        <v>1</v>
      </c>
      <c r="AA60" s="8">
        <f t="shared" si="2"/>
        <v>3.2188758248682006</v>
      </c>
      <c r="AB60">
        <v>25</v>
      </c>
      <c r="AC60">
        <f>IF(AB60="","",IF(AND(AB60&gt;='Richtig&amp;95CI'!$F$4,AB60&lt;='Richtig&amp;95CI'!$G$4),1,0))</f>
        <v>1</v>
      </c>
      <c r="AD60" s="8">
        <f t="shared" si="3"/>
        <v>3.2188758248682006</v>
      </c>
      <c r="AE60">
        <v>1</v>
      </c>
      <c r="AF60" t="s">
        <v>241</v>
      </c>
      <c r="AI60">
        <v>0</v>
      </c>
      <c r="AJ60">
        <v>0</v>
      </c>
      <c r="AK60">
        <v>1</v>
      </c>
      <c r="AL60">
        <v>0</v>
      </c>
      <c r="AM60">
        <v>0</v>
      </c>
      <c r="AN60">
        <f t="shared" si="24"/>
        <v>1</v>
      </c>
      <c r="AO60" s="238">
        <v>5</v>
      </c>
      <c r="AP60">
        <f>IF(AO60="","",IF(AND(AO60&gt;='Richtig&amp;95CI'!$F$6,AO60&lt;='Richtig&amp;95CI'!$G$6),1,0))</f>
        <v>0</v>
      </c>
      <c r="AQ60" s="8">
        <f t="shared" si="4"/>
        <v>1.6094379124341003</v>
      </c>
      <c r="AR60" s="238">
        <v>50</v>
      </c>
      <c r="AS60">
        <f>IF(AR60="","",IF(AND(AR60&gt;='Richtig&amp;95CI'!$F$2,AR60&lt;='Richtig&amp;95CI'!$G$2),1,0))</f>
        <v>0</v>
      </c>
      <c r="AT60" s="8">
        <f t="shared" si="5"/>
        <v>3.912023005428146</v>
      </c>
      <c r="AU60" s="238">
        <v>10</v>
      </c>
      <c r="AV60">
        <f>IF(AU60="","",IF(AND(AU60&gt;='Richtig&amp;95CI'!$F$5,AU60&lt;='Richtig&amp;95CI'!$G$5),1,0))</f>
        <v>1</v>
      </c>
      <c r="AW60" s="8">
        <f t="shared" si="6"/>
        <v>2.3025850929940459</v>
      </c>
      <c r="AX60">
        <v>1</v>
      </c>
      <c r="AY60">
        <v>1</v>
      </c>
      <c r="AZ60" s="236">
        <v>50</v>
      </c>
      <c r="BA60">
        <f>IF(AZ60="","",IF(AND(AZ60&gt;='Richtig&amp;95CI'!$F$3,AZ60&lt;='Richtig&amp;95CI'!$G$3),1,0))</f>
        <v>0</v>
      </c>
      <c r="BB60" s="8">
        <f t="shared" si="7"/>
        <v>3.912023005428146</v>
      </c>
      <c r="BC60">
        <f t="shared" si="26"/>
        <v>25</v>
      </c>
      <c r="BD60" s="8">
        <f t="shared" si="8"/>
        <v>3.2188758248682006</v>
      </c>
      <c r="BE60" s="238">
        <v>35</v>
      </c>
      <c r="BF60">
        <f>IF(BE60="","",IF(AND(BE60&gt;='Richtig&amp;95CI'!$F$4,BE60&lt;='Richtig&amp;95CI'!$G$4),1,0))</f>
        <v>0</v>
      </c>
      <c r="BG60" s="8">
        <f t="shared" si="9"/>
        <v>3.5553480614894135</v>
      </c>
      <c r="BH60">
        <f t="shared" si="27"/>
        <v>10</v>
      </c>
      <c r="BI60" s="8">
        <f t="shared" si="10"/>
        <v>2.3025850929940459</v>
      </c>
      <c r="BJ60">
        <v>0</v>
      </c>
      <c r="BK60" t="s">
        <v>242</v>
      </c>
      <c r="BT60" s="238">
        <v>25</v>
      </c>
      <c r="BU60">
        <f>IF(BT60="","",IF(AND(BT60&gt;='Richtig&amp;95CI'!$F$6,BT60&lt;='Richtig&amp;95CI'!$G$6),1,0))</f>
        <v>0</v>
      </c>
      <c r="BV60" s="8">
        <f t="shared" si="11"/>
        <v>3.2188758248682006</v>
      </c>
      <c r="BW60">
        <f t="shared" si="12"/>
        <v>20</v>
      </c>
      <c r="BX60" s="8">
        <f t="shared" si="23"/>
        <v>2.9957322735539909</v>
      </c>
      <c r="BY60">
        <v>35</v>
      </c>
      <c r="BZ60">
        <f>IF(BY60="","",IF(AND(BY60&gt;='Richtig&amp;95CI'!$F$2,BY60&lt;='Richtig&amp;95CI'!$G$2),1,0))</f>
        <v>0</v>
      </c>
      <c r="CA60" s="8">
        <f t="shared" si="13"/>
        <v>3.5553480614894135</v>
      </c>
      <c r="CB60">
        <f t="shared" si="14"/>
        <v>-15</v>
      </c>
      <c r="CC60" s="8">
        <f t="shared" si="15"/>
        <v>-2.7080502011022101</v>
      </c>
      <c r="CD60" s="238">
        <v>35</v>
      </c>
      <c r="CE60">
        <f>IF(CD60="","",IF(AND(CD60&gt;='Richtig&amp;95CI'!$F$5,CD60&lt;='Richtig&amp;95CI'!$G$5),1,0))</f>
        <v>0</v>
      </c>
      <c r="CF60" s="8">
        <f t="shared" si="16"/>
        <v>3.5553480614894135</v>
      </c>
      <c r="CG60">
        <f t="shared" si="17"/>
        <v>25</v>
      </c>
      <c r="CH60" s="8">
        <f t="shared" si="18"/>
        <v>3.2188758248682006</v>
      </c>
      <c r="CI60">
        <v>0</v>
      </c>
      <c r="CJ60">
        <v>1</v>
      </c>
      <c r="CK60">
        <v>0</v>
      </c>
      <c r="CL60">
        <v>0</v>
      </c>
      <c r="CM60">
        <v>0</v>
      </c>
      <c r="CN60">
        <v>355</v>
      </c>
      <c r="CO60" s="8">
        <f t="shared" si="19"/>
        <v>5.872117789475416</v>
      </c>
      <c r="CP60">
        <v>32</v>
      </c>
      <c r="CQ60" s="8">
        <f t="shared" si="20"/>
        <v>3.4657359027997265</v>
      </c>
      <c r="CR60">
        <v>24</v>
      </c>
      <c r="CS60" s="8">
        <f t="shared" si="21"/>
        <v>3.1780538303479458</v>
      </c>
      <c r="CT60">
        <v>6</v>
      </c>
      <c r="CU60" s="8">
        <f t="shared" si="22"/>
        <v>1.791759469228055</v>
      </c>
    </row>
    <row r="61" spans="1:99">
      <c r="A61">
        <v>13061696841</v>
      </c>
      <c r="B61" t="s">
        <v>75</v>
      </c>
      <c r="C61" t="s">
        <v>222</v>
      </c>
      <c r="D61">
        <v>0</v>
      </c>
      <c r="E61">
        <v>410631664</v>
      </c>
      <c r="F61" s="2">
        <v>44490.509409722225</v>
      </c>
      <c r="G61" s="2">
        <v>44490.517013888886</v>
      </c>
      <c r="H61" t="s">
        <v>243</v>
      </c>
      <c r="I61">
        <v>0</v>
      </c>
      <c r="J61">
        <v>0</v>
      </c>
      <c r="K61">
        <v>0</v>
      </c>
      <c r="L61">
        <v>0</v>
      </c>
      <c r="M61">
        <v>0</v>
      </c>
      <c r="N61">
        <v>0</v>
      </c>
      <c r="O61">
        <v>0</v>
      </c>
      <c r="P61">
        <v>0</v>
      </c>
      <c r="Q61">
        <v>15</v>
      </c>
      <c r="R61">
        <v>0</v>
      </c>
      <c r="S61">
        <v>1</v>
      </c>
      <c r="T61">
        <v>0</v>
      </c>
      <c r="U61">
        <v>0</v>
      </c>
      <c r="V61">
        <v>0</v>
      </c>
      <c r="W61">
        <v>1</v>
      </c>
      <c r="X61">
        <v>0</v>
      </c>
      <c r="Y61" s="236">
        <v>3</v>
      </c>
      <c r="Z61">
        <f>IF(Y61="","",IF(AND(Y61&gt;='Richtig&amp;95CI'!$F$3,Y61&lt;='Richtig&amp;95CI'!$G$3),1,0))</f>
        <v>0</v>
      </c>
      <c r="AA61" s="8">
        <f t="shared" si="2"/>
        <v>1.0986122886681098</v>
      </c>
      <c r="AB61">
        <v>2</v>
      </c>
      <c r="AC61">
        <f>IF(AB61="","",IF(AND(AB61&gt;='Richtig&amp;95CI'!$F$4,AB61&lt;='Richtig&amp;95CI'!$G$4),1,0))</f>
        <v>0</v>
      </c>
      <c r="AD61" s="8">
        <f t="shared" si="3"/>
        <v>0.69314718055994529</v>
      </c>
      <c r="AE61">
        <v>1</v>
      </c>
      <c r="AF61" t="s">
        <v>244</v>
      </c>
      <c r="AG61" t="s">
        <v>101</v>
      </c>
      <c r="AI61">
        <v>1</v>
      </c>
      <c r="AJ61">
        <v>0</v>
      </c>
      <c r="AK61">
        <v>1</v>
      </c>
      <c r="AL61">
        <v>0</v>
      </c>
      <c r="AM61">
        <v>0</v>
      </c>
      <c r="AN61">
        <f t="shared" si="24"/>
        <v>2</v>
      </c>
      <c r="AO61" s="238">
        <v>100</v>
      </c>
      <c r="AP61">
        <f>IF(AO61="","",IF(AND(AO61&gt;='Richtig&amp;95CI'!$F$6,AO61&lt;='Richtig&amp;95CI'!$G$6),1,0))</f>
        <v>0</v>
      </c>
      <c r="AQ61" s="8">
        <f t="shared" si="4"/>
        <v>4.6051701859880918</v>
      </c>
      <c r="AR61" s="238">
        <v>80</v>
      </c>
      <c r="AS61">
        <f>IF(AR61="","",IF(AND(AR61&gt;='Richtig&amp;95CI'!$F$2,AR61&lt;='Richtig&amp;95CI'!$G$2),1,0))</f>
        <v>0</v>
      </c>
      <c r="AT61" s="8">
        <f t="shared" si="5"/>
        <v>4.3820266346738812</v>
      </c>
      <c r="AV61" t="str">
        <f>IF(AU61="","",IF(AND(AU61&gt;='Richtig&amp;95CI'!$F$5,AU61&lt;='Richtig&amp;95CI'!$G$5),1,0))</f>
        <v/>
      </c>
      <c r="AW61" s="8" t="str">
        <f t="shared" si="6"/>
        <v/>
      </c>
      <c r="BA61" t="str">
        <f>IF(AZ61="","",IF(AND(AZ61&gt;='Richtig&amp;95CI'!$F$3,AZ61&lt;='Richtig&amp;95CI'!$G$3),1,0))</f>
        <v/>
      </c>
      <c r="BB61" s="8" t="str">
        <f t="shared" si="7"/>
        <v/>
      </c>
      <c r="BC61" t="str">
        <f t="shared" si="26"/>
        <v/>
      </c>
      <c r="BD61" s="8" t="str">
        <f t="shared" si="8"/>
        <v/>
      </c>
      <c r="BF61" t="str">
        <f>IF(BE61="","",IF(AND(BE61&gt;='Richtig&amp;95CI'!$F$4,BE61&lt;='Richtig&amp;95CI'!$G$4),1,0))</f>
        <v/>
      </c>
      <c r="BG61" s="8" t="str">
        <f t="shared" si="9"/>
        <v/>
      </c>
      <c r="BH61" t="str">
        <f t="shared" si="27"/>
        <v/>
      </c>
      <c r="BI61" s="8" t="str">
        <f t="shared" si="10"/>
        <v/>
      </c>
      <c r="BU61" t="str">
        <f>IF(BT61="","",IF(AND(BT61&gt;='Richtig&amp;95CI'!$F$6,BT61&lt;='Richtig&amp;95CI'!$G$6),1,0))</f>
        <v/>
      </c>
      <c r="BV61" s="8" t="str">
        <f t="shared" si="11"/>
        <v/>
      </c>
      <c r="BW61" t="str">
        <f t="shared" si="12"/>
        <v/>
      </c>
      <c r="BX61" s="8" t="str">
        <f t="shared" si="23"/>
        <v/>
      </c>
      <c r="BZ61" t="str">
        <f>IF(BY61="","",IF(AND(BY61&gt;='Richtig&amp;95CI'!$F$2,BY61&lt;='Richtig&amp;95CI'!$G$2),1,0))</f>
        <v/>
      </c>
      <c r="CA61" s="8" t="str">
        <f t="shared" si="13"/>
        <v/>
      </c>
      <c r="CB61" t="str">
        <f t="shared" si="14"/>
        <v/>
      </c>
      <c r="CC61" s="8" t="str">
        <f t="shared" si="15"/>
        <v/>
      </c>
      <c r="CE61" t="str">
        <f>IF(CD61="","",IF(AND(CD61&gt;='Richtig&amp;95CI'!$F$5,CD61&lt;='Richtig&amp;95CI'!$G$5),1,0))</f>
        <v/>
      </c>
      <c r="CF61" s="8" t="str">
        <f t="shared" si="16"/>
        <v/>
      </c>
      <c r="CG61" t="str">
        <f t="shared" si="17"/>
        <v/>
      </c>
      <c r="CH61" s="8" t="str">
        <f t="shared" si="18"/>
        <v/>
      </c>
      <c r="CJ61">
        <v>0</v>
      </c>
      <c r="CK61">
        <v>0</v>
      </c>
      <c r="CL61">
        <v>0</v>
      </c>
      <c r="CM61">
        <v>0</v>
      </c>
      <c r="CN61">
        <v>355</v>
      </c>
      <c r="CO61" s="8">
        <f t="shared" si="19"/>
        <v>5.872117789475416</v>
      </c>
      <c r="CP61">
        <v>32</v>
      </c>
      <c r="CQ61" s="8">
        <f t="shared" si="20"/>
        <v>3.4657359027997265</v>
      </c>
      <c r="CR61">
        <v>24</v>
      </c>
      <c r="CS61" s="8">
        <f t="shared" si="21"/>
        <v>3.1780538303479458</v>
      </c>
      <c r="CT61">
        <v>6</v>
      </c>
      <c r="CU61" s="8">
        <f t="shared" si="22"/>
        <v>1.791759469228055</v>
      </c>
    </row>
    <row r="62" spans="1:99">
      <c r="A62">
        <v>13061635690</v>
      </c>
      <c r="B62" t="s">
        <v>75</v>
      </c>
      <c r="C62" t="s">
        <v>222</v>
      </c>
      <c r="D62">
        <v>0</v>
      </c>
      <c r="E62">
        <v>410631664</v>
      </c>
      <c r="F62" s="2">
        <v>44490.492465277777</v>
      </c>
      <c r="G62" s="2">
        <v>44490.506574074076</v>
      </c>
      <c r="H62" t="s">
        <v>156</v>
      </c>
      <c r="I62">
        <v>1</v>
      </c>
      <c r="J62">
        <v>1</v>
      </c>
      <c r="K62">
        <v>0</v>
      </c>
      <c r="L62">
        <v>0</v>
      </c>
      <c r="M62">
        <v>0</v>
      </c>
      <c r="N62">
        <v>0</v>
      </c>
      <c r="O62">
        <v>0</v>
      </c>
      <c r="P62">
        <v>0</v>
      </c>
      <c r="Q62">
        <v>5</v>
      </c>
      <c r="R62">
        <v>1</v>
      </c>
      <c r="S62">
        <v>0</v>
      </c>
      <c r="T62">
        <v>0</v>
      </c>
      <c r="U62">
        <v>0</v>
      </c>
      <c r="V62">
        <v>0</v>
      </c>
      <c r="W62">
        <v>0</v>
      </c>
      <c r="X62">
        <v>1</v>
      </c>
      <c r="Y62" s="236">
        <v>30</v>
      </c>
      <c r="Z62">
        <f>IF(Y62="","",IF(AND(Y62&gt;='Richtig&amp;95CI'!$F$3,Y62&lt;='Richtig&amp;95CI'!$G$3),1,0))</f>
        <v>1</v>
      </c>
      <c r="AA62" s="8">
        <f t="shared" si="2"/>
        <v>3.4011973816621555</v>
      </c>
      <c r="AB62">
        <v>25</v>
      </c>
      <c r="AC62">
        <f>IF(AB62="","",IF(AND(AB62&gt;='Richtig&amp;95CI'!$F$4,AB62&lt;='Richtig&amp;95CI'!$G$4),1,0))</f>
        <v>1</v>
      </c>
      <c r="AD62" s="8">
        <f t="shared" si="3"/>
        <v>3.2188758248682006</v>
      </c>
      <c r="AE62">
        <v>1</v>
      </c>
      <c r="AF62" t="s">
        <v>245</v>
      </c>
      <c r="AG62" t="s">
        <v>246</v>
      </c>
      <c r="AH62" t="s">
        <v>101</v>
      </c>
      <c r="AI62">
        <v>1</v>
      </c>
      <c r="AJ62">
        <v>0</v>
      </c>
      <c r="AK62">
        <v>1</v>
      </c>
      <c r="AL62">
        <v>0</v>
      </c>
      <c r="AM62">
        <v>0</v>
      </c>
      <c r="AN62">
        <f t="shared" si="24"/>
        <v>2</v>
      </c>
      <c r="AO62" s="238">
        <v>355</v>
      </c>
      <c r="AP62">
        <f>IF(AO62="","",IF(AND(AO62&gt;='Richtig&amp;95CI'!$F$6,AO62&lt;='Richtig&amp;95CI'!$G$6),1,0))</f>
        <v>1</v>
      </c>
      <c r="AQ62" s="8">
        <f t="shared" si="4"/>
        <v>5.872117789475416</v>
      </c>
      <c r="AR62" s="238">
        <v>20</v>
      </c>
      <c r="AS62">
        <f>IF(AR62="","",IF(AND(AR62&gt;='Richtig&amp;95CI'!$F$2,AR62&lt;='Richtig&amp;95CI'!$G$2),1,0))</f>
        <v>0</v>
      </c>
      <c r="AT62" s="8">
        <f t="shared" si="5"/>
        <v>2.9957322735539909</v>
      </c>
      <c r="AU62" s="238">
        <v>10</v>
      </c>
      <c r="AV62">
        <f>IF(AU62="","",IF(AND(AU62&gt;='Richtig&amp;95CI'!$F$5,AU62&lt;='Richtig&amp;95CI'!$G$5),1,0))</f>
        <v>1</v>
      </c>
      <c r="AW62" s="8">
        <f t="shared" si="6"/>
        <v>2.3025850929940459</v>
      </c>
      <c r="AX62">
        <v>1</v>
      </c>
      <c r="AY62">
        <v>0</v>
      </c>
      <c r="AZ62" s="236">
        <v>32</v>
      </c>
      <c r="BA62">
        <f>IF(AZ62="","",IF(AND(AZ62&gt;='Richtig&amp;95CI'!$F$3,AZ62&lt;='Richtig&amp;95CI'!$G$3),1,0))</f>
        <v>1</v>
      </c>
      <c r="BB62" s="8">
        <f t="shared" si="7"/>
        <v>3.4657359027997265</v>
      </c>
      <c r="BC62">
        <f t="shared" si="26"/>
        <v>2</v>
      </c>
      <c r="BD62" s="8">
        <f t="shared" si="8"/>
        <v>0.69314718055994529</v>
      </c>
      <c r="BE62" s="238">
        <v>24</v>
      </c>
      <c r="BF62">
        <f>IF(BE62="","",IF(AND(BE62&gt;='Richtig&amp;95CI'!$F$4,BE62&lt;='Richtig&amp;95CI'!$G$4),1,0))</f>
        <v>1</v>
      </c>
      <c r="BG62" s="8">
        <f t="shared" si="9"/>
        <v>3.1780538303479458</v>
      </c>
      <c r="BH62">
        <f t="shared" si="27"/>
        <v>-1</v>
      </c>
      <c r="BI62" s="8">
        <f t="shared" si="10"/>
        <v>0</v>
      </c>
      <c r="BJ62">
        <v>0</v>
      </c>
      <c r="BK62" t="s">
        <v>247</v>
      </c>
      <c r="BT62" s="238">
        <v>355</v>
      </c>
      <c r="BU62">
        <f>IF(BT62="","",IF(AND(BT62&gt;='Richtig&amp;95CI'!$F$6,BT62&lt;='Richtig&amp;95CI'!$G$6),1,0))</f>
        <v>1</v>
      </c>
      <c r="BV62" s="8">
        <f t="shared" si="11"/>
        <v>5.872117789475416</v>
      </c>
      <c r="BW62">
        <f t="shared" si="12"/>
        <v>0</v>
      </c>
      <c r="BX62" s="8">
        <f>IF(ISNUMBER(BW62),SIGN(BW62+0.00001)*LN(ABS(BW62+0.00001)),"")</f>
        <v>-11.512925464970229</v>
      </c>
      <c r="BY62">
        <v>20</v>
      </c>
      <c r="BZ62">
        <f>IF(BY62="","",IF(AND(BY62&gt;='Richtig&amp;95CI'!$F$2,BY62&lt;='Richtig&amp;95CI'!$G$2),1,0))</f>
        <v>0</v>
      </c>
      <c r="CA62" s="8">
        <f t="shared" si="13"/>
        <v>2.9957322735539909</v>
      </c>
      <c r="CB62">
        <f t="shared" si="14"/>
        <v>0</v>
      </c>
      <c r="CC62" s="8">
        <f>IF(ISNUMBER(CB62),SIGN(CB62+0.00001)*LN(ABS(CB62+0.00001)),"")</f>
        <v>-11.512925464970229</v>
      </c>
      <c r="CD62" s="238">
        <v>10</v>
      </c>
      <c r="CE62">
        <f>IF(CD62="","",IF(AND(CD62&gt;='Richtig&amp;95CI'!$F$5,CD62&lt;='Richtig&amp;95CI'!$G$5),1,0))</f>
        <v>1</v>
      </c>
      <c r="CF62" s="8">
        <f t="shared" si="16"/>
        <v>2.3025850929940459</v>
      </c>
      <c r="CG62">
        <f t="shared" si="17"/>
        <v>0</v>
      </c>
      <c r="CH62" s="8">
        <f>IF(ISNUMBER(CG62),SIGN(CG62+0.00001)*LN(ABS(CG62+0.00001)),"")</f>
        <v>-11.512925464970229</v>
      </c>
      <c r="CI62">
        <v>1</v>
      </c>
      <c r="CJ62">
        <v>0</v>
      </c>
      <c r="CK62">
        <v>1</v>
      </c>
      <c r="CL62">
        <v>1</v>
      </c>
      <c r="CM62">
        <v>1</v>
      </c>
      <c r="CN62">
        <v>355</v>
      </c>
      <c r="CO62" s="8">
        <f t="shared" si="19"/>
        <v>5.872117789475416</v>
      </c>
      <c r="CP62">
        <v>32</v>
      </c>
      <c r="CQ62" s="8">
        <f t="shared" si="20"/>
        <v>3.4657359027997265</v>
      </c>
      <c r="CR62">
        <v>24</v>
      </c>
      <c r="CS62" s="8">
        <f t="shared" si="21"/>
        <v>3.1780538303479458</v>
      </c>
      <c r="CT62">
        <v>6</v>
      </c>
      <c r="CU62" s="8">
        <f t="shared" si="22"/>
        <v>1.791759469228055</v>
      </c>
    </row>
    <row r="63" spans="1:99">
      <c r="A63">
        <v>13056373450</v>
      </c>
      <c r="B63" t="s">
        <v>75</v>
      </c>
      <c r="C63" t="s">
        <v>222</v>
      </c>
      <c r="D63">
        <v>0</v>
      </c>
      <c r="E63">
        <v>410631664</v>
      </c>
      <c r="F63" s="2">
        <v>44488.782847222225</v>
      </c>
      <c r="G63" s="2">
        <v>44488.790277777778</v>
      </c>
      <c r="H63" t="s">
        <v>248</v>
      </c>
      <c r="I63">
        <v>1</v>
      </c>
      <c r="J63">
        <v>1</v>
      </c>
      <c r="K63">
        <v>1</v>
      </c>
      <c r="L63">
        <v>0</v>
      </c>
      <c r="M63">
        <v>0</v>
      </c>
      <c r="N63">
        <v>0</v>
      </c>
      <c r="O63">
        <v>1</v>
      </c>
      <c r="P63">
        <v>0</v>
      </c>
      <c r="Q63">
        <v>20</v>
      </c>
      <c r="R63">
        <v>1</v>
      </c>
      <c r="S63">
        <v>0</v>
      </c>
      <c r="T63">
        <v>1</v>
      </c>
      <c r="U63">
        <v>0</v>
      </c>
      <c r="V63">
        <v>0</v>
      </c>
      <c r="W63">
        <v>0</v>
      </c>
      <c r="X63">
        <v>1</v>
      </c>
      <c r="Y63" s="236">
        <v>20</v>
      </c>
      <c r="Z63">
        <f>IF(Y63="","",IF(AND(Y63&gt;='Richtig&amp;95CI'!$F$3,Y63&lt;='Richtig&amp;95CI'!$G$3),1,0))</f>
        <v>0</v>
      </c>
      <c r="AA63" s="8">
        <f t="shared" si="2"/>
        <v>2.9957322735539909</v>
      </c>
      <c r="AB63">
        <v>10</v>
      </c>
      <c r="AC63">
        <f>IF(AB63="","",IF(AND(AB63&gt;='Richtig&amp;95CI'!$F$4,AB63&lt;='Richtig&amp;95CI'!$G$4),1,0))</f>
        <v>0</v>
      </c>
      <c r="AD63" s="8">
        <f t="shared" si="3"/>
        <v>2.3025850929940459</v>
      </c>
      <c r="AE63">
        <v>1</v>
      </c>
      <c r="AF63" t="s">
        <v>249</v>
      </c>
      <c r="AG63" t="s">
        <v>250</v>
      </c>
      <c r="AH63" t="s">
        <v>251</v>
      </c>
      <c r="AI63">
        <v>1</v>
      </c>
      <c r="AJ63">
        <v>1</v>
      </c>
      <c r="AK63">
        <v>1</v>
      </c>
      <c r="AL63">
        <v>0</v>
      </c>
      <c r="AM63">
        <v>0</v>
      </c>
      <c r="AN63">
        <f t="shared" si="24"/>
        <v>3</v>
      </c>
      <c r="AO63" s="238">
        <v>300</v>
      </c>
      <c r="AP63">
        <f>IF(AO63="","",IF(AND(AO63&gt;='Richtig&amp;95CI'!$F$6,AO63&lt;='Richtig&amp;95CI'!$G$6),1,0))</f>
        <v>0</v>
      </c>
      <c r="AQ63" s="8">
        <f t="shared" si="4"/>
        <v>5.7037824746562009</v>
      </c>
      <c r="AR63" s="238">
        <v>20</v>
      </c>
      <c r="AS63">
        <f>IF(AR63="","",IF(AND(AR63&gt;='Richtig&amp;95CI'!$F$2,AR63&lt;='Richtig&amp;95CI'!$G$2),1,0))</f>
        <v>0</v>
      </c>
      <c r="AT63" s="8">
        <f t="shared" si="5"/>
        <v>2.9957322735539909</v>
      </c>
      <c r="AU63" s="238">
        <v>3</v>
      </c>
      <c r="AV63">
        <f>IF(AU63="","",IF(AND(AU63&gt;='Richtig&amp;95CI'!$F$5,AU63&lt;='Richtig&amp;95CI'!$G$5),1,0))</f>
        <v>1</v>
      </c>
      <c r="AW63" s="8">
        <f t="shared" si="6"/>
        <v>1.0986122886681098</v>
      </c>
      <c r="AX63">
        <v>1</v>
      </c>
      <c r="AY63">
        <v>0</v>
      </c>
      <c r="AZ63" s="236">
        <v>131</v>
      </c>
      <c r="BA63">
        <f>IF(AZ63="","",IF(AND(AZ63&gt;='Richtig&amp;95CI'!$F$3,AZ63&lt;='Richtig&amp;95CI'!$G$3),1,0))</f>
        <v>0</v>
      </c>
      <c r="BB63" s="8">
        <f t="shared" si="7"/>
        <v>4.8751973232011512</v>
      </c>
      <c r="BC63">
        <f t="shared" si="26"/>
        <v>111</v>
      </c>
      <c r="BD63" s="8">
        <f t="shared" si="8"/>
        <v>4.7095302013123339</v>
      </c>
      <c r="BE63" s="238">
        <v>131</v>
      </c>
      <c r="BF63">
        <f>IF(BE63="","",IF(AND(BE63&gt;='Richtig&amp;95CI'!$F$4,BE63&lt;='Richtig&amp;95CI'!$G$4),1,0))</f>
        <v>0</v>
      </c>
      <c r="BG63" s="8">
        <f t="shared" si="9"/>
        <v>4.8751973232011512</v>
      </c>
      <c r="BH63">
        <f t="shared" si="27"/>
        <v>121</v>
      </c>
      <c r="BI63" s="8">
        <f t="shared" si="10"/>
        <v>4.7957905455967413</v>
      </c>
      <c r="BJ63">
        <v>1</v>
      </c>
      <c r="BK63" t="s">
        <v>252</v>
      </c>
      <c r="BL63" t="s">
        <v>253</v>
      </c>
      <c r="BN63">
        <v>1</v>
      </c>
      <c r="BO63">
        <v>0</v>
      </c>
      <c r="BP63">
        <v>1</v>
      </c>
      <c r="BQ63">
        <v>0</v>
      </c>
      <c r="BR63">
        <v>0</v>
      </c>
      <c r="BS63">
        <f t="shared" si="25"/>
        <v>2</v>
      </c>
      <c r="BT63" s="238">
        <v>355</v>
      </c>
      <c r="BU63">
        <f>IF(BT63="","",IF(AND(BT63&gt;='Richtig&amp;95CI'!$F$6,BT63&lt;='Richtig&amp;95CI'!$G$6),1,0))</f>
        <v>1</v>
      </c>
      <c r="BV63" s="8">
        <f t="shared" si="11"/>
        <v>5.872117789475416</v>
      </c>
      <c r="BW63">
        <f t="shared" si="12"/>
        <v>55</v>
      </c>
      <c r="BX63" s="8">
        <f t="shared" si="23"/>
        <v>4.0073331852324712</v>
      </c>
      <c r="BY63">
        <v>355</v>
      </c>
      <c r="BZ63">
        <f>IF(BY63="","",IF(AND(BY63&gt;='Richtig&amp;95CI'!$F$2,BY63&lt;='Richtig&amp;95CI'!$G$2),1,0))</f>
        <v>1</v>
      </c>
      <c r="CA63" s="8">
        <f t="shared" si="13"/>
        <v>5.872117789475416</v>
      </c>
      <c r="CB63">
        <f t="shared" si="14"/>
        <v>335</v>
      </c>
      <c r="CC63" s="8">
        <f t="shared" si="15"/>
        <v>5.8141305318250662</v>
      </c>
      <c r="CD63" s="238">
        <v>6</v>
      </c>
      <c r="CE63">
        <f>IF(CD63="","",IF(AND(CD63&gt;='Richtig&amp;95CI'!$F$5,CD63&lt;='Richtig&amp;95CI'!$G$5),1,0))</f>
        <v>1</v>
      </c>
      <c r="CF63" s="8">
        <f t="shared" si="16"/>
        <v>1.791759469228055</v>
      </c>
      <c r="CG63">
        <f t="shared" si="17"/>
        <v>3</v>
      </c>
      <c r="CH63" s="8">
        <f t="shared" si="18"/>
        <v>1.0986122886681098</v>
      </c>
      <c r="CI63">
        <v>1</v>
      </c>
      <c r="CJ63">
        <v>0</v>
      </c>
      <c r="CK63">
        <v>0</v>
      </c>
      <c r="CL63">
        <v>1</v>
      </c>
      <c r="CM63">
        <v>0</v>
      </c>
      <c r="CN63">
        <v>355</v>
      </c>
      <c r="CO63" s="8">
        <f t="shared" si="19"/>
        <v>5.872117789475416</v>
      </c>
      <c r="CP63">
        <v>32</v>
      </c>
      <c r="CQ63" s="8">
        <f t="shared" si="20"/>
        <v>3.4657359027997265</v>
      </c>
      <c r="CR63">
        <v>24</v>
      </c>
      <c r="CS63" s="8">
        <f t="shared" si="21"/>
        <v>3.1780538303479458</v>
      </c>
      <c r="CT63">
        <v>6</v>
      </c>
      <c r="CU63" s="8">
        <f t="shared" si="22"/>
        <v>1.791759469228055</v>
      </c>
    </row>
    <row r="64" spans="1:99">
      <c r="A64">
        <v>13054739536</v>
      </c>
      <c r="B64" t="s">
        <v>75</v>
      </c>
      <c r="C64" t="s">
        <v>222</v>
      </c>
      <c r="D64">
        <v>0</v>
      </c>
      <c r="E64">
        <v>410631664</v>
      </c>
      <c r="F64" s="2">
        <v>44488.311099537037</v>
      </c>
      <c r="G64" s="2">
        <v>44488.3122337963</v>
      </c>
      <c r="H64" t="s">
        <v>254</v>
      </c>
      <c r="I64">
        <v>1</v>
      </c>
      <c r="J64">
        <v>1</v>
      </c>
      <c r="K64">
        <v>0</v>
      </c>
      <c r="L64">
        <v>1</v>
      </c>
      <c r="M64">
        <v>1</v>
      </c>
      <c r="N64">
        <v>0</v>
      </c>
      <c r="O64">
        <v>1</v>
      </c>
      <c r="P64">
        <v>1</v>
      </c>
      <c r="Q64">
        <v>8</v>
      </c>
      <c r="R64">
        <v>0</v>
      </c>
      <c r="S64">
        <v>0</v>
      </c>
      <c r="T64">
        <v>1</v>
      </c>
      <c r="U64">
        <v>1</v>
      </c>
      <c r="V64">
        <v>0</v>
      </c>
      <c r="W64">
        <v>0</v>
      </c>
      <c r="X64">
        <v>1</v>
      </c>
      <c r="Z64" t="str">
        <f>IF(Y64="","",IF(AND(Y64&gt;='Richtig&amp;95CI'!$F$3,Y64&lt;='Richtig&amp;95CI'!$G$3),1,0))</f>
        <v/>
      </c>
      <c r="AA64" s="8" t="str">
        <f t="shared" si="2"/>
        <v/>
      </c>
      <c r="AC64" t="str">
        <f>IF(AB64="","",IF(AND(AB64&gt;='Richtig&amp;95CI'!$F$4,AB64&lt;='Richtig&amp;95CI'!$G$4),1,0))</f>
        <v/>
      </c>
      <c r="AD64" s="8" t="str">
        <f t="shared" si="3"/>
        <v/>
      </c>
      <c r="AP64" t="str">
        <f>IF(AO64="","",IF(AND(AO64&gt;='Richtig&amp;95CI'!$F$6,AO64&lt;='Richtig&amp;95CI'!$G$6),1,0))</f>
        <v/>
      </c>
      <c r="AQ64" s="8" t="str">
        <f t="shared" si="4"/>
        <v/>
      </c>
      <c r="AS64" t="str">
        <f>IF(AR64="","",IF(AND(AR64&gt;='Richtig&amp;95CI'!$F$2,AR64&lt;='Richtig&amp;95CI'!$G$2),1,0))</f>
        <v/>
      </c>
      <c r="AT64" s="8" t="str">
        <f t="shared" si="5"/>
        <v/>
      </c>
      <c r="AV64" t="str">
        <f>IF(AU64="","",IF(AND(AU64&gt;='Richtig&amp;95CI'!$F$5,AU64&lt;='Richtig&amp;95CI'!$G$5),1,0))</f>
        <v/>
      </c>
      <c r="AW64" s="8" t="str">
        <f t="shared" si="6"/>
        <v/>
      </c>
      <c r="BA64" t="str">
        <f>IF(AZ64="","",IF(AND(AZ64&gt;='Richtig&amp;95CI'!$F$3,AZ64&lt;='Richtig&amp;95CI'!$G$3),1,0))</f>
        <v/>
      </c>
      <c r="BB64" s="8" t="str">
        <f t="shared" si="7"/>
        <v/>
      </c>
      <c r="BC64" t="str">
        <f t="shared" si="26"/>
        <v/>
      </c>
      <c r="BD64" s="8" t="str">
        <f t="shared" si="8"/>
        <v/>
      </c>
      <c r="BF64" t="str">
        <f>IF(BE64="","",IF(AND(BE64&gt;='Richtig&amp;95CI'!$F$4,BE64&lt;='Richtig&amp;95CI'!$G$4),1,0))</f>
        <v/>
      </c>
      <c r="BG64" s="8" t="str">
        <f t="shared" si="9"/>
        <v/>
      </c>
      <c r="BH64" t="str">
        <f t="shared" si="27"/>
        <v/>
      </c>
      <c r="BI64" s="8" t="str">
        <f t="shared" si="10"/>
        <v/>
      </c>
      <c r="BU64" t="str">
        <f>IF(BT64="","",IF(AND(BT64&gt;='Richtig&amp;95CI'!$F$6,BT64&lt;='Richtig&amp;95CI'!$G$6),1,0))</f>
        <v/>
      </c>
      <c r="BV64" s="8" t="str">
        <f t="shared" si="11"/>
        <v/>
      </c>
      <c r="BW64" t="str">
        <f t="shared" si="12"/>
        <v/>
      </c>
      <c r="BX64" s="8" t="str">
        <f t="shared" si="23"/>
        <v/>
      </c>
      <c r="BZ64" t="str">
        <f>IF(BY64="","",IF(AND(BY64&gt;='Richtig&amp;95CI'!$F$2,BY64&lt;='Richtig&amp;95CI'!$G$2),1,0))</f>
        <v/>
      </c>
      <c r="CA64" s="8" t="str">
        <f t="shared" si="13"/>
        <v/>
      </c>
      <c r="CB64" t="str">
        <f t="shared" si="14"/>
        <v/>
      </c>
      <c r="CC64" s="8" t="str">
        <f t="shared" si="15"/>
        <v/>
      </c>
      <c r="CE64" t="str">
        <f>IF(CD64="","",IF(AND(CD64&gt;='Richtig&amp;95CI'!$F$5,CD64&lt;='Richtig&amp;95CI'!$G$5),1,0))</f>
        <v/>
      </c>
      <c r="CF64" s="8" t="str">
        <f t="shared" si="16"/>
        <v/>
      </c>
      <c r="CG64" t="str">
        <f t="shared" si="17"/>
        <v/>
      </c>
      <c r="CH64" s="8" t="str">
        <f t="shared" si="18"/>
        <v/>
      </c>
      <c r="CJ64">
        <v>0</v>
      </c>
      <c r="CK64">
        <v>0</v>
      </c>
      <c r="CL64">
        <v>0</v>
      </c>
      <c r="CM64">
        <v>0</v>
      </c>
      <c r="CN64">
        <v>355</v>
      </c>
      <c r="CO64" s="8">
        <f t="shared" si="19"/>
        <v>5.872117789475416</v>
      </c>
      <c r="CP64">
        <v>32</v>
      </c>
      <c r="CQ64" s="8">
        <f t="shared" si="20"/>
        <v>3.4657359027997265</v>
      </c>
      <c r="CR64">
        <v>24</v>
      </c>
      <c r="CS64" s="8">
        <f t="shared" si="21"/>
        <v>3.1780538303479458</v>
      </c>
      <c r="CT64">
        <v>6</v>
      </c>
      <c r="CU64" s="8">
        <f t="shared" si="22"/>
        <v>1.791759469228055</v>
      </c>
    </row>
    <row r="65" spans="1:99">
      <c r="A65">
        <v>13052970358</v>
      </c>
      <c r="B65" t="s">
        <v>75</v>
      </c>
      <c r="C65" t="s">
        <v>222</v>
      </c>
      <c r="D65">
        <v>0</v>
      </c>
      <c r="E65">
        <v>410631664</v>
      </c>
      <c r="F65" s="2">
        <v>44487.745486111111</v>
      </c>
      <c r="G65" s="2">
        <v>44487.754016203704</v>
      </c>
      <c r="H65" t="s">
        <v>255</v>
      </c>
      <c r="I65">
        <v>1</v>
      </c>
      <c r="J65">
        <v>1</v>
      </c>
      <c r="K65">
        <v>0</v>
      </c>
      <c r="L65">
        <v>0</v>
      </c>
      <c r="M65">
        <v>0</v>
      </c>
      <c r="N65">
        <v>0</v>
      </c>
      <c r="O65">
        <v>0</v>
      </c>
      <c r="P65">
        <v>1</v>
      </c>
      <c r="Q65">
        <v>5</v>
      </c>
      <c r="R65">
        <v>1</v>
      </c>
      <c r="S65">
        <v>0</v>
      </c>
      <c r="T65">
        <v>1</v>
      </c>
      <c r="U65">
        <v>0</v>
      </c>
      <c r="V65">
        <v>1</v>
      </c>
      <c r="W65">
        <v>1</v>
      </c>
      <c r="X65">
        <v>1</v>
      </c>
      <c r="Y65" s="236">
        <v>10</v>
      </c>
      <c r="Z65">
        <f>IF(Y65="","",IF(AND(Y65&gt;='Richtig&amp;95CI'!$F$3,Y65&lt;='Richtig&amp;95CI'!$G$3),1,0))</f>
        <v>0</v>
      </c>
      <c r="AA65" s="8">
        <f t="shared" si="2"/>
        <v>2.3025850929940459</v>
      </c>
      <c r="AB65">
        <v>8</v>
      </c>
      <c r="AC65">
        <f>IF(AB65="","",IF(AND(AB65&gt;='Richtig&amp;95CI'!$F$4,AB65&lt;='Richtig&amp;95CI'!$G$4),1,0))</f>
        <v>0</v>
      </c>
      <c r="AD65" s="8">
        <f t="shared" si="3"/>
        <v>2.0794415416798357</v>
      </c>
      <c r="AE65">
        <v>1</v>
      </c>
      <c r="AF65" t="s">
        <v>256</v>
      </c>
      <c r="AG65" t="s">
        <v>257</v>
      </c>
      <c r="AH65" t="s">
        <v>258</v>
      </c>
      <c r="AI65">
        <v>1</v>
      </c>
      <c r="AJ65">
        <v>1</v>
      </c>
      <c r="AK65">
        <v>1</v>
      </c>
      <c r="AL65">
        <v>0</v>
      </c>
      <c r="AM65">
        <v>0</v>
      </c>
      <c r="AN65">
        <f t="shared" si="24"/>
        <v>3</v>
      </c>
      <c r="AO65" s="238">
        <v>500</v>
      </c>
      <c r="AP65">
        <f>IF(AO65="","",IF(AND(AO65&gt;='Richtig&amp;95CI'!$F$6,AO65&lt;='Richtig&amp;95CI'!$G$6),1,0))</f>
        <v>0</v>
      </c>
      <c r="AQ65" s="8">
        <f t="shared" si="4"/>
        <v>6.2146080984221914</v>
      </c>
      <c r="AR65" s="238">
        <v>30</v>
      </c>
      <c r="AS65">
        <f>IF(AR65="","",IF(AND(AR65&gt;='Richtig&amp;95CI'!$F$2,AR65&lt;='Richtig&amp;95CI'!$G$2),1,0))</f>
        <v>0</v>
      </c>
      <c r="AT65" s="8">
        <f t="shared" si="5"/>
        <v>3.4011973816621555</v>
      </c>
      <c r="AV65" t="str">
        <f>IF(AU65="","",IF(AND(AU65&gt;='Richtig&amp;95CI'!$F$5,AU65&lt;='Richtig&amp;95CI'!$G$5),1,0))</f>
        <v/>
      </c>
      <c r="AW65" s="8" t="str">
        <f t="shared" si="6"/>
        <v/>
      </c>
      <c r="AX65">
        <v>1</v>
      </c>
      <c r="AY65">
        <v>0</v>
      </c>
      <c r="AZ65" s="236">
        <v>31</v>
      </c>
      <c r="BA65">
        <f>IF(AZ65="","",IF(AND(AZ65&gt;='Richtig&amp;95CI'!$F$3,AZ65&lt;='Richtig&amp;95CI'!$G$3),1,0))</f>
        <v>1</v>
      </c>
      <c r="BB65" s="8">
        <f t="shared" si="7"/>
        <v>3.4339872044851463</v>
      </c>
      <c r="BC65">
        <f t="shared" si="26"/>
        <v>21</v>
      </c>
      <c r="BD65" s="8">
        <f t="shared" si="8"/>
        <v>3.044522437723423</v>
      </c>
      <c r="BE65" s="238">
        <v>28</v>
      </c>
      <c r="BF65">
        <f>IF(BE65="","",IF(AND(BE65&gt;='Richtig&amp;95CI'!$F$4,BE65&lt;='Richtig&amp;95CI'!$G$4),1,0))</f>
        <v>1</v>
      </c>
      <c r="BG65" s="8">
        <f t="shared" si="9"/>
        <v>3.3322045101752038</v>
      </c>
      <c r="BH65">
        <f t="shared" si="27"/>
        <v>20</v>
      </c>
      <c r="BI65" s="8">
        <f t="shared" si="10"/>
        <v>2.9957322735539909</v>
      </c>
      <c r="BJ65">
        <v>1</v>
      </c>
      <c r="BK65" t="s">
        <v>259</v>
      </c>
      <c r="BT65" s="238">
        <v>322</v>
      </c>
      <c r="BU65">
        <f>IF(BT65="","",IF(AND(BT65&gt;='Richtig&amp;95CI'!$F$6,BT65&lt;='Richtig&amp;95CI'!$G$6),1,0))</f>
        <v>0</v>
      </c>
      <c r="BV65" s="8">
        <f t="shared" si="11"/>
        <v>5.7745515455444085</v>
      </c>
      <c r="BW65">
        <f t="shared" si="12"/>
        <v>-178</v>
      </c>
      <c r="BX65" s="8">
        <f t="shared" si="23"/>
        <v>-5.181783550292085</v>
      </c>
      <c r="BY65">
        <v>30</v>
      </c>
      <c r="BZ65">
        <f>IF(BY65="","",IF(AND(BY65&gt;='Richtig&amp;95CI'!$F$2,BY65&lt;='Richtig&amp;95CI'!$G$2),1,0))</f>
        <v>0</v>
      </c>
      <c r="CA65" s="8">
        <f t="shared" si="13"/>
        <v>3.4011973816621555</v>
      </c>
      <c r="CB65">
        <f t="shared" si="14"/>
        <v>0</v>
      </c>
      <c r="CC65" s="8">
        <f>IF(ISNUMBER(CB65),SIGN(CB65+0.00001)*LN(ABS(CB65+0.00001)),"")</f>
        <v>-11.512925464970229</v>
      </c>
      <c r="CD65" s="238">
        <v>6</v>
      </c>
      <c r="CE65">
        <f>IF(CD65="","",IF(AND(CD65&gt;='Richtig&amp;95CI'!$F$5,CD65&lt;='Richtig&amp;95CI'!$G$5),1,0))</f>
        <v>1</v>
      </c>
      <c r="CF65" s="8">
        <f t="shared" si="16"/>
        <v>1.791759469228055</v>
      </c>
      <c r="CG65" t="str">
        <f t="shared" si="17"/>
        <v/>
      </c>
      <c r="CH65" s="8" t="str">
        <f t="shared" si="18"/>
        <v/>
      </c>
      <c r="CI65">
        <v>1</v>
      </c>
      <c r="CJ65">
        <v>0</v>
      </c>
      <c r="CK65">
        <v>0</v>
      </c>
      <c r="CL65">
        <v>0</v>
      </c>
      <c r="CM65">
        <v>1</v>
      </c>
      <c r="CN65">
        <v>355</v>
      </c>
      <c r="CO65" s="8">
        <f t="shared" si="19"/>
        <v>5.872117789475416</v>
      </c>
      <c r="CP65">
        <v>32</v>
      </c>
      <c r="CQ65" s="8">
        <f t="shared" si="20"/>
        <v>3.4657359027997265</v>
      </c>
      <c r="CR65">
        <v>24</v>
      </c>
      <c r="CS65" s="8">
        <f t="shared" si="21"/>
        <v>3.1780538303479458</v>
      </c>
      <c r="CT65">
        <v>6</v>
      </c>
      <c r="CU65" s="8">
        <f t="shared" si="22"/>
        <v>1.791759469228055</v>
      </c>
    </row>
    <row r="66" spans="1:99">
      <c r="A66">
        <v>13052843373</v>
      </c>
      <c r="B66" t="s">
        <v>75</v>
      </c>
      <c r="C66" t="s">
        <v>222</v>
      </c>
      <c r="D66">
        <v>0</v>
      </c>
      <c r="E66">
        <v>410631664</v>
      </c>
      <c r="F66" s="2">
        <v>44487.717800925922</v>
      </c>
      <c r="G66" s="2">
        <v>44487.72278935185</v>
      </c>
      <c r="H66" t="s">
        <v>260</v>
      </c>
      <c r="I66">
        <v>1</v>
      </c>
      <c r="J66">
        <v>1</v>
      </c>
      <c r="K66">
        <v>0</v>
      </c>
      <c r="L66">
        <v>1</v>
      </c>
      <c r="M66">
        <v>0</v>
      </c>
      <c r="N66">
        <v>0</v>
      </c>
      <c r="O66">
        <v>0</v>
      </c>
      <c r="P66">
        <v>0</v>
      </c>
      <c r="Q66">
        <v>41</v>
      </c>
      <c r="R66">
        <v>0</v>
      </c>
      <c r="S66">
        <v>0</v>
      </c>
      <c r="T66">
        <v>1</v>
      </c>
      <c r="U66">
        <v>1</v>
      </c>
      <c r="V66">
        <v>0</v>
      </c>
      <c r="W66">
        <v>0</v>
      </c>
      <c r="X66">
        <v>1</v>
      </c>
      <c r="Y66" s="236">
        <v>5</v>
      </c>
      <c r="Z66">
        <f>IF(Y66="","",IF(AND(Y66&gt;='Richtig&amp;95CI'!$F$3,Y66&lt;='Richtig&amp;95CI'!$G$3),1,0))</f>
        <v>0</v>
      </c>
      <c r="AA66" s="8">
        <f t="shared" si="2"/>
        <v>1.6094379124341003</v>
      </c>
      <c r="AB66">
        <v>4</v>
      </c>
      <c r="AC66">
        <f>IF(AB66="","",IF(AND(AB66&gt;='Richtig&amp;95CI'!$F$4,AB66&lt;='Richtig&amp;95CI'!$G$4),1,0))</f>
        <v>0</v>
      </c>
      <c r="AD66" s="8">
        <f t="shared" si="3"/>
        <v>1.3862943611198906</v>
      </c>
      <c r="AE66">
        <v>1</v>
      </c>
      <c r="AF66" t="s">
        <v>193</v>
      </c>
      <c r="AG66" t="s">
        <v>153</v>
      </c>
      <c r="AH66" t="s">
        <v>261</v>
      </c>
      <c r="AI66">
        <v>1</v>
      </c>
      <c r="AJ66">
        <v>1</v>
      </c>
      <c r="AK66">
        <v>0</v>
      </c>
      <c r="AL66">
        <v>0</v>
      </c>
      <c r="AM66">
        <v>0</v>
      </c>
      <c r="AN66">
        <f t="shared" si="24"/>
        <v>2</v>
      </c>
      <c r="AO66" s="238">
        <v>50</v>
      </c>
      <c r="AP66">
        <f>IF(AO66="","",IF(AND(AO66&gt;='Richtig&amp;95CI'!$F$6,AO66&lt;='Richtig&amp;95CI'!$G$6),1,0))</f>
        <v>0</v>
      </c>
      <c r="AQ66" s="8">
        <f t="shared" si="4"/>
        <v>3.912023005428146</v>
      </c>
      <c r="AR66" s="238">
        <v>30</v>
      </c>
      <c r="AS66">
        <f>IF(AR66="","",IF(AND(AR66&gt;='Richtig&amp;95CI'!$F$2,AR66&lt;='Richtig&amp;95CI'!$G$2),1,0))</f>
        <v>0</v>
      </c>
      <c r="AT66" s="8">
        <f t="shared" si="5"/>
        <v>3.4011973816621555</v>
      </c>
      <c r="AU66" s="238">
        <v>2</v>
      </c>
      <c r="AV66">
        <f>IF(AU66="","",IF(AND(AU66&gt;='Richtig&amp;95CI'!$F$5,AU66&lt;='Richtig&amp;95CI'!$G$5),1,0))</f>
        <v>1</v>
      </c>
      <c r="AW66" s="8">
        <f t="shared" si="6"/>
        <v>0.69314718055994529</v>
      </c>
      <c r="AX66">
        <v>1</v>
      </c>
      <c r="AY66">
        <v>0</v>
      </c>
      <c r="AZ66" s="236">
        <v>33</v>
      </c>
      <c r="BA66">
        <f>IF(AZ66="","",IF(AND(AZ66&gt;='Richtig&amp;95CI'!$F$3,AZ66&lt;='Richtig&amp;95CI'!$G$3),1,0))</f>
        <v>1</v>
      </c>
      <c r="BB66" s="8">
        <f t="shared" si="7"/>
        <v>3.4965075614664802</v>
      </c>
      <c r="BC66">
        <f t="shared" ref="BC66:BC97" si="28">IF(AND(ISNUMBER(Y66),ISNUMBER(AZ66)),AZ66-Y66,"")</f>
        <v>28</v>
      </c>
      <c r="BD66" s="8">
        <f t="shared" si="8"/>
        <v>3.3322045101752038</v>
      </c>
      <c r="BE66" s="238">
        <v>24</v>
      </c>
      <c r="BF66">
        <f>IF(BE66="","",IF(AND(BE66&gt;='Richtig&amp;95CI'!$F$4,BE66&lt;='Richtig&amp;95CI'!$G$4),1,0))</f>
        <v>1</v>
      </c>
      <c r="BG66" s="8">
        <f t="shared" si="9"/>
        <v>3.1780538303479458</v>
      </c>
      <c r="BH66">
        <f t="shared" ref="BH66:BH97" si="29">IF(AND(ISNUMBER(AB66),ISNUMBER(BE66)),BE66-AB66,"")</f>
        <v>20</v>
      </c>
      <c r="BI66" s="8">
        <f t="shared" si="10"/>
        <v>2.9957322735539909</v>
      </c>
      <c r="BJ66">
        <v>1</v>
      </c>
      <c r="BK66" t="s">
        <v>262</v>
      </c>
      <c r="BL66" t="s">
        <v>263</v>
      </c>
      <c r="BM66" t="s">
        <v>153</v>
      </c>
      <c r="BN66">
        <v>1</v>
      </c>
      <c r="BO66">
        <v>1</v>
      </c>
      <c r="BP66">
        <v>0</v>
      </c>
      <c r="BQ66">
        <v>0</v>
      </c>
      <c r="BR66">
        <v>0</v>
      </c>
      <c r="BS66">
        <f t="shared" si="25"/>
        <v>2</v>
      </c>
      <c r="BT66" s="238">
        <v>400</v>
      </c>
      <c r="BU66">
        <f>IF(BT66="","",IF(AND(BT66&gt;='Richtig&amp;95CI'!$F$6,BT66&lt;='Richtig&amp;95CI'!$G$6),1,0))</f>
        <v>1</v>
      </c>
      <c r="BV66" s="8">
        <f t="shared" si="11"/>
        <v>5.9914645471079817</v>
      </c>
      <c r="BW66">
        <f t="shared" si="12"/>
        <v>350</v>
      </c>
      <c r="BX66" s="8">
        <f t="shared" si="23"/>
        <v>5.857933154483459</v>
      </c>
      <c r="BY66">
        <v>355</v>
      </c>
      <c r="BZ66">
        <f>IF(BY66="","",IF(AND(BY66&gt;='Richtig&amp;95CI'!$F$2,BY66&lt;='Richtig&amp;95CI'!$G$2),1,0))</f>
        <v>1</v>
      </c>
      <c r="CA66" s="8">
        <f t="shared" si="13"/>
        <v>5.872117789475416</v>
      </c>
      <c r="CB66">
        <f t="shared" si="14"/>
        <v>325</v>
      </c>
      <c r="CC66" s="8">
        <f t="shared" si="15"/>
        <v>5.7838251823297373</v>
      </c>
      <c r="CD66" s="238">
        <v>6</v>
      </c>
      <c r="CE66">
        <f>IF(CD66="","",IF(AND(CD66&gt;='Richtig&amp;95CI'!$F$5,CD66&lt;='Richtig&amp;95CI'!$G$5),1,0))</f>
        <v>1</v>
      </c>
      <c r="CF66" s="8">
        <f t="shared" si="16"/>
        <v>1.791759469228055</v>
      </c>
      <c r="CG66">
        <f t="shared" si="17"/>
        <v>4</v>
      </c>
      <c r="CH66" s="8">
        <f t="shared" si="18"/>
        <v>1.3862943611198906</v>
      </c>
      <c r="CI66">
        <v>1</v>
      </c>
      <c r="CJ66">
        <v>0</v>
      </c>
      <c r="CK66">
        <v>0</v>
      </c>
      <c r="CL66">
        <v>0</v>
      </c>
      <c r="CM66">
        <v>1</v>
      </c>
      <c r="CN66">
        <v>355</v>
      </c>
      <c r="CO66" s="8">
        <f t="shared" si="19"/>
        <v>5.872117789475416</v>
      </c>
      <c r="CP66">
        <v>32</v>
      </c>
      <c r="CQ66" s="8">
        <f t="shared" si="20"/>
        <v>3.4657359027997265</v>
      </c>
      <c r="CR66">
        <v>24</v>
      </c>
      <c r="CS66" s="8">
        <f t="shared" si="21"/>
        <v>3.1780538303479458</v>
      </c>
      <c r="CT66">
        <v>6</v>
      </c>
      <c r="CU66" s="8">
        <f t="shared" si="22"/>
        <v>1.791759469228055</v>
      </c>
    </row>
    <row r="67" spans="1:99">
      <c r="A67">
        <v>13052748223</v>
      </c>
      <c r="B67" t="s">
        <v>75</v>
      </c>
      <c r="C67" t="s">
        <v>222</v>
      </c>
      <c r="D67">
        <v>0</v>
      </c>
      <c r="E67">
        <v>410631664</v>
      </c>
      <c r="F67" s="2">
        <v>44487.697465277779</v>
      </c>
      <c r="G67" s="2">
        <v>44487.703321759262</v>
      </c>
      <c r="H67" t="s">
        <v>264</v>
      </c>
      <c r="I67">
        <v>0</v>
      </c>
      <c r="J67">
        <v>1</v>
      </c>
      <c r="K67">
        <v>1</v>
      </c>
      <c r="L67">
        <v>0</v>
      </c>
      <c r="M67">
        <v>0</v>
      </c>
      <c r="N67">
        <v>0</v>
      </c>
      <c r="O67">
        <v>1</v>
      </c>
      <c r="P67">
        <v>0</v>
      </c>
      <c r="Q67">
        <v>10</v>
      </c>
      <c r="R67">
        <v>1</v>
      </c>
      <c r="S67">
        <v>1</v>
      </c>
      <c r="T67">
        <v>0</v>
      </c>
      <c r="U67">
        <v>0</v>
      </c>
      <c r="V67">
        <v>0</v>
      </c>
      <c r="W67">
        <v>0</v>
      </c>
      <c r="X67">
        <v>1</v>
      </c>
      <c r="Y67" s="236">
        <v>10</v>
      </c>
      <c r="Z67">
        <f>IF(Y67="","",IF(AND(Y67&gt;='Richtig&amp;95CI'!$F$3,Y67&lt;='Richtig&amp;95CI'!$G$3),1,0))</f>
        <v>0</v>
      </c>
      <c r="AA67" s="8">
        <f t="shared" ref="AA67:AA130" si="30">IF(ISNUMBER(Y67),LN(Y67),"")</f>
        <v>2.3025850929940459</v>
      </c>
      <c r="AB67">
        <v>5</v>
      </c>
      <c r="AC67">
        <f>IF(AB67="","",IF(AND(AB67&gt;='Richtig&amp;95CI'!$F$4,AB67&lt;='Richtig&amp;95CI'!$G$4),1,0))</f>
        <v>0</v>
      </c>
      <c r="AD67" s="8">
        <f t="shared" ref="AD67:AD130" si="31">IF(ISNUMBER(AB67),LN(AB67),"")</f>
        <v>1.6094379124341003</v>
      </c>
      <c r="AE67">
        <v>0</v>
      </c>
      <c r="AF67" t="s">
        <v>265</v>
      </c>
      <c r="AO67" s="238">
        <v>100</v>
      </c>
      <c r="AP67">
        <f>IF(AO67="","",IF(AND(AO67&gt;='Richtig&amp;95CI'!$F$6,AO67&lt;='Richtig&amp;95CI'!$G$6),1,0))</f>
        <v>0</v>
      </c>
      <c r="AQ67" s="8">
        <f t="shared" ref="AQ67:AQ130" si="32">IF(ISNUMBER(AO67),LN(AO67),"")</f>
        <v>4.6051701859880918</v>
      </c>
      <c r="AR67" s="238">
        <v>70</v>
      </c>
      <c r="AS67">
        <f>IF(AR67="","",IF(AND(AR67&gt;='Richtig&amp;95CI'!$F$2,AR67&lt;='Richtig&amp;95CI'!$G$2),1,0))</f>
        <v>0</v>
      </c>
      <c r="AT67" s="8">
        <f t="shared" ref="AT67:AT130" si="33">IF(ISNUMBER(AR67),LN(AR67),"")</f>
        <v>4.2484952420493594</v>
      </c>
      <c r="AU67" s="238">
        <v>1</v>
      </c>
      <c r="AV67">
        <f>IF(AU67="","",IF(AND(AU67&gt;='Richtig&amp;95CI'!$F$5,AU67&lt;='Richtig&amp;95CI'!$G$5),1,0))</f>
        <v>1</v>
      </c>
      <c r="AW67" s="8">
        <f t="shared" ref="AW67:AW129" si="34">IF(ISNUMBER(AU67),LN(AU67),"")</f>
        <v>0</v>
      </c>
      <c r="AX67">
        <v>1</v>
      </c>
      <c r="AY67">
        <v>1</v>
      </c>
      <c r="AZ67" s="236">
        <v>130</v>
      </c>
      <c r="BA67">
        <f>IF(AZ67="","",IF(AND(AZ67&gt;='Richtig&amp;95CI'!$F$3,AZ67&lt;='Richtig&amp;95CI'!$G$3),1,0))</f>
        <v>0</v>
      </c>
      <c r="BB67" s="8">
        <f t="shared" ref="BB67:BB130" si="35">IF(ISNUMBER(AZ67),LN(AZ67),"")</f>
        <v>4.8675344504555822</v>
      </c>
      <c r="BC67">
        <f t="shared" si="28"/>
        <v>120</v>
      </c>
      <c r="BD67" s="8">
        <f t="shared" ref="BD67:BD130" si="36">IF(ISNUMBER(BC67),SIGN(BC67)*LN(ABS(BC67)),"")</f>
        <v>4.7874917427820458</v>
      </c>
      <c r="BE67" s="238">
        <v>130</v>
      </c>
      <c r="BF67">
        <f>IF(BE67="","",IF(AND(BE67&gt;='Richtig&amp;95CI'!$F$4,BE67&lt;='Richtig&amp;95CI'!$G$4),1,0))</f>
        <v>0</v>
      </c>
      <c r="BG67" s="8">
        <f t="shared" ref="BG67:BG130" si="37">IF(ISNUMBER(BE67),LN(BE67),"")</f>
        <v>4.8675344504555822</v>
      </c>
      <c r="BH67">
        <f t="shared" si="29"/>
        <v>125</v>
      </c>
      <c r="BI67" s="8">
        <f t="shared" ref="BI67:BI130" si="38">IF(ISNUMBER(BH67),SIGN(BH67)*LN(ABS(BH67)),"")</f>
        <v>4.8283137373023015</v>
      </c>
      <c r="BJ67">
        <v>0</v>
      </c>
      <c r="BK67" t="s">
        <v>185</v>
      </c>
      <c r="BN67">
        <v>1</v>
      </c>
      <c r="BO67">
        <v>0</v>
      </c>
      <c r="BP67">
        <v>0</v>
      </c>
      <c r="BQ67">
        <v>0</v>
      </c>
      <c r="BR67">
        <v>0</v>
      </c>
      <c r="BS67">
        <f t="shared" si="25"/>
        <v>1</v>
      </c>
      <c r="BT67" s="238">
        <v>300</v>
      </c>
      <c r="BU67">
        <f>IF(BT67="","",IF(AND(BT67&gt;='Richtig&amp;95CI'!$F$6,BT67&lt;='Richtig&amp;95CI'!$G$6),1,0))</f>
        <v>0</v>
      </c>
      <c r="BV67" s="8">
        <f t="shared" ref="BV67:BV130" si="39">IF(ISNUMBER(BT67),LN(BT67),"")</f>
        <v>5.7037824746562009</v>
      </c>
      <c r="BW67">
        <f t="shared" ref="BW67:BW130" si="40">IF(AND(ISNUMBER(AO67),ISNUMBER(BT67)),BT67-AO67,"")</f>
        <v>200</v>
      </c>
      <c r="BX67" s="8">
        <f t="shared" ref="BX67:BX130" si="41">IF(ISNUMBER(BW67),SIGN(BW67)*LN(ABS(BW67)),"")</f>
        <v>5.2983173665480363</v>
      </c>
      <c r="BY67">
        <v>300</v>
      </c>
      <c r="BZ67">
        <f>IF(BY67="","",IF(AND(BY67&gt;='Richtig&amp;95CI'!$F$2,BY67&lt;='Richtig&amp;95CI'!$G$2),1,0))</f>
        <v>0</v>
      </c>
      <c r="CA67" s="8">
        <f t="shared" ref="CA67:CA130" si="42">IF(ISNUMBER(BY67),LN(BY67),"")</f>
        <v>5.7037824746562009</v>
      </c>
      <c r="CB67">
        <f t="shared" ref="CB67:CB130" si="43">IF(AND(ISNUMBER(AR67),ISNUMBER(BY67)),BY67-AR67,"")</f>
        <v>230</v>
      </c>
      <c r="CC67" s="8">
        <f t="shared" ref="CC67:CC130" si="44">IF(ISNUMBER(CB67),SIGN(CB67)*LN(ABS(CB67)),"")</f>
        <v>5.4380793089231956</v>
      </c>
      <c r="CD67" s="238">
        <v>6</v>
      </c>
      <c r="CE67">
        <f>IF(CD67="","",IF(AND(CD67&gt;='Richtig&amp;95CI'!$F$5,CD67&lt;='Richtig&amp;95CI'!$G$5),1,0))</f>
        <v>1</v>
      </c>
      <c r="CF67" s="8">
        <f t="shared" ref="CF67:CF130" si="45">IF(ISNUMBER(CD67),LN(CD67),"")</f>
        <v>1.791759469228055</v>
      </c>
      <c r="CG67">
        <f t="shared" ref="CG67:CG130" si="46">IF(AND(ISNUMBER(CD67),ISNUMBER(AU67)),CD67-AU67,"")</f>
        <v>5</v>
      </c>
      <c r="CH67" s="8">
        <f t="shared" ref="CH67:CH130" si="47">IF(ISNUMBER(CG67),SIGN(CG67)*LN(ABS(CG67)),"")</f>
        <v>1.6094379124341003</v>
      </c>
      <c r="CI67">
        <v>1</v>
      </c>
      <c r="CJ67">
        <v>1</v>
      </c>
      <c r="CK67">
        <v>1</v>
      </c>
      <c r="CL67">
        <v>1</v>
      </c>
      <c r="CM67">
        <v>0</v>
      </c>
      <c r="CN67">
        <v>355</v>
      </c>
      <c r="CO67" s="8">
        <f t="shared" ref="CO67:CO130" si="48">LN(CN67)</f>
        <v>5.872117789475416</v>
      </c>
      <c r="CP67">
        <v>32</v>
      </c>
      <c r="CQ67" s="8">
        <f t="shared" ref="CQ67:CQ130" si="49">LN(CP67)</f>
        <v>3.4657359027997265</v>
      </c>
      <c r="CR67">
        <v>24</v>
      </c>
      <c r="CS67" s="8">
        <f t="shared" ref="CS67:CS130" si="50">LN(CR67)</f>
        <v>3.1780538303479458</v>
      </c>
      <c r="CT67">
        <v>6</v>
      </c>
      <c r="CU67" s="8">
        <f t="shared" ref="CU67:CU130" si="51">LN(CT67)</f>
        <v>1.791759469228055</v>
      </c>
    </row>
    <row r="68" spans="1:99">
      <c r="A68">
        <v>13050645005</v>
      </c>
      <c r="B68" t="s">
        <v>75</v>
      </c>
      <c r="C68" t="s">
        <v>222</v>
      </c>
      <c r="D68">
        <v>0</v>
      </c>
      <c r="E68">
        <v>410631664</v>
      </c>
      <c r="F68" s="2">
        <v>44486.706423611111</v>
      </c>
      <c r="G68" s="2">
        <v>44486.721192129633</v>
      </c>
      <c r="H68" t="s">
        <v>266</v>
      </c>
      <c r="I68">
        <v>0</v>
      </c>
      <c r="J68">
        <v>1</v>
      </c>
      <c r="K68">
        <v>0</v>
      </c>
      <c r="L68">
        <v>0</v>
      </c>
      <c r="M68">
        <v>0</v>
      </c>
      <c r="N68">
        <v>0</v>
      </c>
      <c r="O68">
        <v>1</v>
      </c>
      <c r="P68">
        <v>0</v>
      </c>
      <c r="Q68">
        <v>8</v>
      </c>
      <c r="R68">
        <v>1</v>
      </c>
      <c r="S68">
        <v>0</v>
      </c>
      <c r="T68">
        <v>0</v>
      </c>
      <c r="U68">
        <v>1</v>
      </c>
      <c r="V68">
        <v>0</v>
      </c>
      <c r="W68">
        <v>0</v>
      </c>
      <c r="X68">
        <v>1</v>
      </c>
      <c r="Y68" s="236">
        <v>50</v>
      </c>
      <c r="Z68">
        <f>IF(Y68="","",IF(AND(Y68&gt;='Richtig&amp;95CI'!$F$3,Y68&lt;='Richtig&amp;95CI'!$G$3),1,0))</f>
        <v>0</v>
      </c>
      <c r="AA68" s="8">
        <f t="shared" si="30"/>
        <v>3.912023005428146</v>
      </c>
      <c r="AB68">
        <v>40</v>
      </c>
      <c r="AC68">
        <f>IF(AB68="","",IF(AND(AB68&gt;='Richtig&amp;95CI'!$F$4,AB68&lt;='Richtig&amp;95CI'!$G$4),1,0))</f>
        <v>0</v>
      </c>
      <c r="AD68" s="8">
        <f t="shared" si="31"/>
        <v>3.6888794541139363</v>
      </c>
      <c r="AE68">
        <v>0</v>
      </c>
      <c r="AF68" t="s">
        <v>267</v>
      </c>
      <c r="AI68">
        <v>0</v>
      </c>
      <c r="AJ68">
        <v>0</v>
      </c>
      <c r="AK68">
        <v>1</v>
      </c>
      <c r="AL68">
        <v>0</v>
      </c>
      <c r="AM68">
        <v>0</v>
      </c>
      <c r="AN68">
        <f t="shared" ref="AN68:AN131" si="52">SUM(AI68:AM68)</f>
        <v>1</v>
      </c>
      <c r="AO68" s="238">
        <v>600</v>
      </c>
      <c r="AP68">
        <f>IF(AO68="","",IF(AND(AO68&gt;='Richtig&amp;95CI'!$F$6,AO68&lt;='Richtig&amp;95CI'!$G$6),1,0))</f>
        <v>0</v>
      </c>
      <c r="AQ68" s="8">
        <f t="shared" si="32"/>
        <v>6.3969296552161463</v>
      </c>
      <c r="AR68" s="238">
        <v>80</v>
      </c>
      <c r="AS68">
        <f>IF(AR68="","",IF(AND(AR68&gt;='Richtig&amp;95CI'!$F$2,AR68&lt;='Richtig&amp;95CI'!$G$2),1,0))</f>
        <v>0</v>
      </c>
      <c r="AT68" s="8">
        <f t="shared" si="33"/>
        <v>4.3820266346738812</v>
      </c>
      <c r="AU68" s="238">
        <v>10</v>
      </c>
      <c r="AV68">
        <f>IF(AU68="","",IF(AND(AU68&gt;='Richtig&amp;95CI'!$F$5,AU68&lt;='Richtig&amp;95CI'!$G$5),1,0))</f>
        <v>1</v>
      </c>
      <c r="AW68" s="8">
        <f t="shared" si="34"/>
        <v>2.3025850929940459</v>
      </c>
      <c r="AX68">
        <v>0</v>
      </c>
      <c r="AY68">
        <v>0</v>
      </c>
      <c r="AZ68" s="236">
        <v>23</v>
      </c>
      <c r="BA68">
        <f>IF(AZ68="","",IF(AND(AZ68&gt;='Richtig&amp;95CI'!$F$3,AZ68&lt;='Richtig&amp;95CI'!$G$3),1,0))</f>
        <v>1</v>
      </c>
      <c r="BB68" s="8">
        <f t="shared" si="35"/>
        <v>3.1354942159291497</v>
      </c>
      <c r="BC68">
        <f t="shared" si="28"/>
        <v>-27</v>
      </c>
      <c r="BD68" s="8">
        <f t="shared" si="36"/>
        <v>-3.2958368660043291</v>
      </c>
      <c r="BE68" s="238">
        <v>31</v>
      </c>
      <c r="BF68">
        <f>IF(BE68="","",IF(AND(BE68&gt;='Richtig&amp;95CI'!$F$4,BE68&lt;='Richtig&amp;95CI'!$G$4),1,0))</f>
        <v>1</v>
      </c>
      <c r="BG68" s="8">
        <f t="shared" si="37"/>
        <v>3.4339872044851463</v>
      </c>
      <c r="BH68">
        <f t="shared" si="29"/>
        <v>-9</v>
      </c>
      <c r="BI68" s="8">
        <f t="shared" si="38"/>
        <v>-2.1972245773362196</v>
      </c>
      <c r="BJ68">
        <v>0</v>
      </c>
      <c r="BK68">
        <v>0</v>
      </c>
      <c r="BT68" s="238">
        <v>350</v>
      </c>
      <c r="BU68">
        <f>IF(BT68="","",IF(AND(BT68&gt;='Richtig&amp;95CI'!$F$6,BT68&lt;='Richtig&amp;95CI'!$G$6),1,0))</f>
        <v>0</v>
      </c>
      <c r="BV68" s="8">
        <f t="shared" si="39"/>
        <v>5.857933154483459</v>
      </c>
      <c r="BW68">
        <f t="shared" si="40"/>
        <v>-250</v>
      </c>
      <c r="BX68" s="8">
        <f t="shared" si="41"/>
        <v>-5.521460917862246</v>
      </c>
      <c r="BY68">
        <v>31</v>
      </c>
      <c r="BZ68">
        <f>IF(BY68="","",IF(AND(BY68&gt;='Richtig&amp;95CI'!$F$2,BY68&lt;='Richtig&amp;95CI'!$G$2),1,0))</f>
        <v>0</v>
      </c>
      <c r="CA68" s="8">
        <f t="shared" si="42"/>
        <v>3.4339872044851463</v>
      </c>
      <c r="CB68">
        <f t="shared" si="43"/>
        <v>-49</v>
      </c>
      <c r="CC68" s="8">
        <f t="shared" si="44"/>
        <v>-3.8918202981106265</v>
      </c>
      <c r="CD68" s="238">
        <v>8</v>
      </c>
      <c r="CE68">
        <f>IF(CD68="","",IF(AND(CD68&gt;='Richtig&amp;95CI'!$F$5,CD68&lt;='Richtig&amp;95CI'!$G$5),1,0))</f>
        <v>1</v>
      </c>
      <c r="CF68" s="8">
        <f t="shared" si="45"/>
        <v>2.0794415416798357</v>
      </c>
      <c r="CG68">
        <f t="shared" si="46"/>
        <v>-2</v>
      </c>
      <c r="CH68" s="8">
        <f t="shared" si="47"/>
        <v>-0.69314718055994529</v>
      </c>
      <c r="CI68">
        <v>0</v>
      </c>
      <c r="CJ68">
        <v>0</v>
      </c>
      <c r="CK68">
        <v>0</v>
      </c>
      <c r="CL68">
        <v>0</v>
      </c>
      <c r="CM68">
        <v>1</v>
      </c>
      <c r="CN68">
        <v>355</v>
      </c>
      <c r="CO68" s="8">
        <f t="shared" si="48"/>
        <v>5.872117789475416</v>
      </c>
      <c r="CP68">
        <v>32</v>
      </c>
      <c r="CQ68" s="8">
        <f t="shared" si="49"/>
        <v>3.4657359027997265</v>
      </c>
      <c r="CR68">
        <v>24</v>
      </c>
      <c r="CS68" s="8">
        <f t="shared" si="50"/>
        <v>3.1780538303479458</v>
      </c>
      <c r="CT68">
        <v>6</v>
      </c>
      <c r="CU68" s="8">
        <f t="shared" si="51"/>
        <v>1.791759469228055</v>
      </c>
    </row>
    <row r="69" spans="1:99">
      <c r="A69">
        <v>13050329508</v>
      </c>
      <c r="B69" t="s">
        <v>75</v>
      </c>
      <c r="C69" t="s">
        <v>222</v>
      </c>
      <c r="D69">
        <v>0</v>
      </c>
      <c r="E69">
        <v>410631664</v>
      </c>
      <c r="F69" s="2">
        <v>44486.460787037038</v>
      </c>
      <c r="G69" s="2">
        <v>44486.46597222222</v>
      </c>
      <c r="H69" t="s">
        <v>268</v>
      </c>
      <c r="I69">
        <v>0</v>
      </c>
      <c r="J69">
        <v>1</v>
      </c>
      <c r="K69">
        <v>1</v>
      </c>
      <c r="L69">
        <v>0</v>
      </c>
      <c r="M69">
        <v>0</v>
      </c>
      <c r="N69">
        <v>0</v>
      </c>
      <c r="O69">
        <v>1</v>
      </c>
      <c r="P69">
        <v>0</v>
      </c>
      <c r="Q69">
        <v>15</v>
      </c>
      <c r="R69">
        <v>1</v>
      </c>
      <c r="S69">
        <v>1</v>
      </c>
      <c r="T69">
        <v>1</v>
      </c>
      <c r="U69">
        <v>0</v>
      </c>
      <c r="V69">
        <v>0</v>
      </c>
      <c r="W69">
        <v>0</v>
      </c>
      <c r="X69">
        <v>0</v>
      </c>
      <c r="Y69" s="236">
        <v>10</v>
      </c>
      <c r="Z69">
        <f>IF(Y69="","",IF(AND(Y69&gt;='Richtig&amp;95CI'!$F$3,Y69&lt;='Richtig&amp;95CI'!$G$3),1,0))</f>
        <v>0</v>
      </c>
      <c r="AA69" s="8">
        <f t="shared" si="30"/>
        <v>2.3025850929940459</v>
      </c>
      <c r="AB69">
        <v>5</v>
      </c>
      <c r="AC69">
        <f>IF(AB69="","",IF(AND(AB69&gt;='Richtig&amp;95CI'!$F$4,AB69&lt;='Richtig&amp;95CI'!$G$4),1,0))</f>
        <v>0</v>
      </c>
      <c r="AD69" s="8">
        <f t="shared" si="31"/>
        <v>1.6094379124341003</v>
      </c>
      <c r="AE69">
        <v>0</v>
      </c>
      <c r="AF69" t="s">
        <v>101</v>
      </c>
      <c r="AG69" t="s">
        <v>269</v>
      </c>
      <c r="AI69">
        <v>1</v>
      </c>
      <c r="AJ69">
        <v>0</v>
      </c>
      <c r="AK69">
        <v>1</v>
      </c>
      <c r="AL69">
        <v>0</v>
      </c>
      <c r="AM69">
        <v>0</v>
      </c>
      <c r="AN69">
        <f t="shared" si="52"/>
        <v>2</v>
      </c>
      <c r="AO69" s="238">
        <v>100</v>
      </c>
      <c r="AP69">
        <f>IF(AO69="","",IF(AND(AO69&gt;='Richtig&amp;95CI'!$F$6,AO69&lt;='Richtig&amp;95CI'!$G$6),1,0))</f>
        <v>0</v>
      </c>
      <c r="AQ69" s="8">
        <f t="shared" si="32"/>
        <v>4.6051701859880918</v>
      </c>
      <c r="AR69" s="238">
        <v>10</v>
      </c>
      <c r="AS69">
        <f>IF(AR69="","",IF(AND(AR69&gt;='Richtig&amp;95CI'!$F$2,AR69&lt;='Richtig&amp;95CI'!$G$2),1,0))</f>
        <v>0</v>
      </c>
      <c r="AT69" s="8">
        <f t="shared" si="33"/>
        <v>2.3025850929940459</v>
      </c>
      <c r="AU69" s="238">
        <v>5</v>
      </c>
      <c r="AV69">
        <f>IF(AU69="","",IF(AND(AU69&gt;='Richtig&amp;95CI'!$F$5,AU69&lt;='Richtig&amp;95CI'!$G$5),1,0))</f>
        <v>1</v>
      </c>
      <c r="AW69" s="8">
        <f t="shared" si="34"/>
        <v>1.6094379124341003</v>
      </c>
      <c r="AX69">
        <v>1</v>
      </c>
      <c r="AY69">
        <v>0</v>
      </c>
      <c r="AZ69" s="236">
        <v>32</v>
      </c>
      <c r="BA69">
        <f>IF(AZ69="","",IF(AND(AZ69&gt;='Richtig&amp;95CI'!$F$3,AZ69&lt;='Richtig&amp;95CI'!$G$3),1,0))</f>
        <v>1</v>
      </c>
      <c r="BB69" s="8">
        <f t="shared" si="35"/>
        <v>3.4657359027997265</v>
      </c>
      <c r="BC69">
        <f t="shared" si="28"/>
        <v>22</v>
      </c>
      <c r="BD69" s="8">
        <f t="shared" si="36"/>
        <v>3.0910424533583161</v>
      </c>
      <c r="BE69" s="238">
        <v>24</v>
      </c>
      <c r="BF69">
        <f>IF(BE69="","",IF(AND(BE69&gt;='Richtig&amp;95CI'!$F$4,BE69&lt;='Richtig&amp;95CI'!$G$4),1,0))</f>
        <v>1</v>
      </c>
      <c r="BG69" s="8">
        <f t="shared" si="37"/>
        <v>3.1780538303479458</v>
      </c>
      <c r="BH69">
        <f t="shared" si="29"/>
        <v>19</v>
      </c>
      <c r="BI69" s="8">
        <f t="shared" si="38"/>
        <v>2.9444389791664403</v>
      </c>
      <c r="BJ69">
        <v>1</v>
      </c>
      <c r="BK69" t="s">
        <v>270</v>
      </c>
      <c r="BL69" t="s">
        <v>271</v>
      </c>
      <c r="BN69">
        <v>1</v>
      </c>
      <c r="BO69">
        <v>0</v>
      </c>
      <c r="BP69">
        <v>1</v>
      </c>
      <c r="BQ69">
        <v>0</v>
      </c>
      <c r="BR69">
        <v>0</v>
      </c>
      <c r="BS69">
        <f t="shared" ref="BS69:BS131" si="53">SUM(BN69:BR69)</f>
        <v>2</v>
      </c>
      <c r="BT69" s="238">
        <v>131</v>
      </c>
      <c r="BU69">
        <f>IF(BT69="","",IF(AND(BT69&gt;='Richtig&amp;95CI'!$F$6,BT69&lt;='Richtig&amp;95CI'!$G$6),1,0))</f>
        <v>0</v>
      </c>
      <c r="BV69" s="8">
        <f t="shared" si="39"/>
        <v>4.8751973232011512</v>
      </c>
      <c r="BW69">
        <f t="shared" si="40"/>
        <v>31</v>
      </c>
      <c r="BX69" s="8">
        <f t="shared" si="41"/>
        <v>3.4339872044851463</v>
      </c>
      <c r="BY69">
        <v>50</v>
      </c>
      <c r="BZ69">
        <f>IF(BY69="","",IF(AND(BY69&gt;='Richtig&amp;95CI'!$F$2,BY69&lt;='Richtig&amp;95CI'!$G$2),1,0))</f>
        <v>0</v>
      </c>
      <c r="CA69" s="8">
        <f t="shared" si="42"/>
        <v>3.912023005428146</v>
      </c>
      <c r="CB69">
        <f t="shared" si="43"/>
        <v>40</v>
      </c>
      <c r="CC69" s="8">
        <f t="shared" si="44"/>
        <v>3.6888794541139363</v>
      </c>
      <c r="CD69" s="238">
        <v>12</v>
      </c>
      <c r="CE69">
        <f>IF(CD69="","",IF(AND(CD69&gt;='Richtig&amp;95CI'!$F$5,CD69&lt;='Richtig&amp;95CI'!$G$5),1,0))</f>
        <v>0</v>
      </c>
      <c r="CF69" s="8">
        <f t="shared" si="45"/>
        <v>2.4849066497880004</v>
      </c>
      <c r="CG69">
        <f t="shared" si="46"/>
        <v>7</v>
      </c>
      <c r="CH69" s="8">
        <f t="shared" si="47"/>
        <v>1.9459101490553132</v>
      </c>
      <c r="CI69">
        <v>1</v>
      </c>
      <c r="CJ69">
        <v>0</v>
      </c>
      <c r="CK69">
        <v>0</v>
      </c>
      <c r="CL69">
        <v>1</v>
      </c>
      <c r="CM69">
        <v>0</v>
      </c>
      <c r="CN69">
        <v>355</v>
      </c>
      <c r="CO69" s="8">
        <f t="shared" si="48"/>
        <v>5.872117789475416</v>
      </c>
      <c r="CP69">
        <v>32</v>
      </c>
      <c r="CQ69" s="8">
        <f t="shared" si="49"/>
        <v>3.4657359027997265</v>
      </c>
      <c r="CR69">
        <v>24</v>
      </c>
      <c r="CS69" s="8">
        <f t="shared" si="50"/>
        <v>3.1780538303479458</v>
      </c>
      <c r="CT69">
        <v>6</v>
      </c>
      <c r="CU69" s="8">
        <f t="shared" si="51"/>
        <v>1.791759469228055</v>
      </c>
    </row>
    <row r="70" spans="1:99">
      <c r="A70">
        <v>13050271438</v>
      </c>
      <c r="B70" t="s">
        <v>75</v>
      </c>
      <c r="C70" t="s">
        <v>222</v>
      </c>
      <c r="D70">
        <v>0</v>
      </c>
      <c r="E70">
        <v>410631664</v>
      </c>
      <c r="F70" s="2">
        <v>44486.409733796296</v>
      </c>
      <c r="G70" s="2">
        <v>44486.413206018522</v>
      </c>
      <c r="H70" t="s">
        <v>272</v>
      </c>
      <c r="I70">
        <v>0</v>
      </c>
      <c r="J70">
        <v>0</v>
      </c>
      <c r="K70">
        <v>0</v>
      </c>
      <c r="L70">
        <v>0</v>
      </c>
      <c r="M70">
        <v>0</v>
      </c>
      <c r="N70">
        <v>0</v>
      </c>
      <c r="O70">
        <v>1</v>
      </c>
      <c r="P70">
        <v>0</v>
      </c>
      <c r="Q70">
        <v>20</v>
      </c>
      <c r="R70">
        <v>0</v>
      </c>
      <c r="S70">
        <v>0</v>
      </c>
      <c r="T70">
        <v>1</v>
      </c>
      <c r="U70">
        <v>0</v>
      </c>
      <c r="V70">
        <v>0</v>
      </c>
      <c r="W70">
        <v>0</v>
      </c>
      <c r="X70">
        <v>0</v>
      </c>
      <c r="Y70" s="236">
        <v>5</v>
      </c>
      <c r="Z70">
        <f>IF(Y70="","",IF(AND(Y70&gt;='Richtig&amp;95CI'!$F$3,Y70&lt;='Richtig&amp;95CI'!$G$3),1,0))</f>
        <v>0</v>
      </c>
      <c r="AA70" s="8">
        <f t="shared" si="30"/>
        <v>1.6094379124341003</v>
      </c>
      <c r="AB70">
        <v>3</v>
      </c>
      <c r="AC70">
        <f>IF(AB70="","",IF(AND(AB70&gt;='Richtig&amp;95CI'!$F$4,AB70&lt;='Richtig&amp;95CI'!$G$4),1,0))</f>
        <v>0</v>
      </c>
      <c r="AD70" s="8">
        <f t="shared" si="31"/>
        <v>1.0986122886681098</v>
      </c>
      <c r="AE70">
        <v>0</v>
      </c>
      <c r="AO70" s="238">
        <v>50</v>
      </c>
      <c r="AP70">
        <f>IF(AO70="","",IF(AND(AO70&gt;='Richtig&amp;95CI'!$F$6,AO70&lt;='Richtig&amp;95CI'!$G$6),1,0))</f>
        <v>0</v>
      </c>
      <c r="AQ70" s="8">
        <f t="shared" si="32"/>
        <v>3.912023005428146</v>
      </c>
      <c r="AR70" s="238">
        <v>40</v>
      </c>
      <c r="AS70">
        <f>IF(AR70="","",IF(AND(AR70&gt;='Richtig&amp;95CI'!$F$2,AR70&lt;='Richtig&amp;95CI'!$G$2),1,0))</f>
        <v>0</v>
      </c>
      <c r="AT70" s="8">
        <f t="shared" si="33"/>
        <v>3.6888794541139363</v>
      </c>
      <c r="AU70" s="238">
        <v>30</v>
      </c>
      <c r="AV70">
        <f>IF(AU70="","",IF(AND(AU70&gt;='Richtig&amp;95CI'!$F$5,AU70&lt;='Richtig&amp;95CI'!$G$5),1,0))</f>
        <v>0</v>
      </c>
      <c r="AW70" s="8">
        <f t="shared" si="34"/>
        <v>3.4011973816621555</v>
      </c>
      <c r="AX70">
        <v>0</v>
      </c>
      <c r="BA70" t="str">
        <f>IF(AZ70="","",IF(AND(AZ70&gt;='Richtig&amp;95CI'!$F$3,AZ70&lt;='Richtig&amp;95CI'!$G$3),1,0))</f>
        <v/>
      </c>
      <c r="BB70" s="8" t="str">
        <f t="shared" si="35"/>
        <v/>
      </c>
      <c r="BC70" t="str">
        <f t="shared" si="28"/>
        <v/>
      </c>
      <c r="BD70" s="8" t="str">
        <f t="shared" si="36"/>
        <v/>
      </c>
      <c r="BF70" t="str">
        <f>IF(BE70="","",IF(AND(BE70&gt;='Richtig&amp;95CI'!$F$4,BE70&lt;='Richtig&amp;95CI'!$G$4),1,0))</f>
        <v/>
      </c>
      <c r="BG70" s="8" t="str">
        <f t="shared" si="37"/>
        <v/>
      </c>
      <c r="BH70" t="str">
        <f t="shared" si="29"/>
        <v/>
      </c>
      <c r="BI70" s="8" t="str">
        <f t="shared" si="38"/>
        <v/>
      </c>
      <c r="BU70" t="str">
        <f>IF(BT70="","",IF(AND(BT70&gt;='Richtig&amp;95CI'!$F$6,BT70&lt;='Richtig&amp;95CI'!$G$6),1,0))</f>
        <v/>
      </c>
      <c r="BV70" s="8" t="str">
        <f t="shared" si="39"/>
        <v/>
      </c>
      <c r="BW70" t="str">
        <f t="shared" si="40"/>
        <v/>
      </c>
      <c r="BX70" s="8" t="str">
        <f t="shared" si="41"/>
        <v/>
      </c>
      <c r="BZ70" t="str">
        <f>IF(BY70="","",IF(AND(BY70&gt;='Richtig&amp;95CI'!$F$2,BY70&lt;='Richtig&amp;95CI'!$G$2),1,0))</f>
        <v/>
      </c>
      <c r="CA70" s="8" t="str">
        <f t="shared" si="42"/>
        <v/>
      </c>
      <c r="CB70" t="str">
        <f t="shared" si="43"/>
        <v/>
      </c>
      <c r="CC70" s="8" t="str">
        <f t="shared" si="44"/>
        <v/>
      </c>
      <c r="CE70" t="str">
        <f>IF(CD70="","",IF(AND(CD70&gt;='Richtig&amp;95CI'!$F$5,CD70&lt;='Richtig&amp;95CI'!$G$5),1,0))</f>
        <v/>
      </c>
      <c r="CF70" s="8" t="str">
        <f t="shared" si="45"/>
        <v/>
      </c>
      <c r="CG70" t="str">
        <f t="shared" si="46"/>
        <v/>
      </c>
      <c r="CH70" s="8" t="str">
        <f t="shared" si="47"/>
        <v/>
      </c>
      <c r="CJ70">
        <v>0</v>
      </c>
      <c r="CK70">
        <v>0</v>
      </c>
      <c r="CL70">
        <v>0</v>
      </c>
      <c r="CM70">
        <v>0</v>
      </c>
      <c r="CN70">
        <v>355</v>
      </c>
      <c r="CO70" s="8">
        <f t="shared" si="48"/>
        <v>5.872117789475416</v>
      </c>
      <c r="CP70">
        <v>32</v>
      </c>
      <c r="CQ70" s="8">
        <f t="shared" si="49"/>
        <v>3.4657359027997265</v>
      </c>
      <c r="CR70">
        <v>24</v>
      </c>
      <c r="CS70" s="8">
        <f t="shared" si="50"/>
        <v>3.1780538303479458</v>
      </c>
      <c r="CT70">
        <v>6</v>
      </c>
      <c r="CU70" s="8">
        <f t="shared" si="51"/>
        <v>1.791759469228055</v>
      </c>
    </row>
    <row r="71" spans="1:99">
      <c r="A71">
        <v>13049679383</v>
      </c>
      <c r="B71" t="s">
        <v>75</v>
      </c>
      <c r="C71" t="s">
        <v>222</v>
      </c>
      <c r="D71">
        <v>0</v>
      </c>
      <c r="E71">
        <v>410631664</v>
      </c>
      <c r="F71" s="2">
        <v>44485.709062499998</v>
      </c>
      <c r="G71" s="2">
        <v>44485.71565972222</v>
      </c>
      <c r="H71" t="s">
        <v>273</v>
      </c>
      <c r="I71">
        <v>1</v>
      </c>
      <c r="J71">
        <v>1</v>
      </c>
      <c r="K71">
        <v>0</v>
      </c>
      <c r="L71">
        <v>0</v>
      </c>
      <c r="M71">
        <v>0</v>
      </c>
      <c r="N71">
        <v>0</v>
      </c>
      <c r="O71">
        <v>1</v>
      </c>
      <c r="P71">
        <v>0</v>
      </c>
      <c r="Q71">
        <v>35</v>
      </c>
      <c r="R71">
        <v>1</v>
      </c>
      <c r="S71">
        <v>0</v>
      </c>
      <c r="T71">
        <v>0</v>
      </c>
      <c r="U71">
        <v>1</v>
      </c>
      <c r="V71">
        <v>0</v>
      </c>
      <c r="W71">
        <v>1</v>
      </c>
      <c r="X71">
        <v>1</v>
      </c>
      <c r="Y71" s="236">
        <v>12</v>
      </c>
      <c r="Z71">
        <f>IF(Y71="","",IF(AND(Y71&gt;='Richtig&amp;95CI'!$F$3,Y71&lt;='Richtig&amp;95CI'!$G$3),1,0))</f>
        <v>0</v>
      </c>
      <c r="AA71" s="8">
        <f t="shared" si="30"/>
        <v>2.4849066497880004</v>
      </c>
      <c r="AB71">
        <v>6</v>
      </c>
      <c r="AC71">
        <f>IF(AB71="","",IF(AND(AB71&gt;='Richtig&amp;95CI'!$F$4,AB71&lt;='Richtig&amp;95CI'!$G$4),1,0))</f>
        <v>0</v>
      </c>
      <c r="AD71" s="8">
        <f t="shared" si="31"/>
        <v>1.791759469228055</v>
      </c>
      <c r="AE71">
        <v>0</v>
      </c>
      <c r="AF71" t="s">
        <v>193</v>
      </c>
      <c r="AG71" t="s">
        <v>275</v>
      </c>
      <c r="AI71">
        <v>1</v>
      </c>
      <c r="AJ71">
        <v>0</v>
      </c>
      <c r="AK71">
        <v>0</v>
      </c>
      <c r="AL71">
        <v>0</v>
      </c>
      <c r="AM71">
        <v>0</v>
      </c>
      <c r="AN71">
        <f t="shared" si="52"/>
        <v>1</v>
      </c>
      <c r="AO71" s="238">
        <v>4</v>
      </c>
      <c r="AP71">
        <f>IF(AO71="","",IF(AND(AO71&gt;='Richtig&amp;95CI'!$F$6,AO71&lt;='Richtig&amp;95CI'!$G$6),1,0))</f>
        <v>0</v>
      </c>
      <c r="AQ71" s="8">
        <f t="shared" si="32"/>
        <v>1.3862943611198906</v>
      </c>
      <c r="AR71" s="238">
        <v>8</v>
      </c>
      <c r="AS71">
        <f>IF(AR71="","",IF(AND(AR71&gt;='Richtig&amp;95CI'!$F$2,AR71&lt;='Richtig&amp;95CI'!$G$2),1,0))</f>
        <v>0</v>
      </c>
      <c r="AT71" s="8">
        <f t="shared" si="33"/>
        <v>2.0794415416798357</v>
      </c>
      <c r="AU71" s="238">
        <v>0</v>
      </c>
      <c r="AV71">
        <f>IF(AU71="","",IF(AND(AU71&gt;='Richtig&amp;95CI'!$F$5,AU71&lt;='Richtig&amp;95CI'!$G$5),1,0))</f>
        <v>0</v>
      </c>
      <c r="AW71" s="8">
        <f>LN(AU71+0.0001)</f>
        <v>-9.2103403719761818</v>
      </c>
      <c r="AX71">
        <v>1</v>
      </c>
      <c r="AY71">
        <v>0</v>
      </c>
      <c r="AZ71" s="236">
        <v>32</v>
      </c>
      <c r="BA71">
        <f>IF(AZ71="","",IF(AND(AZ71&gt;='Richtig&amp;95CI'!$F$3,AZ71&lt;='Richtig&amp;95CI'!$G$3),1,0))</f>
        <v>1</v>
      </c>
      <c r="BB71" s="8">
        <f t="shared" si="35"/>
        <v>3.4657359027997265</v>
      </c>
      <c r="BC71">
        <f t="shared" si="28"/>
        <v>20</v>
      </c>
      <c r="BD71" s="8">
        <f t="shared" si="36"/>
        <v>2.9957322735539909</v>
      </c>
      <c r="BE71" s="238">
        <v>24</v>
      </c>
      <c r="BF71">
        <f>IF(BE71="","",IF(AND(BE71&gt;='Richtig&amp;95CI'!$F$4,BE71&lt;='Richtig&amp;95CI'!$G$4),1,0))</f>
        <v>1</v>
      </c>
      <c r="BG71" s="8">
        <f t="shared" si="37"/>
        <v>3.1780538303479458</v>
      </c>
      <c r="BH71">
        <f t="shared" si="29"/>
        <v>18</v>
      </c>
      <c r="BI71" s="8">
        <f t="shared" si="38"/>
        <v>2.8903717578961645</v>
      </c>
      <c r="BJ71">
        <v>0</v>
      </c>
      <c r="BK71" t="s">
        <v>85</v>
      </c>
      <c r="BN71">
        <v>0</v>
      </c>
      <c r="BO71">
        <v>1</v>
      </c>
      <c r="BP71">
        <v>0</v>
      </c>
      <c r="BQ71">
        <v>0</v>
      </c>
      <c r="BR71">
        <v>0</v>
      </c>
      <c r="BS71">
        <f t="shared" si="53"/>
        <v>1</v>
      </c>
      <c r="BT71" s="238">
        <v>335</v>
      </c>
      <c r="BU71">
        <f>IF(BT71="","",IF(AND(BT71&gt;='Richtig&amp;95CI'!$F$6,BT71&lt;='Richtig&amp;95CI'!$G$6),1,0))</f>
        <v>0</v>
      </c>
      <c r="BV71" s="8">
        <f t="shared" si="39"/>
        <v>5.8141305318250662</v>
      </c>
      <c r="BW71">
        <f t="shared" si="40"/>
        <v>331</v>
      </c>
      <c r="BX71" s="8">
        <f t="shared" si="41"/>
        <v>5.8021183753770629</v>
      </c>
      <c r="BY71">
        <v>150</v>
      </c>
      <c r="BZ71">
        <f>IF(BY71="","",IF(AND(BY71&gt;='Richtig&amp;95CI'!$F$2,BY71&lt;='Richtig&amp;95CI'!$G$2),1,0))</f>
        <v>0</v>
      </c>
      <c r="CA71" s="8">
        <f t="shared" si="42"/>
        <v>5.0106352940962555</v>
      </c>
      <c r="CB71">
        <f t="shared" si="43"/>
        <v>142</v>
      </c>
      <c r="CC71" s="8">
        <f t="shared" si="44"/>
        <v>4.9558270576012609</v>
      </c>
      <c r="CD71" s="238">
        <v>6</v>
      </c>
      <c r="CE71">
        <f>IF(CD71="","",IF(AND(CD71&gt;='Richtig&amp;95CI'!$F$5,CD71&lt;='Richtig&amp;95CI'!$G$5),1,0))</f>
        <v>1</v>
      </c>
      <c r="CF71" s="8">
        <f t="shared" si="45"/>
        <v>1.791759469228055</v>
      </c>
      <c r="CG71">
        <f t="shared" si="46"/>
        <v>6</v>
      </c>
      <c r="CH71" s="8">
        <f t="shared" si="47"/>
        <v>1.791759469228055</v>
      </c>
      <c r="CI71">
        <v>1</v>
      </c>
      <c r="CJ71">
        <v>1</v>
      </c>
      <c r="CK71">
        <v>0</v>
      </c>
      <c r="CL71">
        <v>1</v>
      </c>
      <c r="CM71">
        <v>1</v>
      </c>
      <c r="CN71">
        <v>355</v>
      </c>
      <c r="CO71" s="8">
        <f t="shared" si="48"/>
        <v>5.872117789475416</v>
      </c>
      <c r="CP71">
        <v>32</v>
      </c>
      <c r="CQ71" s="8">
        <f t="shared" si="49"/>
        <v>3.4657359027997265</v>
      </c>
      <c r="CR71">
        <v>24</v>
      </c>
      <c r="CS71" s="8">
        <f t="shared" si="50"/>
        <v>3.1780538303479458</v>
      </c>
      <c r="CT71">
        <v>6</v>
      </c>
      <c r="CU71" s="8">
        <f t="shared" si="51"/>
        <v>1.791759469228055</v>
      </c>
    </row>
    <row r="72" spans="1:99">
      <c r="A72">
        <v>13046709555</v>
      </c>
      <c r="B72" t="s">
        <v>75</v>
      </c>
      <c r="C72" t="s">
        <v>222</v>
      </c>
      <c r="D72">
        <v>0</v>
      </c>
      <c r="E72">
        <v>410631664</v>
      </c>
      <c r="F72" s="2">
        <v>44484.349085648151</v>
      </c>
      <c r="G72" s="2">
        <v>44484.352673611109</v>
      </c>
      <c r="H72" t="s">
        <v>276</v>
      </c>
      <c r="I72">
        <v>0</v>
      </c>
      <c r="J72">
        <v>0</v>
      </c>
      <c r="K72">
        <v>0</v>
      </c>
      <c r="L72">
        <v>0</v>
      </c>
      <c r="M72">
        <v>0</v>
      </c>
      <c r="N72">
        <v>0</v>
      </c>
      <c r="O72">
        <v>0</v>
      </c>
      <c r="P72">
        <v>0</v>
      </c>
      <c r="Q72">
        <v>26</v>
      </c>
      <c r="R72">
        <v>1</v>
      </c>
      <c r="S72">
        <v>0</v>
      </c>
      <c r="T72">
        <v>0</v>
      </c>
      <c r="U72">
        <v>0</v>
      </c>
      <c r="V72">
        <v>0</v>
      </c>
      <c r="W72">
        <v>0</v>
      </c>
      <c r="X72">
        <v>0</v>
      </c>
      <c r="Y72" s="236">
        <v>50</v>
      </c>
      <c r="Z72">
        <f>IF(Y72="","",IF(AND(Y72&gt;='Richtig&amp;95CI'!$F$3,Y72&lt;='Richtig&amp;95CI'!$G$3),1,0))</f>
        <v>0</v>
      </c>
      <c r="AA72" s="8">
        <f t="shared" si="30"/>
        <v>3.912023005428146</v>
      </c>
      <c r="AB72">
        <v>49</v>
      </c>
      <c r="AC72">
        <f>IF(AB72="","",IF(AND(AB72&gt;='Richtig&amp;95CI'!$F$4,AB72&lt;='Richtig&amp;95CI'!$G$4),1,0))</f>
        <v>0</v>
      </c>
      <c r="AD72" s="8">
        <f t="shared" si="31"/>
        <v>3.8918202981106265</v>
      </c>
      <c r="AE72">
        <v>1</v>
      </c>
      <c r="AF72" t="s">
        <v>277</v>
      </c>
      <c r="AG72" t="s">
        <v>278</v>
      </c>
      <c r="AI72">
        <v>0</v>
      </c>
      <c r="AJ72">
        <v>1</v>
      </c>
      <c r="AK72">
        <v>1</v>
      </c>
      <c r="AL72">
        <v>0</v>
      </c>
      <c r="AM72">
        <v>0</v>
      </c>
      <c r="AN72">
        <f t="shared" si="52"/>
        <v>2</v>
      </c>
      <c r="AO72" s="238">
        <v>7</v>
      </c>
      <c r="AP72">
        <f>IF(AO72="","",IF(AND(AO72&gt;='Richtig&amp;95CI'!$F$6,AO72&lt;='Richtig&amp;95CI'!$G$6),1,0))</f>
        <v>0</v>
      </c>
      <c r="AQ72" s="8">
        <f t="shared" si="32"/>
        <v>1.9459101490553132</v>
      </c>
      <c r="AR72" s="238">
        <v>29</v>
      </c>
      <c r="AS72">
        <f>IF(AR72="","",IF(AND(AR72&gt;='Richtig&amp;95CI'!$F$2,AR72&lt;='Richtig&amp;95CI'!$G$2),1,0))</f>
        <v>0</v>
      </c>
      <c r="AT72" s="8">
        <f t="shared" si="33"/>
        <v>3.3672958299864741</v>
      </c>
      <c r="AU72" s="238">
        <v>16</v>
      </c>
      <c r="AV72">
        <f>IF(AU72="","",IF(AND(AU72&gt;='Richtig&amp;95CI'!$F$5,AU72&lt;='Richtig&amp;95CI'!$G$5),1,0))</f>
        <v>0</v>
      </c>
      <c r="AW72" s="8">
        <f t="shared" si="34"/>
        <v>2.7725887222397811</v>
      </c>
      <c r="AX72">
        <v>1</v>
      </c>
      <c r="BA72" t="str">
        <f>IF(AZ72="","",IF(AND(AZ72&gt;='Richtig&amp;95CI'!$F$3,AZ72&lt;='Richtig&amp;95CI'!$G$3),1,0))</f>
        <v/>
      </c>
      <c r="BB72" s="8" t="str">
        <f t="shared" si="35"/>
        <v/>
      </c>
      <c r="BC72" t="str">
        <f t="shared" si="28"/>
        <v/>
      </c>
      <c r="BD72" s="8" t="str">
        <f t="shared" si="36"/>
        <v/>
      </c>
      <c r="BF72" t="str">
        <f>IF(BE72="","",IF(AND(BE72&gt;='Richtig&amp;95CI'!$F$4,BE72&lt;='Richtig&amp;95CI'!$G$4),1,0))</f>
        <v/>
      </c>
      <c r="BG72" s="8" t="str">
        <f t="shared" si="37"/>
        <v/>
      </c>
      <c r="BH72" t="str">
        <f t="shared" si="29"/>
        <v/>
      </c>
      <c r="BI72" s="8" t="str">
        <f t="shared" si="38"/>
        <v/>
      </c>
      <c r="BU72" t="str">
        <f>IF(BT72="","",IF(AND(BT72&gt;='Richtig&amp;95CI'!$F$6,BT72&lt;='Richtig&amp;95CI'!$G$6),1,0))</f>
        <v/>
      </c>
      <c r="BV72" s="8" t="str">
        <f t="shared" si="39"/>
        <v/>
      </c>
      <c r="BW72" t="str">
        <f t="shared" si="40"/>
        <v/>
      </c>
      <c r="BX72" s="8" t="str">
        <f t="shared" si="41"/>
        <v/>
      </c>
      <c r="BZ72" t="str">
        <f>IF(BY72="","",IF(AND(BY72&gt;='Richtig&amp;95CI'!$F$2,BY72&lt;='Richtig&amp;95CI'!$G$2),1,0))</f>
        <v/>
      </c>
      <c r="CA72" s="8" t="str">
        <f t="shared" si="42"/>
        <v/>
      </c>
      <c r="CB72" t="str">
        <f t="shared" si="43"/>
        <v/>
      </c>
      <c r="CC72" s="8" t="str">
        <f t="shared" si="44"/>
        <v/>
      </c>
      <c r="CE72" t="str">
        <f>IF(CD72="","",IF(AND(CD72&gt;='Richtig&amp;95CI'!$F$5,CD72&lt;='Richtig&amp;95CI'!$G$5),1,0))</f>
        <v/>
      </c>
      <c r="CF72" s="8" t="str">
        <f t="shared" si="45"/>
        <v/>
      </c>
      <c r="CG72" t="str">
        <f t="shared" si="46"/>
        <v/>
      </c>
      <c r="CH72" s="8" t="str">
        <f t="shared" si="47"/>
        <v/>
      </c>
      <c r="CJ72">
        <v>0</v>
      </c>
      <c r="CK72">
        <v>0</v>
      </c>
      <c r="CL72">
        <v>0</v>
      </c>
      <c r="CM72">
        <v>0</v>
      </c>
      <c r="CN72">
        <v>355</v>
      </c>
      <c r="CO72" s="8">
        <f t="shared" si="48"/>
        <v>5.872117789475416</v>
      </c>
      <c r="CP72">
        <v>32</v>
      </c>
      <c r="CQ72" s="8">
        <f t="shared" si="49"/>
        <v>3.4657359027997265</v>
      </c>
      <c r="CR72">
        <v>24</v>
      </c>
      <c r="CS72" s="8">
        <f t="shared" si="50"/>
        <v>3.1780538303479458</v>
      </c>
      <c r="CT72">
        <v>6</v>
      </c>
      <c r="CU72" s="8">
        <f t="shared" si="51"/>
        <v>1.791759469228055</v>
      </c>
    </row>
    <row r="73" spans="1:99">
      <c r="A73">
        <v>13045650808</v>
      </c>
      <c r="B73" t="s">
        <v>75</v>
      </c>
      <c r="C73" t="s">
        <v>222</v>
      </c>
      <c r="D73">
        <v>0</v>
      </c>
      <c r="E73">
        <v>410631664</v>
      </c>
      <c r="F73" s="2">
        <v>44483.932604166665</v>
      </c>
      <c r="G73" s="2">
        <v>44483.939976851849</v>
      </c>
      <c r="H73" t="s">
        <v>280</v>
      </c>
      <c r="I73">
        <v>1</v>
      </c>
      <c r="J73">
        <v>1</v>
      </c>
      <c r="K73">
        <v>1</v>
      </c>
      <c r="L73">
        <v>0</v>
      </c>
      <c r="M73">
        <v>0</v>
      </c>
      <c r="N73">
        <v>0</v>
      </c>
      <c r="O73">
        <v>0</v>
      </c>
      <c r="P73">
        <v>0</v>
      </c>
      <c r="Q73">
        <v>10</v>
      </c>
      <c r="R73">
        <v>1</v>
      </c>
      <c r="S73">
        <v>1</v>
      </c>
      <c r="T73">
        <v>0</v>
      </c>
      <c r="U73">
        <v>1</v>
      </c>
      <c r="V73">
        <v>0</v>
      </c>
      <c r="W73">
        <v>0</v>
      </c>
      <c r="X73">
        <v>0</v>
      </c>
      <c r="Y73" s="236">
        <v>300</v>
      </c>
      <c r="Z73">
        <f>IF(Y73="","",IF(AND(Y73&gt;='Richtig&amp;95CI'!$F$3,Y73&lt;='Richtig&amp;95CI'!$G$3),1,0))</f>
        <v>0</v>
      </c>
      <c r="AA73" s="8">
        <f t="shared" si="30"/>
        <v>5.7037824746562009</v>
      </c>
      <c r="AB73">
        <v>100</v>
      </c>
      <c r="AC73">
        <f>IF(AB73="","",IF(AND(AB73&gt;='Richtig&amp;95CI'!$F$4,AB73&lt;='Richtig&amp;95CI'!$G$4),1,0))</f>
        <v>0</v>
      </c>
      <c r="AD73" s="8">
        <f t="shared" si="31"/>
        <v>4.6051701859880918</v>
      </c>
      <c r="AE73">
        <v>1</v>
      </c>
      <c r="AF73" t="s">
        <v>281</v>
      </c>
      <c r="AG73" t="s">
        <v>282</v>
      </c>
      <c r="AI73">
        <v>0</v>
      </c>
      <c r="AJ73">
        <v>0</v>
      </c>
      <c r="AK73">
        <v>1</v>
      </c>
      <c r="AL73">
        <v>0</v>
      </c>
      <c r="AM73">
        <v>0</v>
      </c>
      <c r="AN73">
        <f t="shared" si="52"/>
        <v>1</v>
      </c>
      <c r="AO73" s="238">
        <v>600</v>
      </c>
      <c r="AP73">
        <f>IF(AO73="","",IF(AND(AO73&gt;='Richtig&amp;95CI'!$F$6,AO73&lt;='Richtig&amp;95CI'!$G$6),1,0))</f>
        <v>0</v>
      </c>
      <c r="AQ73" s="8">
        <f t="shared" si="32"/>
        <v>6.3969296552161463</v>
      </c>
      <c r="AR73" s="238">
        <v>600</v>
      </c>
      <c r="AS73">
        <f>IF(AR73="","",IF(AND(AR73&gt;='Richtig&amp;95CI'!$F$2,AR73&lt;='Richtig&amp;95CI'!$G$2),1,0))</f>
        <v>0</v>
      </c>
      <c r="AT73" s="8">
        <f t="shared" si="33"/>
        <v>6.3969296552161463</v>
      </c>
      <c r="AU73" s="238">
        <v>100</v>
      </c>
      <c r="AV73">
        <f>IF(AU73="","",IF(AND(AU73&gt;='Richtig&amp;95CI'!$F$5,AU73&lt;='Richtig&amp;95CI'!$G$5),1,0))</f>
        <v>0</v>
      </c>
      <c r="AW73" s="8">
        <f t="shared" si="34"/>
        <v>4.6051701859880918</v>
      </c>
      <c r="AX73">
        <v>1</v>
      </c>
      <c r="AY73">
        <v>1</v>
      </c>
      <c r="AZ73" s="236">
        <v>30</v>
      </c>
      <c r="BA73">
        <f>IF(AZ73="","",IF(AND(AZ73&gt;='Richtig&amp;95CI'!$F$3,AZ73&lt;='Richtig&amp;95CI'!$G$3),1,0))</f>
        <v>1</v>
      </c>
      <c r="BB73" s="8">
        <f t="shared" si="35"/>
        <v>3.4011973816621555</v>
      </c>
      <c r="BC73">
        <f t="shared" si="28"/>
        <v>-270</v>
      </c>
      <c r="BD73" s="8">
        <f t="shared" si="36"/>
        <v>-5.598421958998375</v>
      </c>
      <c r="BE73" s="238">
        <v>24</v>
      </c>
      <c r="BF73">
        <f>IF(BE73="","",IF(AND(BE73&gt;='Richtig&amp;95CI'!$F$4,BE73&lt;='Richtig&amp;95CI'!$G$4),1,0))</f>
        <v>1</v>
      </c>
      <c r="BG73" s="8">
        <f t="shared" si="37"/>
        <v>3.1780538303479458</v>
      </c>
      <c r="BH73">
        <f t="shared" si="29"/>
        <v>-76</v>
      </c>
      <c r="BI73" s="8">
        <f t="shared" si="38"/>
        <v>-4.3307333402863311</v>
      </c>
      <c r="BJ73">
        <v>1</v>
      </c>
      <c r="BK73" t="s">
        <v>281</v>
      </c>
      <c r="BL73" t="s">
        <v>104</v>
      </c>
      <c r="BN73">
        <v>0</v>
      </c>
      <c r="BO73">
        <v>0</v>
      </c>
      <c r="BP73">
        <v>1</v>
      </c>
      <c r="BQ73">
        <v>0</v>
      </c>
      <c r="BR73">
        <v>0</v>
      </c>
      <c r="BS73">
        <f t="shared" si="53"/>
        <v>1</v>
      </c>
      <c r="BT73" s="238">
        <v>355</v>
      </c>
      <c r="BU73">
        <f>IF(BT73="","",IF(AND(BT73&gt;='Richtig&amp;95CI'!$F$6,BT73&lt;='Richtig&amp;95CI'!$G$6),1,0))</f>
        <v>1</v>
      </c>
      <c r="BV73" s="8">
        <f t="shared" si="39"/>
        <v>5.872117789475416</v>
      </c>
      <c r="BW73">
        <f t="shared" si="40"/>
        <v>-245</v>
      </c>
      <c r="BX73" s="8">
        <f t="shared" si="41"/>
        <v>-5.5012582105447274</v>
      </c>
      <c r="BY73">
        <v>355</v>
      </c>
      <c r="BZ73">
        <f>IF(BY73="","",IF(AND(BY73&gt;='Richtig&amp;95CI'!$F$2,BY73&lt;='Richtig&amp;95CI'!$G$2),1,0))</f>
        <v>1</v>
      </c>
      <c r="CA73" s="8">
        <f t="shared" si="42"/>
        <v>5.872117789475416</v>
      </c>
      <c r="CB73">
        <f t="shared" si="43"/>
        <v>-245</v>
      </c>
      <c r="CC73" s="8">
        <f t="shared" si="44"/>
        <v>-5.5012582105447274</v>
      </c>
      <c r="CD73" s="238">
        <v>6</v>
      </c>
      <c r="CE73">
        <f>IF(CD73="","",IF(AND(CD73&gt;='Richtig&amp;95CI'!$F$5,CD73&lt;='Richtig&amp;95CI'!$G$5),1,0))</f>
        <v>1</v>
      </c>
      <c r="CF73" s="8">
        <f t="shared" si="45"/>
        <v>1.791759469228055</v>
      </c>
      <c r="CG73">
        <f t="shared" si="46"/>
        <v>-94</v>
      </c>
      <c r="CH73" s="8">
        <f t="shared" si="47"/>
        <v>-4.5432947822700038</v>
      </c>
      <c r="CI73">
        <v>0</v>
      </c>
      <c r="CJ73">
        <v>0</v>
      </c>
      <c r="CK73">
        <v>0</v>
      </c>
      <c r="CL73">
        <v>1</v>
      </c>
      <c r="CM73">
        <v>0</v>
      </c>
      <c r="CN73">
        <v>355</v>
      </c>
      <c r="CO73" s="8">
        <f t="shared" si="48"/>
        <v>5.872117789475416</v>
      </c>
      <c r="CP73">
        <v>32</v>
      </c>
      <c r="CQ73" s="8">
        <f t="shared" si="49"/>
        <v>3.4657359027997265</v>
      </c>
      <c r="CR73">
        <v>24</v>
      </c>
      <c r="CS73" s="8">
        <f t="shared" si="50"/>
        <v>3.1780538303479458</v>
      </c>
      <c r="CT73">
        <v>6</v>
      </c>
      <c r="CU73" s="8">
        <f t="shared" si="51"/>
        <v>1.791759469228055</v>
      </c>
    </row>
    <row r="74" spans="1:99">
      <c r="A74">
        <v>13045531601</v>
      </c>
      <c r="B74" t="s">
        <v>75</v>
      </c>
      <c r="C74" t="s">
        <v>222</v>
      </c>
      <c r="D74">
        <v>0</v>
      </c>
      <c r="E74">
        <v>410631664</v>
      </c>
      <c r="F74" s="2">
        <v>44483.90084490741</v>
      </c>
      <c r="G74" s="2">
        <v>44483.905497685184</v>
      </c>
      <c r="H74" t="s">
        <v>283</v>
      </c>
      <c r="I74">
        <v>1</v>
      </c>
      <c r="J74">
        <v>1</v>
      </c>
      <c r="K74">
        <v>0</v>
      </c>
      <c r="L74">
        <v>0</v>
      </c>
      <c r="M74">
        <v>0</v>
      </c>
      <c r="N74">
        <v>0</v>
      </c>
      <c r="O74">
        <v>0</v>
      </c>
      <c r="P74">
        <v>0</v>
      </c>
      <c r="Q74">
        <v>10</v>
      </c>
      <c r="R74">
        <v>0</v>
      </c>
      <c r="S74">
        <v>0</v>
      </c>
      <c r="T74">
        <v>1</v>
      </c>
      <c r="U74">
        <v>0</v>
      </c>
      <c r="V74">
        <v>0</v>
      </c>
      <c r="W74">
        <v>0</v>
      </c>
      <c r="X74">
        <v>0</v>
      </c>
      <c r="Y74" s="236">
        <v>20</v>
      </c>
      <c r="Z74">
        <f>IF(Y74="","",IF(AND(Y74&gt;='Richtig&amp;95CI'!$F$3,Y74&lt;='Richtig&amp;95CI'!$G$3),1,0))</f>
        <v>0</v>
      </c>
      <c r="AA74" s="8">
        <f t="shared" si="30"/>
        <v>2.9957322735539909</v>
      </c>
      <c r="AB74">
        <v>10</v>
      </c>
      <c r="AC74">
        <f>IF(AB74="","",IF(AND(AB74&gt;='Richtig&amp;95CI'!$F$4,AB74&lt;='Richtig&amp;95CI'!$G$4),1,0))</f>
        <v>0</v>
      </c>
      <c r="AD74" s="8">
        <f t="shared" si="31"/>
        <v>2.3025850929940459</v>
      </c>
      <c r="AE74">
        <v>0</v>
      </c>
      <c r="AF74" t="s">
        <v>265</v>
      </c>
      <c r="AO74" s="238">
        <v>200</v>
      </c>
      <c r="AP74">
        <f>IF(AO74="","",IF(AND(AO74&gt;='Richtig&amp;95CI'!$F$6,AO74&lt;='Richtig&amp;95CI'!$G$6),1,0))</f>
        <v>0</v>
      </c>
      <c r="AQ74" s="8">
        <f t="shared" si="32"/>
        <v>5.2983173665480363</v>
      </c>
      <c r="AR74" s="238">
        <v>150</v>
      </c>
      <c r="AS74">
        <f>IF(AR74="","",IF(AND(AR74&gt;='Richtig&amp;95CI'!$F$2,AR74&lt;='Richtig&amp;95CI'!$G$2),1,0))</f>
        <v>0</v>
      </c>
      <c r="AT74" s="8">
        <f t="shared" si="33"/>
        <v>5.0106352940962555</v>
      </c>
      <c r="AU74" s="238">
        <v>40</v>
      </c>
      <c r="AV74">
        <f>IF(AU74="","",IF(AND(AU74&gt;='Richtig&amp;95CI'!$F$5,AU74&lt;='Richtig&amp;95CI'!$G$5),1,0))</f>
        <v>0</v>
      </c>
      <c r="AW74" s="8">
        <f t="shared" si="34"/>
        <v>3.6888794541139363</v>
      </c>
      <c r="AX74">
        <v>1</v>
      </c>
      <c r="BA74" t="str">
        <f>IF(AZ74="","",IF(AND(AZ74&gt;='Richtig&amp;95CI'!$F$3,AZ74&lt;='Richtig&amp;95CI'!$G$3),1,0))</f>
        <v/>
      </c>
      <c r="BB74" s="8" t="str">
        <f t="shared" si="35"/>
        <v/>
      </c>
      <c r="BC74" t="str">
        <f t="shared" si="28"/>
        <v/>
      </c>
      <c r="BD74" s="8" t="str">
        <f t="shared" si="36"/>
        <v/>
      </c>
      <c r="BF74" t="str">
        <f>IF(BE74="","",IF(AND(BE74&gt;='Richtig&amp;95CI'!$F$4,BE74&lt;='Richtig&amp;95CI'!$G$4),1,0))</f>
        <v/>
      </c>
      <c r="BG74" s="8" t="str">
        <f t="shared" si="37"/>
        <v/>
      </c>
      <c r="BH74" t="str">
        <f t="shared" si="29"/>
        <v/>
      </c>
      <c r="BI74" s="8" t="str">
        <f t="shared" si="38"/>
        <v/>
      </c>
      <c r="BU74" t="str">
        <f>IF(BT74="","",IF(AND(BT74&gt;='Richtig&amp;95CI'!$F$6,BT74&lt;='Richtig&amp;95CI'!$G$6),1,0))</f>
        <v/>
      </c>
      <c r="BV74" s="8" t="str">
        <f t="shared" si="39"/>
        <v/>
      </c>
      <c r="BW74" t="str">
        <f t="shared" si="40"/>
        <v/>
      </c>
      <c r="BX74" s="8" t="str">
        <f t="shared" si="41"/>
        <v/>
      </c>
      <c r="BZ74" t="str">
        <f>IF(BY74="","",IF(AND(BY74&gt;='Richtig&amp;95CI'!$F$2,BY74&lt;='Richtig&amp;95CI'!$G$2),1,0))</f>
        <v/>
      </c>
      <c r="CA74" s="8" t="str">
        <f t="shared" si="42"/>
        <v/>
      </c>
      <c r="CB74" t="str">
        <f t="shared" si="43"/>
        <v/>
      </c>
      <c r="CC74" s="8" t="str">
        <f t="shared" si="44"/>
        <v/>
      </c>
      <c r="CE74" t="str">
        <f>IF(CD74="","",IF(AND(CD74&gt;='Richtig&amp;95CI'!$F$5,CD74&lt;='Richtig&amp;95CI'!$G$5),1,0))</f>
        <v/>
      </c>
      <c r="CF74" s="8" t="str">
        <f t="shared" si="45"/>
        <v/>
      </c>
      <c r="CG74" t="str">
        <f t="shared" si="46"/>
        <v/>
      </c>
      <c r="CH74" s="8" t="str">
        <f t="shared" si="47"/>
        <v/>
      </c>
      <c r="CJ74">
        <v>0</v>
      </c>
      <c r="CK74">
        <v>0</v>
      </c>
      <c r="CL74">
        <v>0</v>
      </c>
      <c r="CM74">
        <v>0</v>
      </c>
      <c r="CN74">
        <v>355</v>
      </c>
      <c r="CO74" s="8">
        <f t="shared" si="48"/>
        <v>5.872117789475416</v>
      </c>
      <c r="CP74">
        <v>32</v>
      </c>
      <c r="CQ74" s="8">
        <f t="shared" si="49"/>
        <v>3.4657359027997265</v>
      </c>
      <c r="CR74">
        <v>24</v>
      </c>
      <c r="CS74" s="8">
        <f t="shared" si="50"/>
        <v>3.1780538303479458</v>
      </c>
      <c r="CT74">
        <v>6</v>
      </c>
      <c r="CU74" s="8">
        <f t="shared" si="51"/>
        <v>1.791759469228055</v>
      </c>
    </row>
    <row r="75" spans="1:99">
      <c r="A75">
        <v>13044971099</v>
      </c>
      <c r="B75" t="s">
        <v>75</v>
      </c>
      <c r="C75" t="s">
        <v>222</v>
      </c>
      <c r="D75">
        <v>0</v>
      </c>
      <c r="E75">
        <v>410631664</v>
      </c>
      <c r="F75" s="2">
        <v>44483.758773148147</v>
      </c>
      <c r="G75" s="2">
        <v>44483.768194444441</v>
      </c>
      <c r="H75" t="s">
        <v>284</v>
      </c>
      <c r="I75">
        <v>0</v>
      </c>
      <c r="J75">
        <v>0</v>
      </c>
      <c r="K75">
        <v>0</v>
      </c>
      <c r="L75">
        <v>1</v>
      </c>
      <c r="M75">
        <v>0</v>
      </c>
      <c r="N75">
        <v>0</v>
      </c>
      <c r="O75">
        <v>0</v>
      </c>
      <c r="P75">
        <v>0</v>
      </c>
      <c r="Q75">
        <v>9</v>
      </c>
      <c r="R75">
        <v>1</v>
      </c>
      <c r="S75">
        <v>0</v>
      </c>
      <c r="T75">
        <v>1</v>
      </c>
      <c r="U75">
        <v>0</v>
      </c>
      <c r="V75">
        <v>0</v>
      </c>
      <c r="W75">
        <v>1</v>
      </c>
      <c r="X75">
        <v>0</v>
      </c>
      <c r="Y75" s="236">
        <v>10</v>
      </c>
      <c r="Z75">
        <f>IF(Y75="","",IF(AND(Y75&gt;='Richtig&amp;95CI'!$F$3,Y75&lt;='Richtig&amp;95CI'!$G$3),1,0))</f>
        <v>0</v>
      </c>
      <c r="AA75" s="8">
        <f t="shared" si="30"/>
        <v>2.3025850929940459</v>
      </c>
      <c r="AB75">
        <v>8</v>
      </c>
      <c r="AC75">
        <f>IF(AB75="","",IF(AND(AB75&gt;='Richtig&amp;95CI'!$F$4,AB75&lt;='Richtig&amp;95CI'!$G$4),1,0))</f>
        <v>0</v>
      </c>
      <c r="AD75" s="8">
        <f t="shared" si="31"/>
        <v>2.0794415416798357</v>
      </c>
      <c r="AE75">
        <v>1</v>
      </c>
      <c r="AF75" t="s">
        <v>193</v>
      </c>
      <c r="AG75" t="s">
        <v>285</v>
      </c>
      <c r="AI75">
        <v>1</v>
      </c>
      <c r="AJ75">
        <v>0</v>
      </c>
      <c r="AK75">
        <v>1</v>
      </c>
      <c r="AL75">
        <v>0</v>
      </c>
      <c r="AM75">
        <v>0</v>
      </c>
      <c r="AN75">
        <f t="shared" si="52"/>
        <v>2</v>
      </c>
      <c r="AO75" s="238">
        <v>50</v>
      </c>
      <c r="AP75">
        <f>IF(AO75="","",IF(AND(AO75&gt;='Richtig&amp;95CI'!$F$6,AO75&lt;='Richtig&amp;95CI'!$G$6),1,0))</f>
        <v>0</v>
      </c>
      <c r="AQ75" s="8">
        <f t="shared" si="32"/>
        <v>3.912023005428146</v>
      </c>
      <c r="AR75" s="238">
        <v>40</v>
      </c>
      <c r="AS75">
        <f>IF(AR75="","",IF(AND(AR75&gt;='Richtig&amp;95CI'!$F$2,AR75&lt;='Richtig&amp;95CI'!$G$2),1,0))</f>
        <v>0</v>
      </c>
      <c r="AT75" s="8">
        <f t="shared" si="33"/>
        <v>3.6888794541139363</v>
      </c>
      <c r="AU75" s="238">
        <v>5</v>
      </c>
      <c r="AV75">
        <f>IF(AU75="","",IF(AND(AU75&gt;='Richtig&amp;95CI'!$F$5,AU75&lt;='Richtig&amp;95CI'!$G$5),1,0))</f>
        <v>1</v>
      </c>
      <c r="AW75" s="8">
        <f t="shared" si="34"/>
        <v>1.6094379124341003</v>
      </c>
      <c r="AX75">
        <v>0</v>
      </c>
      <c r="AY75">
        <v>0</v>
      </c>
      <c r="AZ75" s="236">
        <v>35</v>
      </c>
      <c r="BA75">
        <f>IF(AZ75="","",IF(AND(AZ75&gt;='Richtig&amp;95CI'!$F$3,AZ75&lt;='Richtig&amp;95CI'!$G$3),1,0))</f>
        <v>1</v>
      </c>
      <c r="BB75" s="8">
        <f t="shared" si="35"/>
        <v>3.5553480614894135</v>
      </c>
      <c r="BC75">
        <f t="shared" si="28"/>
        <v>25</v>
      </c>
      <c r="BD75" s="8">
        <f t="shared" si="36"/>
        <v>3.2188758248682006</v>
      </c>
      <c r="BE75" s="238">
        <v>35</v>
      </c>
      <c r="BF75">
        <f>IF(BE75="","",IF(AND(BE75&gt;='Richtig&amp;95CI'!$F$4,BE75&lt;='Richtig&amp;95CI'!$G$4),1,0))</f>
        <v>0</v>
      </c>
      <c r="BG75" s="8">
        <f t="shared" si="37"/>
        <v>3.5553480614894135</v>
      </c>
      <c r="BH75">
        <f t="shared" si="29"/>
        <v>27</v>
      </c>
      <c r="BI75" s="8">
        <f t="shared" si="38"/>
        <v>3.2958368660043291</v>
      </c>
      <c r="BJ75">
        <v>1</v>
      </c>
      <c r="BK75" t="s">
        <v>175</v>
      </c>
      <c r="BL75" t="s">
        <v>251</v>
      </c>
      <c r="BN75">
        <v>1</v>
      </c>
      <c r="BO75">
        <v>0</v>
      </c>
      <c r="BP75">
        <v>1</v>
      </c>
      <c r="BQ75">
        <v>0</v>
      </c>
      <c r="BR75">
        <v>0</v>
      </c>
      <c r="BS75">
        <f t="shared" si="53"/>
        <v>2</v>
      </c>
      <c r="BT75" s="238">
        <v>350</v>
      </c>
      <c r="BU75">
        <f>IF(BT75="","",IF(AND(BT75&gt;='Richtig&amp;95CI'!$F$6,BT75&lt;='Richtig&amp;95CI'!$G$6),1,0))</f>
        <v>0</v>
      </c>
      <c r="BV75" s="8">
        <f t="shared" si="39"/>
        <v>5.857933154483459</v>
      </c>
      <c r="BW75">
        <f t="shared" si="40"/>
        <v>300</v>
      </c>
      <c r="BX75" s="8">
        <f t="shared" si="41"/>
        <v>5.7037824746562009</v>
      </c>
      <c r="BY75">
        <v>200</v>
      </c>
      <c r="BZ75">
        <f>IF(BY75="","",IF(AND(BY75&gt;='Richtig&amp;95CI'!$F$2,BY75&lt;='Richtig&amp;95CI'!$G$2),1,0))</f>
        <v>0</v>
      </c>
      <c r="CA75" s="8">
        <f t="shared" si="42"/>
        <v>5.2983173665480363</v>
      </c>
      <c r="CB75">
        <f t="shared" si="43"/>
        <v>160</v>
      </c>
      <c r="CC75" s="8">
        <f t="shared" si="44"/>
        <v>5.0751738152338266</v>
      </c>
      <c r="CD75" s="238">
        <v>6</v>
      </c>
      <c r="CE75">
        <f>IF(CD75="","",IF(AND(CD75&gt;='Richtig&amp;95CI'!$F$5,CD75&lt;='Richtig&amp;95CI'!$G$5),1,0))</f>
        <v>1</v>
      </c>
      <c r="CF75" s="8">
        <f t="shared" si="45"/>
        <v>1.791759469228055</v>
      </c>
      <c r="CG75">
        <f t="shared" si="46"/>
        <v>1</v>
      </c>
      <c r="CH75" s="8">
        <f t="shared" si="47"/>
        <v>0</v>
      </c>
      <c r="CI75">
        <v>0</v>
      </c>
      <c r="CJ75">
        <v>0</v>
      </c>
      <c r="CK75">
        <v>0</v>
      </c>
      <c r="CL75">
        <v>0</v>
      </c>
      <c r="CM75">
        <v>0</v>
      </c>
      <c r="CN75">
        <v>355</v>
      </c>
      <c r="CO75" s="8">
        <f t="shared" si="48"/>
        <v>5.872117789475416</v>
      </c>
      <c r="CP75">
        <v>32</v>
      </c>
      <c r="CQ75" s="8">
        <f t="shared" si="49"/>
        <v>3.4657359027997265</v>
      </c>
      <c r="CR75">
        <v>24</v>
      </c>
      <c r="CS75" s="8">
        <f t="shared" si="50"/>
        <v>3.1780538303479458</v>
      </c>
      <c r="CT75">
        <v>6</v>
      </c>
      <c r="CU75" s="8">
        <f t="shared" si="51"/>
        <v>1.791759469228055</v>
      </c>
    </row>
    <row r="76" spans="1:99">
      <c r="A76">
        <v>13044696177</v>
      </c>
      <c r="B76" t="s">
        <v>75</v>
      </c>
      <c r="C76" t="s">
        <v>222</v>
      </c>
      <c r="D76">
        <v>0</v>
      </c>
      <c r="E76">
        <v>410631664</v>
      </c>
      <c r="F76" s="2">
        <v>44483.705775462964</v>
      </c>
      <c r="G76" s="2">
        <v>44483.717152777775</v>
      </c>
      <c r="H76" t="s">
        <v>286</v>
      </c>
      <c r="I76">
        <v>0</v>
      </c>
      <c r="J76">
        <v>1</v>
      </c>
      <c r="K76">
        <v>0</v>
      </c>
      <c r="L76">
        <v>0</v>
      </c>
      <c r="M76">
        <v>0</v>
      </c>
      <c r="N76">
        <v>0</v>
      </c>
      <c r="O76">
        <v>0</v>
      </c>
      <c r="P76">
        <v>0</v>
      </c>
      <c r="Q76">
        <v>3</v>
      </c>
      <c r="R76">
        <v>1</v>
      </c>
      <c r="S76">
        <v>0</v>
      </c>
      <c r="T76">
        <v>0</v>
      </c>
      <c r="U76">
        <v>0</v>
      </c>
      <c r="V76">
        <v>0</v>
      </c>
      <c r="W76">
        <v>0</v>
      </c>
      <c r="X76">
        <v>0</v>
      </c>
      <c r="Y76" s="236">
        <v>100</v>
      </c>
      <c r="Z76">
        <f>IF(Y76="","",IF(AND(Y76&gt;='Richtig&amp;95CI'!$F$3,Y76&lt;='Richtig&amp;95CI'!$G$3),1,0))</f>
        <v>0</v>
      </c>
      <c r="AA76" s="8">
        <f t="shared" si="30"/>
        <v>4.6051701859880918</v>
      </c>
      <c r="AB76">
        <v>80</v>
      </c>
      <c r="AC76">
        <f>IF(AB76="","",IF(AND(AB76&gt;='Richtig&amp;95CI'!$F$4,AB76&lt;='Richtig&amp;95CI'!$G$4),1,0))</f>
        <v>0</v>
      </c>
      <c r="AD76" s="8">
        <f t="shared" si="31"/>
        <v>4.3820266346738812</v>
      </c>
      <c r="AE76">
        <v>1</v>
      </c>
      <c r="AF76" t="s">
        <v>137</v>
      </c>
      <c r="AG76" t="s">
        <v>287</v>
      </c>
      <c r="AH76" t="s">
        <v>288</v>
      </c>
      <c r="AI76">
        <v>1</v>
      </c>
      <c r="AJ76">
        <v>0</v>
      </c>
      <c r="AK76">
        <v>1</v>
      </c>
      <c r="AL76">
        <v>0</v>
      </c>
      <c r="AM76">
        <v>1</v>
      </c>
      <c r="AN76">
        <f t="shared" si="52"/>
        <v>3</v>
      </c>
      <c r="AO76" s="238">
        <v>300</v>
      </c>
      <c r="AP76">
        <f>IF(AO76="","",IF(AND(AO76&gt;='Richtig&amp;95CI'!$F$6,AO76&lt;='Richtig&amp;95CI'!$G$6),1,0))</f>
        <v>0</v>
      </c>
      <c r="AQ76" s="8">
        <f t="shared" si="32"/>
        <v>5.7037824746562009</v>
      </c>
      <c r="AR76" s="238">
        <v>200</v>
      </c>
      <c r="AS76">
        <f>IF(AR76="","",IF(AND(AR76&gt;='Richtig&amp;95CI'!$F$2,AR76&lt;='Richtig&amp;95CI'!$G$2),1,0))</f>
        <v>0</v>
      </c>
      <c r="AT76" s="8">
        <f t="shared" si="33"/>
        <v>5.2983173665480363</v>
      </c>
      <c r="AU76" s="238">
        <v>10</v>
      </c>
      <c r="AV76">
        <f>IF(AU76="","",IF(AND(AU76&gt;='Richtig&amp;95CI'!$F$5,AU76&lt;='Richtig&amp;95CI'!$G$5),1,0))</f>
        <v>1</v>
      </c>
      <c r="AW76" s="8">
        <f t="shared" si="34"/>
        <v>2.3025850929940459</v>
      </c>
      <c r="AX76">
        <v>1</v>
      </c>
      <c r="AY76">
        <v>1</v>
      </c>
      <c r="AZ76" s="236">
        <v>32</v>
      </c>
      <c r="BA76">
        <f>IF(AZ76="","",IF(AND(AZ76&gt;='Richtig&amp;95CI'!$F$3,AZ76&lt;='Richtig&amp;95CI'!$G$3),1,0))</f>
        <v>1</v>
      </c>
      <c r="BB76" s="8">
        <f t="shared" si="35"/>
        <v>3.4657359027997265</v>
      </c>
      <c r="BC76">
        <f t="shared" si="28"/>
        <v>-68</v>
      </c>
      <c r="BD76" s="8">
        <f t="shared" si="36"/>
        <v>-4.219507705176107</v>
      </c>
      <c r="BE76" s="238">
        <v>24</v>
      </c>
      <c r="BF76">
        <f>IF(BE76="","",IF(AND(BE76&gt;='Richtig&amp;95CI'!$F$4,BE76&lt;='Richtig&amp;95CI'!$G$4),1,0))</f>
        <v>1</v>
      </c>
      <c r="BG76" s="8">
        <f t="shared" si="37"/>
        <v>3.1780538303479458</v>
      </c>
      <c r="BH76">
        <f t="shared" si="29"/>
        <v>-56</v>
      </c>
      <c r="BI76" s="8">
        <f t="shared" si="38"/>
        <v>-4.0253516907351496</v>
      </c>
      <c r="BJ76">
        <v>1</v>
      </c>
      <c r="BK76" t="s">
        <v>104</v>
      </c>
      <c r="BL76" t="s">
        <v>287</v>
      </c>
      <c r="BM76" t="s">
        <v>289</v>
      </c>
      <c r="BN76">
        <v>1</v>
      </c>
      <c r="BO76">
        <v>1</v>
      </c>
      <c r="BP76">
        <v>1</v>
      </c>
      <c r="BQ76">
        <v>0</v>
      </c>
      <c r="BR76">
        <v>0</v>
      </c>
      <c r="BS76">
        <f t="shared" si="53"/>
        <v>3</v>
      </c>
      <c r="BT76" s="238">
        <v>350</v>
      </c>
      <c r="BU76">
        <f>IF(BT76="","",IF(AND(BT76&gt;='Richtig&amp;95CI'!$F$6,BT76&lt;='Richtig&amp;95CI'!$G$6),1,0))</f>
        <v>0</v>
      </c>
      <c r="BV76" s="8">
        <f t="shared" si="39"/>
        <v>5.857933154483459</v>
      </c>
      <c r="BW76">
        <f t="shared" si="40"/>
        <v>50</v>
      </c>
      <c r="BX76" s="8">
        <f t="shared" si="41"/>
        <v>3.912023005428146</v>
      </c>
      <c r="BY76">
        <v>350</v>
      </c>
      <c r="BZ76">
        <f>IF(BY76="","",IF(AND(BY76&gt;='Richtig&amp;95CI'!$F$2,BY76&lt;='Richtig&amp;95CI'!$G$2),1,0))</f>
        <v>1</v>
      </c>
      <c r="CA76" s="8">
        <f t="shared" si="42"/>
        <v>5.857933154483459</v>
      </c>
      <c r="CB76">
        <f t="shared" si="43"/>
        <v>150</v>
      </c>
      <c r="CC76" s="8">
        <f t="shared" si="44"/>
        <v>5.0106352940962555</v>
      </c>
      <c r="CD76" s="238">
        <v>6</v>
      </c>
      <c r="CE76">
        <f>IF(CD76="","",IF(AND(CD76&gt;='Richtig&amp;95CI'!$F$5,CD76&lt;='Richtig&amp;95CI'!$G$5),1,0))</f>
        <v>1</v>
      </c>
      <c r="CF76" s="8">
        <f t="shared" si="45"/>
        <v>1.791759469228055</v>
      </c>
      <c r="CG76">
        <f t="shared" si="46"/>
        <v>-4</v>
      </c>
      <c r="CH76" s="8">
        <f t="shared" si="47"/>
        <v>-1.3862943611198906</v>
      </c>
      <c r="CI76">
        <v>1</v>
      </c>
      <c r="CJ76">
        <v>1</v>
      </c>
      <c r="CK76">
        <v>1</v>
      </c>
      <c r="CL76">
        <v>1</v>
      </c>
      <c r="CM76">
        <v>1</v>
      </c>
      <c r="CN76">
        <v>355</v>
      </c>
      <c r="CO76" s="8">
        <f t="shared" si="48"/>
        <v>5.872117789475416</v>
      </c>
      <c r="CP76">
        <v>32</v>
      </c>
      <c r="CQ76" s="8">
        <f t="shared" si="49"/>
        <v>3.4657359027997265</v>
      </c>
      <c r="CR76">
        <v>24</v>
      </c>
      <c r="CS76" s="8">
        <f t="shared" si="50"/>
        <v>3.1780538303479458</v>
      </c>
      <c r="CT76">
        <v>6</v>
      </c>
      <c r="CU76" s="8">
        <f t="shared" si="51"/>
        <v>1.791759469228055</v>
      </c>
    </row>
    <row r="77" spans="1:99">
      <c r="A77">
        <v>13044655260</v>
      </c>
      <c r="B77" t="s">
        <v>75</v>
      </c>
      <c r="C77" t="s">
        <v>222</v>
      </c>
      <c r="D77">
        <v>0</v>
      </c>
      <c r="E77">
        <v>410631664</v>
      </c>
      <c r="F77" s="2">
        <v>44483.696689814817</v>
      </c>
      <c r="G77" s="2">
        <v>44483.702824074076</v>
      </c>
      <c r="H77" t="s">
        <v>290</v>
      </c>
      <c r="I77">
        <v>0</v>
      </c>
      <c r="J77">
        <v>1</v>
      </c>
      <c r="K77">
        <v>1</v>
      </c>
      <c r="L77">
        <v>1</v>
      </c>
      <c r="M77">
        <v>0</v>
      </c>
      <c r="N77">
        <v>0</v>
      </c>
      <c r="O77">
        <v>1</v>
      </c>
      <c r="P77">
        <v>0</v>
      </c>
      <c r="Q77">
        <v>30</v>
      </c>
      <c r="R77">
        <v>0</v>
      </c>
      <c r="S77">
        <v>1</v>
      </c>
      <c r="T77">
        <v>1</v>
      </c>
      <c r="U77">
        <v>1</v>
      </c>
      <c r="V77">
        <v>0</v>
      </c>
      <c r="W77">
        <v>1</v>
      </c>
      <c r="X77">
        <v>0</v>
      </c>
      <c r="Y77" s="236">
        <v>130</v>
      </c>
      <c r="Z77">
        <f>IF(Y77="","",IF(AND(Y77&gt;='Richtig&amp;95CI'!$F$3,Y77&lt;='Richtig&amp;95CI'!$G$3),1,0))</f>
        <v>0</v>
      </c>
      <c r="AA77" s="8">
        <f t="shared" si="30"/>
        <v>4.8675344504555822</v>
      </c>
      <c r="AB77">
        <v>50</v>
      </c>
      <c r="AC77">
        <f>IF(AB77="","",IF(AND(AB77&gt;='Richtig&amp;95CI'!$F$4,AB77&lt;='Richtig&amp;95CI'!$G$4),1,0))</f>
        <v>0</v>
      </c>
      <c r="AD77" s="8">
        <f t="shared" si="31"/>
        <v>3.912023005428146</v>
      </c>
      <c r="AE77">
        <v>1</v>
      </c>
      <c r="AF77" t="s">
        <v>136</v>
      </c>
      <c r="AG77" t="s">
        <v>291</v>
      </c>
      <c r="AH77" t="s">
        <v>152</v>
      </c>
      <c r="AI77">
        <v>1</v>
      </c>
      <c r="AJ77">
        <v>0</v>
      </c>
      <c r="AK77">
        <v>0</v>
      </c>
      <c r="AL77">
        <v>0</v>
      </c>
      <c r="AM77">
        <v>0</v>
      </c>
      <c r="AN77">
        <f t="shared" si="52"/>
        <v>1</v>
      </c>
      <c r="AO77" s="238">
        <v>260</v>
      </c>
      <c r="AP77">
        <f>IF(AO77="","",IF(AND(AO77&gt;='Richtig&amp;95CI'!$F$6,AO77&lt;='Richtig&amp;95CI'!$G$6),1,0))</f>
        <v>0</v>
      </c>
      <c r="AQ77" s="8">
        <f t="shared" si="32"/>
        <v>5.5606816310155276</v>
      </c>
      <c r="AR77" s="238">
        <v>200</v>
      </c>
      <c r="AS77">
        <f>IF(AR77="","",IF(AND(AR77&gt;='Richtig&amp;95CI'!$F$2,AR77&lt;='Richtig&amp;95CI'!$G$2),1,0))</f>
        <v>0</v>
      </c>
      <c r="AT77" s="8">
        <f t="shared" si="33"/>
        <v>5.2983173665480363</v>
      </c>
      <c r="AU77" s="238">
        <v>30</v>
      </c>
      <c r="AV77">
        <f>IF(AU77="","",IF(AND(AU77&gt;='Richtig&amp;95CI'!$F$5,AU77&lt;='Richtig&amp;95CI'!$G$5),1,0))</f>
        <v>0</v>
      </c>
      <c r="AW77" s="8">
        <f t="shared" si="34"/>
        <v>3.4011973816621555</v>
      </c>
      <c r="AX77">
        <v>0</v>
      </c>
      <c r="AY77">
        <v>0</v>
      </c>
      <c r="AZ77" s="236">
        <v>50</v>
      </c>
      <c r="BA77">
        <f>IF(AZ77="","",IF(AND(AZ77&gt;='Richtig&amp;95CI'!$F$3,AZ77&lt;='Richtig&amp;95CI'!$G$3),1,0))</f>
        <v>0</v>
      </c>
      <c r="BB77" s="8">
        <f t="shared" si="35"/>
        <v>3.912023005428146</v>
      </c>
      <c r="BC77">
        <f t="shared" si="28"/>
        <v>-80</v>
      </c>
      <c r="BD77" s="8">
        <f t="shared" si="36"/>
        <v>-4.3820266346738812</v>
      </c>
      <c r="BE77" s="238">
        <v>30</v>
      </c>
      <c r="BF77">
        <f>IF(BE77="","",IF(AND(BE77&gt;='Richtig&amp;95CI'!$F$4,BE77&lt;='Richtig&amp;95CI'!$G$4),1,0))</f>
        <v>1</v>
      </c>
      <c r="BG77" s="8">
        <f t="shared" si="37"/>
        <v>3.4011973816621555</v>
      </c>
      <c r="BH77">
        <f t="shared" si="29"/>
        <v>-20</v>
      </c>
      <c r="BI77" s="8">
        <f t="shared" si="38"/>
        <v>-2.9957322735539909</v>
      </c>
      <c r="BJ77">
        <v>1</v>
      </c>
      <c r="BK77" t="s">
        <v>85</v>
      </c>
      <c r="BL77" t="s">
        <v>291</v>
      </c>
      <c r="BM77" t="s">
        <v>292</v>
      </c>
      <c r="BN77">
        <v>1</v>
      </c>
      <c r="BO77">
        <v>1</v>
      </c>
      <c r="BP77">
        <v>0</v>
      </c>
      <c r="BQ77">
        <v>0</v>
      </c>
      <c r="BR77">
        <v>0</v>
      </c>
      <c r="BS77">
        <f t="shared" si="53"/>
        <v>2</v>
      </c>
      <c r="BT77" s="238">
        <v>300</v>
      </c>
      <c r="BU77">
        <f>IF(BT77="","",IF(AND(BT77&gt;='Richtig&amp;95CI'!$F$6,BT77&lt;='Richtig&amp;95CI'!$G$6),1,0))</f>
        <v>0</v>
      </c>
      <c r="BV77" s="8">
        <f t="shared" si="39"/>
        <v>5.7037824746562009</v>
      </c>
      <c r="BW77">
        <f t="shared" si="40"/>
        <v>40</v>
      </c>
      <c r="BX77" s="8">
        <f t="shared" si="41"/>
        <v>3.6888794541139363</v>
      </c>
      <c r="BY77">
        <v>250</v>
      </c>
      <c r="BZ77">
        <f>IF(BY77="","",IF(AND(BY77&gt;='Richtig&amp;95CI'!$F$2,BY77&lt;='Richtig&amp;95CI'!$G$2),1,0))</f>
        <v>0</v>
      </c>
      <c r="CA77" s="8">
        <f t="shared" si="42"/>
        <v>5.521460917862246</v>
      </c>
      <c r="CB77">
        <f t="shared" si="43"/>
        <v>50</v>
      </c>
      <c r="CC77" s="8">
        <f t="shared" si="44"/>
        <v>3.912023005428146</v>
      </c>
      <c r="CD77" s="238">
        <v>10</v>
      </c>
      <c r="CE77">
        <f>IF(CD77="","",IF(AND(CD77&gt;='Richtig&amp;95CI'!$F$5,CD77&lt;='Richtig&amp;95CI'!$G$5),1,0))</f>
        <v>1</v>
      </c>
      <c r="CF77" s="8">
        <f t="shared" si="45"/>
        <v>2.3025850929940459</v>
      </c>
      <c r="CG77">
        <f t="shared" si="46"/>
        <v>-20</v>
      </c>
      <c r="CH77" s="8">
        <f t="shared" si="47"/>
        <v>-2.9957322735539909</v>
      </c>
      <c r="CI77">
        <v>0</v>
      </c>
      <c r="CJ77">
        <v>1</v>
      </c>
      <c r="CK77">
        <v>1</v>
      </c>
      <c r="CL77">
        <v>1</v>
      </c>
      <c r="CM77">
        <v>0</v>
      </c>
      <c r="CN77">
        <v>355</v>
      </c>
      <c r="CO77" s="8">
        <f t="shared" si="48"/>
        <v>5.872117789475416</v>
      </c>
      <c r="CP77">
        <v>32</v>
      </c>
      <c r="CQ77" s="8">
        <f t="shared" si="49"/>
        <v>3.4657359027997265</v>
      </c>
      <c r="CR77">
        <v>24</v>
      </c>
      <c r="CS77" s="8">
        <f t="shared" si="50"/>
        <v>3.1780538303479458</v>
      </c>
      <c r="CT77">
        <v>6</v>
      </c>
      <c r="CU77" s="8">
        <f t="shared" si="51"/>
        <v>1.791759469228055</v>
      </c>
    </row>
    <row r="78" spans="1:99">
      <c r="A78">
        <v>13044457134</v>
      </c>
      <c r="B78" t="s">
        <v>75</v>
      </c>
      <c r="C78" t="s">
        <v>222</v>
      </c>
      <c r="D78">
        <v>0</v>
      </c>
      <c r="E78">
        <v>410631664</v>
      </c>
      <c r="F78" s="2">
        <v>44483.653738425928</v>
      </c>
      <c r="G78" s="2">
        <v>44483.658668981479</v>
      </c>
      <c r="H78" t="s">
        <v>293</v>
      </c>
      <c r="I78">
        <v>0</v>
      </c>
      <c r="J78">
        <v>0</v>
      </c>
      <c r="K78">
        <v>0</v>
      </c>
      <c r="L78">
        <v>1</v>
      </c>
      <c r="M78">
        <v>1</v>
      </c>
      <c r="N78">
        <v>0</v>
      </c>
      <c r="O78">
        <v>0</v>
      </c>
      <c r="P78">
        <v>1</v>
      </c>
      <c r="Q78">
        <v>54</v>
      </c>
      <c r="R78">
        <v>1</v>
      </c>
      <c r="S78">
        <v>0</v>
      </c>
      <c r="T78">
        <v>1</v>
      </c>
      <c r="U78">
        <v>0</v>
      </c>
      <c r="V78">
        <v>0</v>
      </c>
      <c r="W78">
        <v>1</v>
      </c>
      <c r="X78">
        <v>1</v>
      </c>
      <c r="Y78" s="236">
        <v>10</v>
      </c>
      <c r="Z78">
        <f>IF(Y78="","",IF(AND(Y78&gt;='Richtig&amp;95CI'!$F$3,Y78&lt;='Richtig&amp;95CI'!$G$3),1,0))</f>
        <v>0</v>
      </c>
      <c r="AA78" s="8">
        <f t="shared" si="30"/>
        <v>2.3025850929940459</v>
      </c>
      <c r="AB78">
        <v>5</v>
      </c>
      <c r="AC78">
        <f>IF(AB78="","",IF(AND(AB78&gt;='Richtig&amp;95CI'!$F$4,AB78&lt;='Richtig&amp;95CI'!$G$4),1,0))</f>
        <v>0</v>
      </c>
      <c r="AD78" s="8">
        <f t="shared" si="31"/>
        <v>1.6094379124341003</v>
      </c>
      <c r="AE78">
        <v>1</v>
      </c>
      <c r="AF78" t="s">
        <v>294</v>
      </c>
      <c r="AG78" t="s">
        <v>295</v>
      </c>
      <c r="AH78" t="s">
        <v>296</v>
      </c>
      <c r="AI78">
        <v>0</v>
      </c>
      <c r="AJ78">
        <v>0</v>
      </c>
      <c r="AK78">
        <v>1</v>
      </c>
      <c r="AL78">
        <v>0</v>
      </c>
      <c r="AM78">
        <v>0</v>
      </c>
      <c r="AN78">
        <f t="shared" si="52"/>
        <v>1</v>
      </c>
      <c r="AO78" s="238">
        <v>100</v>
      </c>
      <c r="AP78">
        <f>IF(AO78="","",IF(AND(AO78&gt;='Richtig&amp;95CI'!$F$6,AO78&lt;='Richtig&amp;95CI'!$G$6),1,0))</f>
        <v>0</v>
      </c>
      <c r="AQ78" s="8">
        <f t="shared" si="32"/>
        <v>4.6051701859880918</v>
      </c>
      <c r="AR78" s="238">
        <v>100</v>
      </c>
      <c r="AS78">
        <f>IF(AR78="","",IF(AND(AR78&gt;='Richtig&amp;95CI'!$F$2,AR78&lt;='Richtig&amp;95CI'!$G$2),1,0))</f>
        <v>0</v>
      </c>
      <c r="AT78" s="8">
        <f t="shared" si="33"/>
        <v>4.6051701859880918</v>
      </c>
      <c r="AU78" s="238">
        <v>0</v>
      </c>
      <c r="AV78">
        <f>IF(AU78="","",IF(AND(AU78&gt;='Richtig&amp;95CI'!$F$5,AU78&lt;='Richtig&amp;95CI'!$G$5),1,0))</f>
        <v>0</v>
      </c>
      <c r="AW78" s="8">
        <f>LN(AU78+0.0001)</f>
        <v>-9.2103403719761818</v>
      </c>
      <c r="AX78">
        <v>0</v>
      </c>
      <c r="AY78">
        <v>0</v>
      </c>
      <c r="AZ78" s="236">
        <v>30</v>
      </c>
      <c r="BA78">
        <f>IF(AZ78="","",IF(AND(AZ78&gt;='Richtig&amp;95CI'!$F$3,AZ78&lt;='Richtig&amp;95CI'!$G$3),1,0))</f>
        <v>1</v>
      </c>
      <c r="BB78" s="8">
        <f t="shared" si="35"/>
        <v>3.4011973816621555</v>
      </c>
      <c r="BC78">
        <f t="shared" si="28"/>
        <v>20</v>
      </c>
      <c r="BD78" s="8">
        <f t="shared" si="36"/>
        <v>2.9957322735539909</v>
      </c>
      <c r="BE78" s="238">
        <v>10</v>
      </c>
      <c r="BF78">
        <f>IF(BE78="","",IF(AND(BE78&gt;='Richtig&amp;95CI'!$F$4,BE78&lt;='Richtig&amp;95CI'!$G$4),1,0))</f>
        <v>0</v>
      </c>
      <c r="BG78" s="8">
        <f t="shared" si="37"/>
        <v>2.3025850929940459</v>
      </c>
      <c r="BH78">
        <f t="shared" si="29"/>
        <v>5</v>
      </c>
      <c r="BI78" s="8">
        <f t="shared" si="38"/>
        <v>1.6094379124341003</v>
      </c>
      <c r="BJ78">
        <v>1</v>
      </c>
      <c r="BK78" t="s">
        <v>297</v>
      </c>
      <c r="BL78" t="s">
        <v>298</v>
      </c>
      <c r="BM78" t="s">
        <v>299</v>
      </c>
      <c r="BN78">
        <v>0</v>
      </c>
      <c r="BO78">
        <v>0</v>
      </c>
      <c r="BP78">
        <v>1</v>
      </c>
      <c r="BQ78">
        <v>0</v>
      </c>
      <c r="BR78">
        <v>0</v>
      </c>
      <c r="BS78">
        <f t="shared" si="53"/>
        <v>1</v>
      </c>
      <c r="BT78" s="238">
        <v>300</v>
      </c>
      <c r="BU78">
        <f>IF(BT78="","",IF(AND(BT78&gt;='Richtig&amp;95CI'!$F$6,BT78&lt;='Richtig&amp;95CI'!$G$6),1,0))</f>
        <v>0</v>
      </c>
      <c r="BV78" s="8">
        <f t="shared" si="39"/>
        <v>5.7037824746562009</v>
      </c>
      <c r="BW78">
        <f t="shared" si="40"/>
        <v>200</v>
      </c>
      <c r="BX78" s="8">
        <f t="shared" si="41"/>
        <v>5.2983173665480363</v>
      </c>
      <c r="BY78">
        <v>150</v>
      </c>
      <c r="BZ78">
        <f>IF(BY78="","",IF(AND(BY78&gt;='Richtig&amp;95CI'!$F$2,BY78&lt;='Richtig&amp;95CI'!$G$2),1,0))</f>
        <v>0</v>
      </c>
      <c r="CA78" s="8">
        <f t="shared" si="42"/>
        <v>5.0106352940962555</v>
      </c>
      <c r="CB78">
        <f t="shared" si="43"/>
        <v>50</v>
      </c>
      <c r="CC78" s="8">
        <f t="shared" si="44"/>
        <v>3.912023005428146</v>
      </c>
      <c r="CD78" s="238">
        <v>6</v>
      </c>
      <c r="CE78">
        <f>IF(CD78="","",IF(AND(CD78&gt;='Richtig&amp;95CI'!$F$5,CD78&lt;='Richtig&amp;95CI'!$G$5),1,0))</f>
        <v>1</v>
      </c>
      <c r="CF78" s="8">
        <f t="shared" si="45"/>
        <v>1.791759469228055</v>
      </c>
      <c r="CG78">
        <f t="shared" si="46"/>
        <v>6</v>
      </c>
      <c r="CH78" s="8">
        <f t="shared" si="47"/>
        <v>1.791759469228055</v>
      </c>
      <c r="CI78">
        <v>0</v>
      </c>
      <c r="CJ78">
        <v>0</v>
      </c>
      <c r="CK78">
        <v>0</v>
      </c>
      <c r="CL78">
        <v>1</v>
      </c>
      <c r="CM78">
        <v>0</v>
      </c>
      <c r="CN78">
        <v>355</v>
      </c>
      <c r="CO78" s="8">
        <f t="shared" si="48"/>
        <v>5.872117789475416</v>
      </c>
      <c r="CP78">
        <v>32</v>
      </c>
      <c r="CQ78" s="8">
        <f t="shared" si="49"/>
        <v>3.4657359027997265</v>
      </c>
      <c r="CR78">
        <v>24</v>
      </c>
      <c r="CS78" s="8">
        <f t="shared" si="50"/>
        <v>3.1780538303479458</v>
      </c>
      <c r="CT78">
        <v>6</v>
      </c>
      <c r="CU78" s="8">
        <f t="shared" si="51"/>
        <v>1.791759469228055</v>
      </c>
    </row>
    <row r="79" spans="1:99">
      <c r="A79">
        <v>13044461250</v>
      </c>
      <c r="B79" t="s">
        <v>75</v>
      </c>
      <c r="C79" t="s">
        <v>222</v>
      </c>
      <c r="D79">
        <v>0</v>
      </c>
      <c r="E79">
        <v>410631664</v>
      </c>
      <c r="F79" s="2">
        <v>44483.654710648145</v>
      </c>
      <c r="G79" s="2">
        <v>44483.655648148146</v>
      </c>
      <c r="H79" t="s">
        <v>300</v>
      </c>
      <c r="I79">
        <v>1</v>
      </c>
      <c r="J79">
        <v>1</v>
      </c>
      <c r="K79">
        <v>0</v>
      </c>
      <c r="L79">
        <v>0</v>
      </c>
      <c r="M79">
        <v>0</v>
      </c>
      <c r="N79">
        <v>0</v>
      </c>
      <c r="O79">
        <v>0</v>
      </c>
      <c r="P79">
        <v>0</v>
      </c>
      <c r="Q79">
        <v>75</v>
      </c>
      <c r="R79">
        <v>1</v>
      </c>
      <c r="S79">
        <v>0</v>
      </c>
      <c r="T79">
        <v>0</v>
      </c>
      <c r="U79">
        <v>0</v>
      </c>
      <c r="V79">
        <v>0</v>
      </c>
      <c r="W79">
        <v>0</v>
      </c>
      <c r="X79">
        <v>0</v>
      </c>
      <c r="Z79" t="str">
        <f>IF(Y79="","",IF(AND(Y79&gt;='Richtig&amp;95CI'!$F$3,Y79&lt;='Richtig&amp;95CI'!$G$3),1,0))</f>
        <v/>
      </c>
      <c r="AA79" s="8" t="str">
        <f t="shared" si="30"/>
        <v/>
      </c>
      <c r="AC79" t="str">
        <f>IF(AB79="","",IF(AND(AB79&gt;='Richtig&amp;95CI'!$F$4,AB79&lt;='Richtig&amp;95CI'!$G$4),1,0))</f>
        <v/>
      </c>
      <c r="AD79" s="8" t="str">
        <f t="shared" si="31"/>
        <v/>
      </c>
      <c r="AP79" t="str">
        <f>IF(AO79="","",IF(AND(AO79&gt;='Richtig&amp;95CI'!$F$6,AO79&lt;='Richtig&amp;95CI'!$G$6),1,0))</f>
        <v/>
      </c>
      <c r="AQ79" s="8" t="str">
        <f t="shared" si="32"/>
        <v/>
      </c>
      <c r="AS79" t="str">
        <f>IF(AR79="","",IF(AND(AR79&gt;='Richtig&amp;95CI'!$F$2,AR79&lt;='Richtig&amp;95CI'!$G$2),1,0))</f>
        <v/>
      </c>
      <c r="AT79" s="8" t="str">
        <f t="shared" si="33"/>
        <v/>
      </c>
      <c r="AV79" t="str">
        <f>IF(AU79="","",IF(AND(AU79&gt;='Richtig&amp;95CI'!$F$5,AU79&lt;='Richtig&amp;95CI'!$G$5),1,0))</f>
        <v/>
      </c>
      <c r="AW79" s="8" t="str">
        <f t="shared" si="34"/>
        <v/>
      </c>
      <c r="BA79" t="str">
        <f>IF(AZ79="","",IF(AND(AZ79&gt;='Richtig&amp;95CI'!$F$3,AZ79&lt;='Richtig&amp;95CI'!$G$3),1,0))</f>
        <v/>
      </c>
      <c r="BB79" s="8" t="str">
        <f t="shared" si="35"/>
        <v/>
      </c>
      <c r="BC79" t="str">
        <f t="shared" si="28"/>
        <v/>
      </c>
      <c r="BD79" s="8" t="str">
        <f t="shared" si="36"/>
        <v/>
      </c>
      <c r="BF79" t="str">
        <f>IF(BE79="","",IF(AND(BE79&gt;='Richtig&amp;95CI'!$F$4,BE79&lt;='Richtig&amp;95CI'!$G$4),1,0))</f>
        <v/>
      </c>
      <c r="BG79" s="8" t="str">
        <f t="shared" si="37"/>
        <v/>
      </c>
      <c r="BH79" t="str">
        <f t="shared" si="29"/>
        <v/>
      </c>
      <c r="BI79" s="8" t="str">
        <f t="shared" si="38"/>
        <v/>
      </c>
      <c r="BU79" t="str">
        <f>IF(BT79="","",IF(AND(BT79&gt;='Richtig&amp;95CI'!$F$6,BT79&lt;='Richtig&amp;95CI'!$G$6),1,0))</f>
        <v/>
      </c>
      <c r="BV79" s="8" t="str">
        <f t="shared" si="39"/>
        <v/>
      </c>
      <c r="BW79" t="str">
        <f t="shared" si="40"/>
        <v/>
      </c>
      <c r="BX79" s="8" t="str">
        <f t="shared" si="41"/>
        <v/>
      </c>
      <c r="BZ79" t="str">
        <f>IF(BY79="","",IF(AND(BY79&gt;='Richtig&amp;95CI'!$F$2,BY79&lt;='Richtig&amp;95CI'!$G$2),1,0))</f>
        <v/>
      </c>
      <c r="CA79" s="8" t="str">
        <f t="shared" si="42"/>
        <v/>
      </c>
      <c r="CB79" t="str">
        <f t="shared" si="43"/>
        <v/>
      </c>
      <c r="CC79" s="8" t="str">
        <f t="shared" si="44"/>
        <v/>
      </c>
      <c r="CE79" t="str">
        <f>IF(CD79="","",IF(AND(CD79&gt;='Richtig&amp;95CI'!$F$5,CD79&lt;='Richtig&amp;95CI'!$G$5),1,0))</f>
        <v/>
      </c>
      <c r="CF79" s="8" t="str">
        <f t="shared" si="45"/>
        <v/>
      </c>
      <c r="CG79" t="str">
        <f t="shared" si="46"/>
        <v/>
      </c>
      <c r="CH79" s="8" t="str">
        <f t="shared" si="47"/>
        <v/>
      </c>
      <c r="CJ79">
        <v>0</v>
      </c>
      <c r="CK79">
        <v>0</v>
      </c>
      <c r="CL79">
        <v>0</v>
      </c>
      <c r="CM79">
        <v>0</v>
      </c>
      <c r="CN79">
        <v>355</v>
      </c>
      <c r="CO79" s="8">
        <f t="shared" si="48"/>
        <v>5.872117789475416</v>
      </c>
      <c r="CP79">
        <v>32</v>
      </c>
      <c r="CQ79" s="8">
        <f t="shared" si="49"/>
        <v>3.4657359027997265</v>
      </c>
      <c r="CR79">
        <v>24</v>
      </c>
      <c r="CS79" s="8">
        <f t="shared" si="50"/>
        <v>3.1780538303479458</v>
      </c>
      <c r="CT79">
        <v>6</v>
      </c>
      <c r="CU79" s="8">
        <f t="shared" si="51"/>
        <v>1.791759469228055</v>
      </c>
    </row>
    <row r="80" spans="1:99">
      <c r="A80">
        <v>13044303841</v>
      </c>
      <c r="B80" t="s">
        <v>75</v>
      </c>
      <c r="C80" t="s">
        <v>222</v>
      </c>
      <c r="D80">
        <v>0</v>
      </c>
      <c r="E80">
        <v>410631664</v>
      </c>
      <c r="F80" s="2">
        <v>44483.620428240742</v>
      </c>
      <c r="G80" s="2">
        <v>44483.653819444444</v>
      </c>
      <c r="H80" t="s">
        <v>145</v>
      </c>
      <c r="I80">
        <v>1</v>
      </c>
      <c r="J80">
        <v>1</v>
      </c>
      <c r="K80">
        <v>1</v>
      </c>
      <c r="L80">
        <v>0</v>
      </c>
      <c r="M80">
        <v>0</v>
      </c>
      <c r="N80">
        <v>0</v>
      </c>
      <c r="O80">
        <v>0</v>
      </c>
      <c r="P80">
        <v>0</v>
      </c>
      <c r="Q80">
        <v>60</v>
      </c>
      <c r="R80">
        <v>1</v>
      </c>
      <c r="S80">
        <v>1</v>
      </c>
      <c r="T80">
        <v>0</v>
      </c>
      <c r="U80">
        <v>0</v>
      </c>
      <c r="V80">
        <v>0</v>
      </c>
      <c r="W80">
        <v>1</v>
      </c>
      <c r="X80">
        <v>1</v>
      </c>
      <c r="Y80" s="236">
        <v>80</v>
      </c>
      <c r="Z80">
        <f>IF(Y80="","",IF(AND(Y80&gt;='Richtig&amp;95CI'!$F$3,Y80&lt;='Richtig&amp;95CI'!$G$3),1,0))</f>
        <v>0</v>
      </c>
      <c r="AA80" s="8">
        <f t="shared" si="30"/>
        <v>4.3820266346738812</v>
      </c>
      <c r="AB80">
        <v>50</v>
      </c>
      <c r="AC80">
        <f>IF(AB80="","",IF(AND(AB80&gt;='Richtig&amp;95CI'!$F$4,AB80&lt;='Richtig&amp;95CI'!$G$4),1,0))</f>
        <v>0</v>
      </c>
      <c r="AD80" s="8">
        <f t="shared" si="31"/>
        <v>3.912023005428146</v>
      </c>
      <c r="AE80">
        <v>0</v>
      </c>
      <c r="AF80" t="s">
        <v>143</v>
      </c>
      <c r="AG80" t="s">
        <v>301</v>
      </c>
      <c r="AH80" t="s">
        <v>302</v>
      </c>
      <c r="AI80">
        <v>0</v>
      </c>
      <c r="AJ80">
        <v>0</v>
      </c>
      <c r="AK80">
        <v>1</v>
      </c>
      <c r="AL80">
        <v>0</v>
      </c>
      <c r="AM80">
        <v>0</v>
      </c>
      <c r="AN80">
        <f t="shared" si="52"/>
        <v>1</v>
      </c>
      <c r="AO80" s="238">
        <v>15</v>
      </c>
      <c r="AP80">
        <f>IF(AO80="","",IF(AND(AO80&gt;='Richtig&amp;95CI'!$F$6,AO80&lt;='Richtig&amp;95CI'!$G$6),1,0))</f>
        <v>0</v>
      </c>
      <c r="AQ80" s="8">
        <f t="shared" si="32"/>
        <v>2.7080502011022101</v>
      </c>
      <c r="AR80" s="238">
        <v>50</v>
      </c>
      <c r="AS80">
        <f>IF(AR80="","",IF(AND(AR80&gt;='Richtig&amp;95CI'!$F$2,AR80&lt;='Richtig&amp;95CI'!$G$2),1,0))</f>
        <v>0</v>
      </c>
      <c r="AT80" s="8">
        <f t="shared" si="33"/>
        <v>3.912023005428146</v>
      </c>
      <c r="AU80" s="238">
        <v>5</v>
      </c>
      <c r="AV80">
        <f>IF(AU80="","",IF(AND(AU80&gt;='Richtig&amp;95CI'!$F$5,AU80&lt;='Richtig&amp;95CI'!$G$5),1,0))</f>
        <v>1</v>
      </c>
      <c r="AW80" s="8">
        <f t="shared" si="34"/>
        <v>1.6094379124341003</v>
      </c>
      <c r="AX80">
        <v>1</v>
      </c>
      <c r="AY80">
        <v>0</v>
      </c>
      <c r="AZ80" s="236">
        <v>36</v>
      </c>
      <c r="BA80">
        <f>IF(AZ80="","",IF(AND(AZ80&gt;='Richtig&amp;95CI'!$F$3,AZ80&lt;='Richtig&amp;95CI'!$G$3),1,0))</f>
        <v>1</v>
      </c>
      <c r="BB80" s="8">
        <f t="shared" si="35"/>
        <v>3.5835189384561099</v>
      </c>
      <c r="BC80">
        <f t="shared" si="28"/>
        <v>-44</v>
      </c>
      <c r="BD80" s="8">
        <f t="shared" si="36"/>
        <v>-3.784189633918261</v>
      </c>
      <c r="BE80" s="238">
        <v>25</v>
      </c>
      <c r="BF80">
        <f>IF(BE80="","",IF(AND(BE80&gt;='Richtig&amp;95CI'!$F$4,BE80&lt;='Richtig&amp;95CI'!$G$4),1,0))</f>
        <v>1</v>
      </c>
      <c r="BG80" s="8">
        <f t="shared" si="37"/>
        <v>3.2188758248682006</v>
      </c>
      <c r="BH80">
        <f t="shared" si="29"/>
        <v>-25</v>
      </c>
      <c r="BI80" s="8">
        <f t="shared" si="38"/>
        <v>-3.2188758248682006</v>
      </c>
      <c r="BJ80">
        <v>1</v>
      </c>
      <c r="BK80" t="s">
        <v>303</v>
      </c>
      <c r="BN80">
        <v>0</v>
      </c>
      <c r="BO80">
        <v>0</v>
      </c>
      <c r="BP80">
        <v>1</v>
      </c>
      <c r="BQ80">
        <v>0</v>
      </c>
      <c r="BR80">
        <v>0</v>
      </c>
      <c r="BS80">
        <f t="shared" si="53"/>
        <v>1</v>
      </c>
      <c r="BT80" s="238">
        <v>250</v>
      </c>
      <c r="BU80">
        <f>IF(BT80="","",IF(AND(BT80&gt;='Richtig&amp;95CI'!$F$6,BT80&lt;='Richtig&amp;95CI'!$G$6),1,0))</f>
        <v>0</v>
      </c>
      <c r="BV80" s="8">
        <f t="shared" si="39"/>
        <v>5.521460917862246</v>
      </c>
      <c r="BW80">
        <f t="shared" si="40"/>
        <v>235</v>
      </c>
      <c r="BX80" s="8">
        <f t="shared" si="41"/>
        <v>5.4595855141441589</v>
      </c>
      <c r="BY80">
        <v>350</v>
      </c>
      <c r="BZ80">
        <f>IF(BY80="","",IF(AND(BY80&gt;='Richtig&amp;95CI'!$F$2,BY80&lt;='Richtig&amp;95CI'!$G$2),1,0))</f>
        <v>1</v>
      </c>
      <c r="CA80" s="8">
        <f t="shared" si="42"/>
        <v>5.857933154483459</v>
      </c>
      <c r="CB80">
        <f t="shared" si="43"/>
        <v>300</v>
      </c>
      <c r="CC80" s="8">
        <f t="shared" si="44"/>
        <v>5.7037824746562009</v>
      </c>
      <c r="CD80" s="238">
        <v>6</v>
      </c>
      <c r="CE80">
        <f>IF(CD80="","",IF(AND(CD80&gt;='Richtig&amp;95CI'!$F$5,CD80&lt;='Richtig&amp;95CI'!$G$5),1,0))</f>
        <v>1</v>
      </c>
      <c r="CF80" s="8">
        <f t="shared" si="45"/>
        <v>1.791759469228055</v>
      </c>
      <c r="CG80">
        <f t="shared" si="46"/>
        <v>1</v>
      </c>
      <c r="CH80" s="8">
        <f t="shared" si="47"/>
        <v>0</v>
      </c>
      <c r="CJ80">
        <v>1</v>
      </c>
      <c r="CK80">
        <v>0</v>
      </c>
      <c r="CL80">
        <v>0</v>
      </c>
      <c r="CM80">
        <v>0</v>
      </c>
      <c r="CN80">
        <v>355</v>
      </c>
      <c r="CO80" s="8">
        <f t="shared" si="48"/>
        <v>5.872117789475416</v>
      </c>
      <c r="CP80">
        <v>32</v>
      </c>
      <c r="CQ80" s="8">
        <f t="shared" si="49"/>
        <v>3.4657359027997265</v>
      </c>
      <c r="CR80">
        <v>24</v>
      </c>
      <c r="CS80" s="8">
        <f t="shared" si="50"/>
        <v>3.1780538303479458</v>
      </c>
      <c r="CT80">
        <v>6</v>
      </c>
      <c r="CU80" s="8">
        <f t="shared" si="51"/>
        <v>1.791759469228055</v>
      </c>
    </row>
    <row r="81" spans="1:99">
      <c r="A81">
        <v>13044288809</v>
      </c>
      <c r="B81" t="s">
        <v>75</v>
      </c>
      <c r="C81" t="s">
        <v>222</v>
      </c>
      <c r="D81">
        <v>0</v>
      </c>
      <c r="E81">
        <v>410631664</v>
      </c>
      <c r="F81" s="2">
        <v>44483.61582175926</v>
      </c>
      <c r="G81" s="2">
        <v>44483.626342592594</v>
      </c>
      <c r="H81" t="s">
        <v>187</v>
      </c>
      <c r="I81">
        <v>0</v>
      </c>
      <c r="J81">
        <v>0</v>
      </c>
      <c r="K81">
        <v>0</v>
      </c>
      <c r="L81">
        <v>1</v>
      </c>
      <c r="M81">
        <v>0</v>
      </c>
      <c r="N81">
        <v>0</v>
      </c>
      <c r="O81">
        <v>1</v>
      </c>
      <c r="P81">
        <v>0</v>
      </c>
      <c r="Q81">
        <v>20</v>
      </c>
      <c r="R81">
        <v>0</v>
      </c>
      <c r="S81">
        <v>0</v>
      </c>
      <c r="T81">
        <v>1</v>
      </c>
      <c r="U81">
        <v>0</v>
      </c>
      <c r="V81">
        <v>0</v>
      </c>
      <c r="W81">
        <v>1</v>
      </c>
      <c r="X81">
        <v>0</v>
      </c>
      <c r="Y81" s="236">
        <v>50</v>
      </c>
      <c r="Z81">
        <f>IF(Y81="","",IF(AND(Y81&gt;='Richtig&amp;95CI'!$F$3,Y81&lt;='Richtig&amp;95CI'!$G$3),1,0))</f>
        <v>0</v>
      </c>
      <c r="AA81" s="8">
        <f t="shared" si="30"/>
        <v>3.912023005428146</v>
      </c>
      <c r="AB81">
        <v>30</v>
      </c>
      <c r="AC81">
        <f>IF(AB81="","",IF(AND(AB81&gt;='Richtig&amp;95CI'!$F$4,AB81&lt;='Richtig&amp;95CI'!$G$4),1,0))</f>
        <v>1</v>
      </c>
      <c r="AD81" s="8">
        <f t="shared" si="31"/>
        <v>3.4011973816621555</v>
      </c>
      <c r="AE81">
        <v>1</v>
      </c>
      <c r="AF81" t="s">
        <v>104</v>
      </c>
      <c r="AI81">
        <v>0</v>
      </c>
      <c r="AJ81">
        <v>0</v>
      </c>
      <c r="AK81">
        <v>1</v>
      </c>
      <c r="AL81">
        <v>0</v>
      </c>
      <c r="AM81">
        <v>0</v>
      </c>
      <c r="AN81">
        <f t="shared" si="52"/>
        <v>1</v>
      </c>
      <c r="AO81" s="238">
        <v>100</v>
      </c>
      <c r="AP81">
        <f>IF(AO81="","",IF(AND(AO81&gt;='Richtig&amp;95CI'!$F$6,AO81&lt;='Richtig&amp;95CI'!$G$6),1,0))</f>
        <v>0</v>
      </c>
      <c r="AQ81" s="8">
        <f t="shared" si="32"/>
        <v>4.6051701859880918</v>
      </c>
      <c r="AR81" s="238">
        <v>20</v>
      </c>
      <c r="AS81">
        <f>IF(AR81="","",IF(AND(AR81&gt;='Richtig&amp;95CI'!$F$2,AR81&lt;='Richtig&amp;95CI'!$G$2),1,0))</f>
        <v>0</v>
      </c>
      <c r="AT81" s="8">
        <f t="shared" si="33"/>
        <v>2.9957322735539909</v>
      </c>
      <c r="AU81" s="238">
        <v>20</v>
      </c>
      <c r="AV81">
        <f>IF(AU81="","",IF(AND(AU81&gt;='Richtig&amp;95CI'!$F$5,AU81&lt;='Richtig&amp;95CI'!$G$5),1,0))</f>
        <v>0</v>
      </c>
      <c r="AW81" s="8">
        <f t="shared" si="34"/>
        <v>2.9957322735539909</v>
      </c>
      <c r="AX81">
        <v>1</v>
      </c>
      <c r="AY81">
        <v>0</v>
      </c>
      <c r="AZ81" s="236">
        <v>33</v>
      </c>
      <c r="BA81">
        <f>IF(AZ81="","",IF(AND(AZ81&gt;='Richtig&amp;95CI'!$F$3,AZ81&lt;='Richtig&amp;95CI'!$G$3),1,0))</f>
        <v>1</v>
      </c>
      <c r="BB81" s="8">
        <f t="shared" si="35"/>
        <v>3.4965075614664802</v>
      </c>
      <c r="BC81">
        <f t="shared" si="28"/>
        <v>-17</v>
      </c>
      <c r="BD81" s="8">
        <f t="shared" si="36"/>
        <v>-2.8332133440562162</v>
      </c>
      <c r="BE81" s="238">
        <v>24</v>
      </c>
      <c r="BF81">
        <f>IF(BE81="","",IF(AND(BE81&gt;='Richtig&amp;95CI'!$F$4,BE81&lt;='Richtig&amp;95CI'!$G$4),1,0))</f>
        <v>1</v>
      </c>
      <c r="BG81" s="8">
        <f t="shared" si="37"/>
        <v>3.1780538303479458</v>
      </c>
      <c r="BH81">
        <f t="shared" si="29"/>
        <v>-6</v>
      </c>
      <c r="BI81" s="8">
        <f t="shared" si="38"/>
        <v>-1.791759469228055</v>
      </c>
      <c r="BJ81">
        <v>1</v>
      </c>
      <c r="BK81" t="s">
        <v>304</v>
      </c>
      <c r="BL81" t="s">
        <v>104</v>
      </c>
      <c r="BN81">
        <v>0</v>
      </c>
      <c r="BO81">
        <v>0</v>
      </c>
      <c r="BP81">
        <v>1</v>
      </c>
      <c r="BQ81">
        <v>0</v>
      </c>
      <c r="BR81">
        <v>0</v>
      </c>
      <c r="BS81">
        <f t="shared" si="53"/>
        <v>1</v>
      </c>
      <c r="BT81" s="238">
        <v>344</v>
      </c>
      <c r="BU81">
        <f>IF(BT81="","",IF(AND(BT81&gt;='Richtig&amp;95CI'!$F$6,BT81&lt;='Richtig&amp;95CI'!$G$6),1,0))</f>
        <v>0</v>
      </c>
      <c r="BV81" s="8">
        <f t="shared" si="39"/>
        <v>5.8406416573733981</v>
      </c>
      <c r="BW81">
        <f t="shared" si="40"/>
        <v>244</v>
      </c>
      <c r="BX81" s="8">
        <f t="shared" si="41"/>
        <v>5.4971682252932021</v>
      </c>
      <c r="BY81">
        <v>344</v>
      </c>
      <c r="BZ81">
        <f>IF(BY81="","",IF(AND(BY81&gt;='Richtig&amp;95CI'!$F$2,BY81&lt;='Richtig&amp;95CI'!$G$2),1,0))</f>
        <v>1</v>
      </c>
      <c r="CA81" s="8">
        <f t="shared" si="42"/>
        <v>5.8406416573733981</v>
      </c>
      <c r="CB81">
        <f t="shared" si="43"/>
        <v>324</v>
      </c>
      <c r="CC81" s="8">
        <f t="shared" si="44"/>
        <v>5.780743515792329</v>
      </c>
      <c r="CD81" s="238">
        <v>6</v>
      </c>
      <c r="CE81">
        <f>IF(CD81="","",IF(AND(CD81&gt;='Richtig&amp;95CI'!$F$5,CD81&lt;='Richtig&amp;95CI'!$G$5),1,0))</f>
        <v>1</v>
      </c>
      <c r="CF81" s="8">
        <f t="shared" si="45"/>
        <v>1.791759469228055</v>
      </c>
      <c r="CG81">
        <f t="shared" si="46"/>
        <v>-14</v>
      </c>
      <c r="CH81" s="8">
        <f t="shared" si="47"/>
        <v>-2.6390573296152584</v>
      </c>
      <c r="CI81">
        <v>1</v>
      </c>
      <c r="CJ81">
        <v>0</v>
      </c>
      <c r="CK81">
        <v>0</v>
      </c>
      <c r="CL81">
        <v>1</v>
      </c>
      <c r="CM81">
        <v>1</v>
      </c>
      <c r="CN81">
        <v>355</v>
      </c>
      <c r="CO81" s="8">
        <f t="shared" si="48"/>
        <v>5.872117789475416</v>
      </c>
      <c r="CP81">
        <v>32</v>
      </c>
      <c r="CQ81" s="8">
        <f t="shared" si="49"/>
        <v>3.4657359027997265</v>
      </c>
      <c r="CR81">
        <v>24</v>
      </c>
      <c r="CS81" s="8">
        <f t="shared" si="50"/>
        <v>3.1780538303479458</v>
      </c>
      <c r="CT81">
        <v>6</v>
      </c>
      <c r="CU81" s="8">
        <f t="shared" si="51"/>
        <v>1.791759469228055</v>
      </c>
    </row>
    <row r="82" spans="1:99">
      <c r="A82">
        <v>13044289452</v>
      </c>
      <c r="B82" t="s">
        <v>75</v>
      </c>
      <c r="C82" t="s">
        <v>222</v>
      </c>
      <c r="D82">
        <v>0</v>
      </c>
      <c r="E82">
        <v>410631664</v>
      </c>
      <c r="F82" s="2">
        <v>44483.616990740738</v>
      </c>
      <c r="G82" s="2">
        <v>44483.618125000001</v>
      </c>
      <c r="H82" t="s">
        <v>305</v>
      </c>
      <c r="I82">
        <v>0</v>
      </c>
      <c r="J82">
        <v>0</v>
      </c>
      <c r="K82">
        <v>0</v>
      </c>
      <c r="L82">
        <v>1</v>
      </c>
      <c r="M82">
        <v>0</v>
      </c>
      <c r="N82">
        <v>0</v>
      </c>
      <c r="O82">
        <v>0</v>
      </c>
      <c r="P82">
        <v>1</v>
      </c>
      <c r="Q82">
        <v>46</v>
      </c>
      <c r="R82">
        <v>0</v>
      </c>
      <c r="S82">
        <v>0</v>
      </c>
      <c r="T82">
        <v>1</v>
      </c>
      <c r="U82">
        <v>0</v>
      </c>
      <c r="V82">
        <v>0</v>
      </c>
      <c r="W82">
        <v>0</v>
      </c>
      <c r="X82">
        <v>1</v>
      </c>
      <c r="Z82" t="str">
        <f>IF(Y82="","",IF(AND(Y82&gt;='Richtig&amp;95CI'!$F$3,Y82&lt;='Richtig&amp;95CI'!$G$3),1,0))</f>
        <v/>
      </c>
      <c r="AA82" s="8" t="str">
        <f t="shared" si="30"/>
        <v/>
      </c>
      <c r="AC82" t="str">
        <f>IF(AB82="","",IF(AND(AB82&gt;='Richtig&amp;95CI'!$F$4,AB82&lt;='Richtig&amp;95CI'!$G$4),1,0))</f>
        <v/>
      </c>
      <c r="AD82" s="8" t="str">
        <f t="shared" si="31"/>
        <v/>
      </c>
      <c r="AP82" t="str">
        <f>IF(AO82="","",IF(AND(AO82&gt;='Richtig&amp;95CI'!$F$6,AO82&lt;='Richtig&amp;95CI'!$G$6),1,0))</f>
        <v/>
      </c>
      <c r="AQ82" s="8" t="str">
        <f t="shared" si="32"/>
        <v/>
      </c>
      <c r="AS82" t="str">
        <f>IF(AR82="","",IF(AND(AR82&gt;='Richtig&amp;95CI'!$F$2,AR82&lt;='Richtig&amp;95CI'!$G$2),1,0))</f>
        <v/>
      </c>
      <c r="AT82" s="8" t="str">
        <f t="shared" si="33"/>
        <v/>
      </c>
      <c r="AV82" t="str">
        <f>IF(AU82="","",IF(AND(AU82&gt;='Richtig&amp;95CI'!$F$5,AU82&lt;='Richtig&amp;95CI'!$G$5),1,0))</f>
        <v/>
      </c>
      <c r="AW82" s="8" t="str">
        <f t="shared" si="34"/>
        <v/>
      </c>
      <c r="BA82" t="str">
        <f>IF(AZ82="","",IF(AND(AZ82&gt;='Richtig&amp;95CI'!$F$3,AZ82&lt;='Richtig&amp;95CI'!$G$3),1,0))</f>
        <v/>
      </c>
      <c r="BB82" s="8" t="str">
        <f t="shared" si="35"/>
        <v/>
      </c>
      <c r="BC82" t="str">
        <f t="shared" si="28"/>
        <v/>
      </c>
      <c r="BD82" s="8" t="str">
        <f t="shared" si="36"/>
        <v/>
      </c>
      <c r="BF82" t="str">
        <f>IF(BE82="","",IF(AND(BE82&gt;='Richtig&amp;95CI'!$F$4,BE82&lt;='Richtig&amp;95CI'!$G$4),1,0))</f>
        <v/>
      </c>
      <c r="BG82" s="8" t="str">
        <f t="shared" si="37"/>
        <v/>
      </c>
      <c r="BH82" t="str">
        <f t="shared" si="29"/>
        <v/>
      </c>
      <c r="BI82" s="8" t="str">
        <f t="shared" si="38"/>
        <v/>
      </c>
      <c r="BU82" t="str">
        <f>IF(BT82="","",IF(AND(BT82&gt;='Richtig&amp;95CI'!$F$6,BT82&lt;='Richtig&amp;95CI'!$G$6),1,0))</f>
        <v/>
      </c>
      <c r="BV82" s="8" t="str">
        <f t="shared" si="39"/>
        <v/>
      </c>
      <c r="BW82" t="str">
        <f t="shared" si="40"/>
        <v/>
      </c>
      <c r="BX82" s="8" t="str">
        <f t="shared" si="41"/>
        <v/>
      </c>
      <c r="BZ82" t="str">
        <f>IF(BY82="","",IF(AND(BY82&gt;='Richtig&amp;95CI'!$F$2,BY82&lt;='Richtig&amp;95CI'!$G$2),1,0))</f>
        <v/>
      </c>
      <c r="CA82" s="8" t="str">
        <f t="shared" si="42"/>
        <v/>
      </c>
      <c r="CB82" t="str">
        <f t="shared" si="43"/>
        <v/>
      </c>
      <c r="CC82" s="8" t="str">
        <f t="shared" si="44"/>
        <v/>
      </c>
      <c r="CE82" t="str">
        <f>IF(CD82="","",IF(AND(CD82&gt;='Richtig&amp;95CI'!$F$5,CD82&lt;='Richtig&amp;95CI'!$G$5),1,0))</f>
        <v/>
      </c>
      <c r="CF82" s="8" t="str">
        <f t="shared" si="45"/>
        <v/>
      </c>
      <c r="CG82" t="str">
        <f t="shared" si="46"/>
        <v/>
      </c>
      <c r="CH82" s="8" t="str">
        <f t="shared" si="47"/>
        <v/>
      </c>
      <c r="CJ82">
        <v>0</v>
      </c>
      <c r="CK82">
        <v>0</v>
      </c>
      <c r="CL82">
        <v>0</v>
      </c>
      <c r="CM82">
        <v>0</v>
      </c>
      <c r="CN82">
        <v>355</v>
      </c>
      <c r="CO82" s="8">
        <f t="shared" si="48"/>
        <v>5.872117789475416</v>
      </c>
      <c r="CP82">
        <v>32</v>
      </c>
      <c r="CQ82" s="8">
        <f t="shared" si="49"/>
        <v>3.4657359027997265</v>
      </c>
      <c r="CR82">
        <v>24</v>
      </c>
      <c r="CS82" s="8">
        <f t="shared" si="50"/>
        <v>3.1780538303479458</v>
      </c>
      <c r="CT82">
        <v>6</v>
      </c>
      <c r="CU82" s="8">
        <f t="shared" si="51"/>
        <v>1.791759469228055</v>
      </c>
    </row>
    <row r="83" spans="1:99">
      <c r="A83">
        <v>13044257084</v>
      </c>
      <c r="B83" t="s">
        <v>75</v>
      </c>
      <c r="C83" t="s">
        <v>222</v>
      </c>
      <c r="D83">
        <v>0</v>
      </c>
      <c r="E83">
        <v>410631664</v>
      </c>
      <c r="F83" s="2">
        <v>44483.609652777777</v>
      </c>
      <c r="G83" s="2">
        <v>44483.613217592596</v>
      </c>
      <c r="H83" t="s">
        <v>306</v>
      </c>
      <c r="I83">
        <v>0</v>
      </c>
      <c r="J83">
        <v>0</v>
      </c>
      <c r="K83">
        <v>0</v>
      </c>
      <c r="L83">
        <v>0</v>
      </c>
      <c r="M83">
        <v>0</v>
      </c>
      <c r="N83">
        <v>0</v>
      </c>
      <c r="O83">
        <v>1</v>
      </c>
      <c r="P83">
        <v>0</v>
      </c>
      <c r="Q83">
        <v>70</v>
      </c>
      <c r="R83">
        <v>0</v>
      </c>
      <c r="S83">
        <v>0</v>
      </c>
      <c r="T83">
        <v>0</v>
      </c>
      <c r="U83">
        <v>1</v>
      </c>
      <c r="V83">
        <v>0</v>
      </c>
      <c r="W83">
        <v>0</v>
      </c>
      <c r="X83">
        <v>1</v>
      </c>
      <c r="Y83" s="236">
        <v>5</v>
      </c>
      <c r="Z83">
        <f>IF(Y83="","",IF(AND(Y83&gt;='Richtig&amp;95CI'!$F$3,Y83&lt;='Richtig&amp;95CI'!$G$3),1,0))</f>
        <v>0</v>
      </c>
      <c r="AA83" s="8">
        <f t="shared" si="30"/>
        <v>1.6094379124341003</v>
      </c>
      <c r="AB83">
        <v>5</v>
      </c>
      <c r="AC83">
        <f>IF(AB83="","",IF(AND(AB83&gt;='Richtig&amp;95CI'!$F$4,AB83&lt;='Richtig&amp;95CI'!$G$4),1,0))</f>
        <v>0</v>
      </c>
      <c r="AD83" s="8">
        <f t="shared" si="31"/>
        <v>1.6094379124341003</v>
      </c>
      <c r="AE83">
        <v>1</v>
      </c>
      <c r="AF83" t="s">
        <v>307</v>
      </c>
      <c r="AI83">
        <v>0</v>
      </c>
      <c r="AJ83">
        <v>0</v>
      </c>
      <c r="AK83">
        <v>1</v>
      </c>
      <c r="AL83">
        <v>0</v>
      </c>
      <c r="AM83">
        <v>0</v>
      </c>
      <c r="AN83">
        <f t="shared" si="52"/>
        <v>1</v>
      </c>
      <c r="AO83" s="238">
        <v>150</v>
      </c>
      <c r="AP83">
        <f>IF(AO83="","",IF(AND(AO83&gt;='Richtig&amp;95CI'!$F$6,AO83&lt;='Richtig&amp;95CI'!$G$6),1,0))</f>
        <v>0</v>
      </c>
      <c r="AQ83" s="8">
        <f t="shared" si="32"/>
        <v>5.0106352940962555</v>
      </c>
      <c r="AR83" s="238">
        <v>50</v>
      </c>
      <c r="AS83">
        <f>IF(AR83="","",IF(AND(AR83&gt;='Richtig&amp;95CI'!$F$2,AR83&lt;='Richtig&amp;95CI'!$G$2),1,0))</f>
        <v>0</v>
      </c>
      <c r="AT83" s="8">
        <f t="shared" si="33"/>
        <v>3.912023005428146</v>
      </c>
      <c r="AU83" s="238">
        <v>1</v>
      </c>
      <c r="AV83">
        <f>IF(AU83="","",IF(AND(AU83&gt;='Richtig&amp;95CI'!$F$5,AU83&lt;='Richtig&amp;95CI'!$G$5),1,0))</f>
        <v>1</v>
      </c>
      <c r="AW83" s="8">
        <f t="shared" si="34"/>
        <v>0</v>
      </c>
      <c r="AX83">
        <v>0</v>
      </c>
      <c r="AY83">
        <v>0</v>
      </c>
      <c r="AZ83" s="236">
        <v>32</v>
      </c>
      <c r="BA83">
        <f>IF(AZ83="","",IF(AND(AZ83&gt;='Richtig&amp;95CI'!$F$3,AZ83&lt;='Richtig&amp;95CI'!$G$3),1,0))</f>
        <v>1</v>
      </c>
      <c r="BB83" s="8">
        <f t="shared" si="35"/>
        <v>3.4657359027997265</v>
      </c>
      <c r="BC83">
        <f t="shared" si="28"/>
        <v>27</v>
      </c>
      <c r="BD83" s="8">
        <f t="shared" si="36"/>
        <v>3.2958368660043291</v>
      </c>
      <c r="BE83" s="238">
        <v>25</v>
      </c>
      <c r="BF83">
        <f>IF(BE83="","",IF(AND(BE83&gt;='Richtig&amp;95CI'!$F$4,BE83&lt;='Richtig&amp;95CI'!$G$4),1,0))</f>
        <v>1</v>
      </c>
      <c r="BG83" s="8">
        <f t="shared" si="37"/>
        <v>3.2188758248682006</v>
      </c>
      <c r="BH83">
        <f t="shared" si="29"/>
        <v>20</v>
      </c>
      <c r="BI83" s="8">
        <f t="shared" si="38"/>
        <v>2.9957322735539909</v>
      </c>
      <c r="BJ83">
        <v>1</v>
      </c>
      <c r="BK83" t="s">
        <v>310</v>
      </c>
      <c r="BN83">
        <v>1</v>
      </c>
      <c r="BO83">
        <v>0</v>
      </c>
      <c r="BP83">
        <v>0</v>
      </c>
      <c r="BQ83">
        <v>0</v>
      </c>
      <c r="BR83">
        <v>0</v>
      </c>
      <c r="BS83">
        <f t="shared" si="53"/>
        <v>1</v>
      </c>
      <c r="BT83" s="238">
        <v>355</v>
      </c>
      <c r="BU83">
        <f>IF(BT83="","",IF(AND(BT83&gt;='Richtig&amp;95CI'!$F$6,BT83&lt;='Richtig&amp;95CI'!$G$6),1,0))</f>
        <v>1</v>
      </c>
      <c r="BV83" s="8">
        <f t="shared" si="39"/>
        <v>5.872117789475416</v>
      </c>
      <c r="BW83">
        <f t="shared" si="40"/>
        <v>205</v>
      </c>
      <c r="BX83" s="8">
        <f t="shared" si="41"/>
        <v>5.3230099791384085</v>
      </c>
      <c r="BY83">
        <v>355</v>
      </c>
      <c r="BZ83">
        <f>IF(BY83="","",IF(AND(BY83&gt;='Richtig&amp;95CI'!$F$2,BY83&lt;='Richtig&amp;95CI'!$G$2),1,0))</f>
        <v>1</v>
      </c>
      <c r="CA83" s="8">
        <f t="shared" si="42"/>
        <v>5.872117789475416</v>
      </c>
      <c r="CB83">
        <f t="shared" si="43"/>
        <v>305</v>
      </c>
      <c r="CC83" s="8">
        <f t="shared" si="44"/>
        <v>5.7203117766074119</v>
      </c>
      <c r="CD83" s="238">
        <v>6</v>
      </c>
      <c r="CE83">
        <f>IF(CD83="","",IF(AND(CD83&gt;='Richtig&amp;95CI'!$F$5,CD83&lt;='Richtig&amp;95CI'!$G$5),1,0))</f>
        <v>1</v>
      </c>
      <c r="CF83" s="8">
        <f t="shared" si="45"/>
        <v>1.791759469228055</v>
      </c>
      <c r="CG83">
        <f t="shared" si="46"/>
        <v>5</v>
      </c>
      <c r="CH83" s="8">
        <f t="shared" si="47"/>
        <v>1.6094379124341003</v>
      </c>
      <c r="CI83">
        <v>0</v>
      </c>
      <c r="CJ83">
        <v>0</v>
      </c>
      <c r="CK83">
        <v>0</v>
      </c>
      <c r="CL83">
        <v>1</v>
      </c>
      <c r="CM83">
        <v>0</v>
      </c>
      <c r="CN83">
        <v>355</v>
      </c>
      <c r="CO83" s="8">
        <f t="shared" si="48"/>
        <v>5.872117789475416</v>
      </c>
      <c r="CP83">
        <v>32</v>
      </c>
      <c r="CQ83" s="8">
        <f t="shared" si="49"/>
        <v>3.4657359027997265</v>
      </c>
      <c r="CR83">
        <v>24</v>
      </c>
      <c r="CS83" s="8">
        <f t="shared" si="50"/>
        <v>3.1780538303479458</v>
      </c>
      <c r="CT83">
        <v>6</v>
      </c>
      <c r="CU83" s="8">
        <f t="shared" si="51"/>
        <v>1.791759469228055</v>
      </c>
    </row>
    <row r="84" spans="1:99">
      <c r="A84">
        <v>13044167610</v>
      </c>
      <c r="B84" t="s">
        <v>75</v>
      </c>
      <c r="C84" t="s">
        <v>222</v>
      </c>
      <c r="D84">
        <v>0</v>
      </c>
      <c r="E84">
        <v>410631664</v>
      </c>
      <c r="F84" s="2">
        <v>44483.590196759258</v>
      </c>
      <c r="G84" s="2">
        <v>44483.594236111108</v>
      </c>
      <c r="H84" t="s">
        <v>311</v>
      </c>
      <c r="I84">
        <v>0</v>
      </c>
      <c r="J84">
        <v>0</v>
      </c>
      <c r="K84">
        <v>0</v>
      </c>
      <c r="L84">
        <v>1</v>
      </c>
      <c r="M84">
        <v>0</v>
      </c>
      <c r="N84">
        <v>0</v>
      </c>
      <c r="O84">
        <v>0</v>
      </c>
      <c r="P84">
        <v>0</v>
      </c>
      <c r="Q84">
        <v>21</v>
      </c>
      <c r="R84">
        <v>0</v>
      </c>
      <c r="S84">
        <v>0</v>
      </c>
      <c r="T84">
        <v>0</v>
      </c>
      <c r="U84">
        <v>1</v>
      </c>
      <c r="V84">
        <v>0</v>
      </c>
      <c r="W84">
        <v>0</v>
      </c>
      <c r="X84">
        <v>0</v>
      </c>
      <c r="Y84" s="236">
        <v>10</v>
      </c>
      <c r="Z84">
        <f>IF(Y84="","",IF(AND(Y84&gt;='Richtig&amp;95CI'!$F$3,Y84&lt;='Richtig&amp;95CI'!$G$3),1,0))</f>
        <v>0</v>
      </c>
      <c r="AA84" s="8">
        <f t="shared" si="30"/>
        <v>2.3025850929940459</v>
      </c>
      <c r="AB84">
        <v>10</v>
      </c>
      <c r="AC84">
        <f>IF(AB84="","",IF(AND(AB84&gt;='Richtig&amp;95CI'!$F$4,AB84&lt;='Richtig&amp;95CI'!$G$4),1,0))</f>
        <v>0</v>
      </c>
      <c r="AD84" s="8">
        <f t="shared" si="31"/>
        <v>2.3025850929940459</v>
      </c>
      <c r="AE84">
        <v>1</v>
      </c>
      <c r="AF84" t="s">
        <v>101</v>
      </c>
      <c r="AG84" t="s">
        <v>312</v>
      </c>
      <c r="AH84" t="s">
        <v>313</v>
      </c>
      <c r="AI84">
        <v>1</v>
      </c>
      <c r="AJ84">
        <v>0</v>
      </c>
      <c r="AK84">
        <v>1</v>
      </c>
      <c r="AL84">
        <v>0</v>
      </c>
      <c r="AM84">
        <v>1</v>
      </c>
      <c r="AN84">
        <f t="shared" si="52"/>
        <v>3</v>
      </c>
      <c r="AO84" s="238">
        <v>100</v>
      </c>
      <c r="AP84">
        <f>IF(AO84="","",IF(AND(AO84&gt;='Richtig&amp;95CI'!$F$6,AO84&lt;='Richtig&amp;95CI'!$G$6),1,0))</f>
        <v>0</v>
      </c>
      <c r="AQ84" s="8">
        <f t="shared" si="32"/>
        <v>4.6051701859880918</v>
      </c>
      <c r="AR84" s="238">
        <v>100</v>
      </c>
      <c r="AS84">
        <f>IF(AR84="","",IF(AND(AR84&gt;='Richtig&amp;95CI'!$F$2,AR84&lt;='Richtig&amp;95CI'!$G$2),1,0))</f>
        <v>0</v>
      </c>
      <c r="AT84" s="8">
        <f t="shared" si="33"/>
        <v>4.6051701859880918</v>
      </c>
      <c r="AU84" s="238">
        <v>10</v>
      </c>
      <c r="AV84">
        <f>IF(AU84="","",IF(AND(AU84&gt;='Richtig&amp;95CI'!$F$5,AU84&lt;='Richtig&amp;95CI'!$G$5),1,0))</f>
        <v>1</v>
      </c>
      <c r="AW84" s="8">
        <f t="shared" si="34"/>
        <v>2.3025850929940459</v>
      </c>
      <c r="AX84">
        <v>0</v>
      </c>
      <c r="BA84" t="str">
        <f>IF(AZ84="","",IF(AND(AZ84&gt;='Richtig&amp;95CI'!$F$3,AZ84&lt;='Richtig&amp;95CI'!$G$3),1,0))</f>
        <v/>
      </c>
      <c r="BB84" s="8" t="str">
        <f t="shared" si="35"/>
        <v/>
      </c>
      <c r="BC84" t="str">
        <f t="shared" si="28"/>
        <v/>
      </c>
      <c r="BD84" s="8" t="str">
        <f t="shared" si="36"/>
        <v/>
      </c>
      <c r="BF84" t="str">
        <f>IF(BE84="","",IF(AND(BE84&gt;='Richtig&amp;95CI'!$F$4,BE84&lt;='Richtig&amp;95CI'!$G$4),1,0))</f>
        <v/>
      </c>
      <c r="BG84" s="8" t="str">
        <f t="shared" si="37"/>
        <v/>
      </c>
      <c r="BH84" t="str">
        <f t="shared" si="29"/>
        <v/>
      </c>
      <c r="BI84" s="8" t="str">
        <f t="shared" si="38"/>
        <v/>
      </c>
      <c r="BU84" t="str">
        <f>IF(BT84="","",IF(AND(BT84&gt;='Richtig&amp;95CI'!$F$6,BT84&lt;='Richtig&amp;95CI'!$G$6),1,0))</f>
        <v/>
      </c>
      <c r="BV84" s="8" t="str">
        <f t="shared" si="39"/>
        <v/>
      </c>
      <c r="BW84" t="str">
        <f t="shared" si="40"/>
        <v/>
      </c>
      <c r="BX84" s="8" t="str">
        <f t="shared" si="41"/>
        <v/>
      </c>
      <c r="BZ84" t="str">
        <f>IF(BY84="","",IF(AND(BY84&gt;='Richtig&amp;95CI'!$F$2,BY84&lt;='Richtig&amp;95CI'!$G$2),1,0))</f>
        <v/>
      </c>
      <c r="CA84" s="8" t="str">
        <f t="shared" si="42"/>
        <v/>
      </c>
      <c r="CB84" t="str">
        <f t="shared" si="43"/>
        <v/>
      </c>
      <c r="CC84" s="8" t="str">
        <f t="shared" si="44"/>
        <v/>
      </c>
      <c r="CE84" t="str">
        <f>IF(CD84="","",IF(AND(CD84&gt;='Richtig&amp;95CI'!$F$5,CD84&lt;='Richtig&amp;95CI'!$G$5),1,0))</f>
        <v/>
      </c>
      <c r="CF84" s="8" t="str">
        <f t="shared" si="45"/>
        <v/>
      </c>
      <c r="CG84" t="str">
        <f t="shared" si="46"/>
        <v/>
      </c>
      <c r="CH84" s="8" t="str">
        <f t="shared" si="47"/>
        <v/>
      </c>
      <c r="CJ84">
        <v>0</v>
      </c>
      <c r="CK84">
        <v>0</v>
      </c>
      <c r="CL84">
        <v>0</v>
      </c>
      <c r="CM84">
        <v>0</v>
      </c>
      <c r="CN84">
        <v>355</v>
      </c>
      <c r="CO84" s="8">
        <f t="shared" si="48"/>
        <v>5.872117789475416</v>
      </c>
      <c r="CP84">
        <v>32</v>
      </c>
      <c r="CQ84" s="8">
        <f t="shared" si="49"/>
        <v>3.4657359027997265</v>
      </c>
      <c r="CR84">
        <v>24</v>
      </c>
      <c r="CS84" s="8">
        <f t="shared" si="50"/>
        <v>3.1780538303479458</v>
      </c>
      <c r="CT84">
        <v>6</v>
      </c>
      <c r="CU84" s="8">
        <f t="shared" si="51"/>
        <v>1.791759469228055</v>
      </c>
    </row>
    <row r="85" spans="1:99">
      <c r="A85">
        <v>13202104260</v>
      </c>
      <c r="B85" t="s">
        <v>319</v>
      </c>
      <c r="C85" t="s">
        <v>76</v>
      </c>
      <c r="D85">
        <v>1</v>
      </c>
      <c r="E85">
        <v>411152545</v>
      </c>
      <c r="F85" s="2">
        <v>44544.849108796298</v>
      </c>
      <c r="G85" s="2">
        <v>44544.853460648148</v>
      </c>
      <c r="H85" t="s">
        <v>320</v>
      </c>
      <c r="I85">
        <v>0</v>
      </c>
      <c r="J85">
        <v>0</v>
      </c>
      <c r="K85">
        <v>0</v>
      </c>
      <c r="L85">
        <v>0</v>
      </c>
      <c r="M85">
        <v>0</v>
      </c>
      <c r="N85">
        <v>0</v>
      </c>
      <c r="O85">
        <v>1</v>
      </c>
      <c r="P85">
        <v>0</v>
      </c>
      <c r="Q85">
        <v>5</v>
      </c>
      <c r="R85">
        <v>0</v>
      </c>
      <c r="S85">
        <v>0</v>
      </c>
      <c r="T85">
        <v>0</v>
      </c>
      <c r="U85">
        <v>0</v>
      </c>
      <c r="V85">
        <v>0</v>
      </c>
      <c r="W85">
        <v>1</v>
      </c>
      <c r="X85">
        <v>0</v>
      </c>
      <c r="Y85" s="236">
        <v>100</v>
      </c>
      <c r="Z85">
        <f>IF(Y85="","",IF(AND(Y85&gt;='Richtig&amp;95CI'!$F$3,Y85&lt;='Richtig&amp;95CI'!$G$3),1,0))</f>
        <v>0</v>
      </c>
      <c r="AA85" s="8">
        <f t="shared" si="30"/>
        <v>4.6051701859880918</v>
      </c>
      <c r="AB85">
        <v>50</v>
      </c>
      <c r="AC85">
        <f>IF(AB85="","",IF(AND(AB85&gt;='Richtig&amp;95CI'!$F$4,AB85&lt;='Richtig&amp;95CI'!$G$4),1,0))</f>
        <v>0</v>
      </c>
      <c r="AD85" s="8">
        <f t="shared" si="31"/>
        <v>3.912023005428146</v>
      </c>
      <c r="AE85">
        <v>1</v>
      </c>
      <c r="AF85" t="s">
        <v>321</v>
      </c>
      <c r="AI85">
        <v>0</v>
      </c>
      <c r="AJ85">
        <v>0</v>
      </c>
      <c r="AK85">
        <v>1</v>
      </c>
      <c r="AL85">
        <v>0</v>
      </c>
      <c r="AM85">
        <v>0</v>
      </c>
      <c r="AN85">
        <f t="shared" si="52"/>
        <v>1</v>
      </c>
      <c r="AO85" s="238">
        <v>100</v>
      </c>
      <c r="AP85">
        <f>IF(AO85="","",IF(AND(AO85&gt;='Richtig&amp;95CI'!$F$6,AO85&lt;='Richtig&amp;95CI'!$G$6),1,0))</f>
        <v>0</v>
      </c>
      <c r="AQ85" s="8">
        <f t="shared" si="32"/>
        <v>4.6051701859880918</v>
      </c>
      <c r="AR85" s="238">
        <v>150</v>
      </c>
      <c r="AS85">
        <f>IF(AR85="","",IF(AND(AR85&gt;='Richtig&amp;95CI'!$F$2,AR85&lt;='Richtig&amp;95CI'!$G$2),1,0))</f>
        <v>0</v>
      </c>
      <c r="AT85" s="8">
        <f t="shared" si="33"/>
        <v>5.0106352940962555</v>
      </c>
      <c r="AU85" s="238">
        <v>50</v>
      </c>
      <c r="AV85">
        <f>IF(AU85="","",IF(AND(AU85&gt;='Richtig&amp;95CI'!$F$5,AU85&lt;='Richtig&amp;95CI'!$G$5),1,0))</f>
        <v>0</v>
      </c>
      <c r="AW85" s="8">
        <f t="shared" si="34"/>
        <v>3.912023005428146</v>
      </c>
      <c r="AX85">
        <v>1</v>
      </c>
      <c r="AY85">
        <v>1</v>
      </c>
      <c r="AZ85" s="236">
        <v>35</v>
      </c>
      <c r="BA85">
        <f>IF(AZ85="","",IF(AND(AZ85&gt;='Richtig&amp;95CI'!$F$3,AZ85&lt;='Richtig&amp;95CI'!$G$3),1,0))</f>
        <v>1</v>
      </c>
      <c r="BB85" s="8">
        <f t="shared" si="35"/>
        <v>3.5553480614894135</v>
      </c>
      <c r="BC85">
        <f t="shared" si="28"/>
        <v>-65</v>
      </c>
      <c r="BD85" s="8">
        <f t="shared" si="36"/>
        <v>-4.1743872698956368</v>
      </c>
      <c r="BE85" s="238">
        <v>20</v>
      </c>
      <c r="BF85">
        <f>IF(BE85="","",IF(AND(BE85&gt;='Richtig&amp;95CI'!$F$4,BE85&lt;='Richtig&amp;95CI'!$G$4),1,0))</f>
        <v>1</v>
      </c>
      <c r="BG85" s="8">
        <f t="shared" si="37"/>
        <v>2.9957322735539909</v>
      </c>
      <c r="BH85">
        <f t="shared" si="29"/>
        <v>-30</v>
      </c>
      <c r="BI85" s="8">
        <f t="shared" si="38"/>
        <v>-3.4011973816621555</v>
      </c>
      <c r="BJ85">
        <v>1</v>
      </c>
      <c r="BK85" t="s">
        <v>321</v>
      </c>
      <c r="BN85">
        <v>0</v>
      </c>
      <c r="BO85">
        <v>0</v>
      </c>
      <c r="BP85">
        <v>1</v>
      </c>
      <c r="BQ85">
        <v>0</v>
      </c>
      <c r="BR85">
        <v>0</v>
      </c>
      <c r="BS85">
        <f t="shared" si="53"/>
        <v>1</v>
      </c>
      <c r="BT85" s="238">
        <v>150</v>
      </c>
      <c r="BU85">
        <f>IF(BT85="","",IF(AND(BT85&gt;='Richtig&amp;95CI'!$F$6,BT85&lt;='Richtig&amp;95CI'!$G$6),1,0))</f>
        <v>0</v>
      </c>
      <c r="BV85" s="8">
        <f t="shared" si="39"/>
        <v>5.0106352940962555</v>
      </c>
      <c r="BW85">
        <f t="shared" si="40"/>
        <v>50</v>
      </c>
      <c r="BX85" s="8">
        <f t="shared" si="41"/>
        <v>3.912023005428146</v>
      </c>
      <c r="BY85">
        <v>80</v>
      </c>
      <c r="BZ85">
        <f>IF(BY85="","",IF(AND(BY85&gt;='Richtig&amp;95CI'!$F$2,BY85&lt;='Richtig&amp;95CI'!$G$2),1,0))</f>
        <v>0</v>
      </c>
      <c r="CA85" s="8">
        <f t="shared" si="42"/>
        <v>4.3820266346738812</v>
      </c>
      <c r="CB85">
        <f t="shared" si="43"/>
        <v>-70</v>
      </c>
      <c r="CC85" s="8">
        <f t="shared" si="44"/>
        <v>-4.2484952420493594</v>
      </c>
      <c r="CD85" s="238">
        <v>35</v>
      </c>
      <c r="CE85">
        <f>IF(CD85="","",IF(AND(CD85&gt;='Richtig&amp;95CI'!$F$5,CD85&lt;='Richtig&amp;95CI'!$G$5),1,0))</f>
        <v>0</v>
      </c>
      <c r="CF85" s="8">
        <f t="shared" si="45"/>
        <v>3.5553480614894135</v>
      </c>
      <c r="CG85">
        <f t="shared" si="46"/>
        <v>-15</v>
      </c>
      <c r="CH85" s="8">
        <f t="shared" si="47"/>
        <v>-2.7080502011022101</v>
      </c>
      <c r="CI85">
        <v>1</v>
      </c>
      <c r="CJ85">
        <v>1</v>
      </c>
      <c r="CK85">
        <v>0</v>
      </c>
      <c r="CL85">
        <v>0</v>
      </c>
      <c r="CM85">
        <v>0</v>
      </c>
      <c r="CN85">
        <v>355</v>
      </c>
      <c r="CO85" s="8">
        <f t="shared" si="48"/>
        <v>5.872117789475416</v>
      </c>
      <c r="CP85">
        <v>32</v>
      </c>
      <c r="CQ85" s="8">
        <f t="shared" si="49"/>
        <v>3.4657359027997265</v>
      </c>
      <c r="CR85">
        <v>24</v>
      </c>
      <c r="CS85" s="8">
        <f t="shared" si="50"/>
        <v>3.1780538303479458</v>
      </c>
      <c r="CT85">
        <v>6</v>
      </c>
      <c r="CU85" s="8">
        <f t="shared" si="51"/>
        <v>1.791759469228055</v>
      </c>
    </row>
    <row r="86" spans="1:99">
      <c r="A86">
        <v>13198148824</v>
      </c>
      <c r="B86" t="s">
        <v>319</v>
      </c>
      <c r="C86" t="s">
        <v>76</v>
      </c>
      <c r="D86">
        <v>1</v>
      </c>
      <c r="E86">
        <v>411152545</v>
      </c>
      <c r="F86" s="2">
        <v>44543.595057870371</v>
      </c>
      <c r="G86" s="2">
        <v>44543.671180555553</v>
      </c>
      <c r="H86" t="s">
        <v>322</v>
      </c>
      <c r="I86">
        <v>0</v>
      </c>
      <c r="J86">
        <v>1</v>
      </c>
      <c r="K86">
        <v>0</v>
      </c>
      <c r="L86">
        <v>1</v>
      </c>
      <c r="M86">
        <v>0</v>
      </c>
      <c r="N86">
        <v>0</v>
      </c>
      <c r="O86">
        <v>0</v>
      </c>
      <c r="P86">
        <v>0</v>
      </c>
      <c r="Q86">
        <v>49</v>
      </c>
      <c r="R86">
        <v>1</v>
      </c>
      <c r="S86">
        <v>0</v>
      </c>
      <c r="T86">
        <v>1</v>
      </c>
      <c r="U86">
        <v>1</v>
      </c>
      <c r="V86">
        <v>1</v>
      </c>
      <c r="W86">
        <v>0</v>
      </c>
      <c r="X86">
        <v>1</v>
      </c>
      <c r="Y86" s="236">
        <v>25</v>
      </c>
      <c r="Z86">
        <f>IF(Y86="","",IF(AND(Y86&gt;='Richtig&amp;95CI'!$F$3,Y86&lt;='Richtig&amp;95CI'!$G$3),1,0))</f>
        <v>1</v>
      </c>
      <c r="AA86" s="8">
        <f t="shared" si="30"/>
        <v>3.2188758248682006</v>
      </c>
      <c r="AB86">
        <v>12</v>
      </c>
      <c r="AC86">
        <f>IF(AB86="","",IF(AND(AB86&gt;='Richtig&amp;95CI'!$F$4,AB86&lt;='Richtig&amp;95CI'!$G$4),1,0))</f>
        <v>0</v>
      </c>
      <c r="AD86" s="8">
        <f t="shared" si="31"/>
        <v>2.4849066497880004</v>
      </c>
      <c r="AE86">
        <v>1</v>
      </c>
      <c r="AF86" t="s">
        <v>323</v>
      </c>
      <c r="AG86" t="s">
        <v>184</v>
      </c>
      <c r="AH86" t="s">
        <v>324</v>
      </c>
      <c r="AI86">
        <v>0</v>
      </c>
      <c r="AJ86">
        <v>1</v>
      </c>
      <c r="AK86">
        <v>1</v>
      </c>
      <c r="AL86">
        <v>0</v>
      </c>
      <c r="AM86">
        <v>0</v>
      </c>
      <c r="AN86">
        <f t="shared" si="52"/>
        <v>2</v>
      </c>
      <c r="AO86" s="238">
        <v>250</v>
      </c>
      <c r="AP86">
        <f>IF(AO86="","",IF(AND(AO86&gt;='Richtig&amp;95CI'!$F$6,AO86&lt;='Richtig&amp;95CI'!$G$6),1,0))</f>
        <v>0</v>
      </c>
      <c r="AQ86" s="8">
        <f t="shared" si="32"/>
        <v>5.521460917862246</v>
      </c>
      <c r="AR86" s="238">
        <v>75</v>
      </c>
      <c r="AS86">
        <f>IF(AR86="","",IF(AND(AR86&gt;='Richtig&amp;95CI'!$F$2,AR86&lt;='Richtig&amp;95CI'!$G$2),1,0))</f>
        <v>0</v>
      </c>
      <c r="AT86" s="8">
        <f t="shared" si="33"/>
        <v>4.3174881135363101</v>
      </c>
      <c r="AU86" s="238">
        <v>10</v>
      </c>
      <c r="AV86">
        <f>IF(AU86="","",IF(AND(AU86&gt;='Richtig&amp;95CI'!$F$5,AU86&lt;='Richtig&amp;95CI'!$G$5),1,0))</f>
        <v>1</v>
      </c>
      <c r="AW86" s="8">
        <f t="shared" si="34"/>
        <v>2.3025850929940459</v>
      </c>
      <c r="AX86">
        <v>1</v>
      </c>
      <c r="AY86">
        <v>1</v>
      </c>
      <c r="AZ86" s="236">
        <v>32</v>
      </c>
      <c r="BA86">
        <f>IF(AZ86="","",IF(AND(AZ86&gt;='Richtig&amp;95CI'!$F$3,AZ86&lt;='Richtig&amp;95CI'!$G$3),1,0))</f>
        <v>1</v>
      </c>
      <c r="BB86" s="8">
        <f t="shared" si="35"/>
        <v>3.4657359027997265</v>
      </c>
      <c r="BC86">
        <f t="shared" si="28"/>
        <v>7</v>
      </c>
      <c r="BD86" s="8">
        <f t="shared" si="36"/>
        <v>1.9459101490553132</v>
      </c>
      <c r="BE86" s="238">
        <v>24</v>
      </c>
      <c r="BF86">
        <f>IF(BE86="","",IF(AND(BE86&gt;='Richtig&amp;95CI'!$F$4,BE86&lt;='Richtig&amp;95CI'!$G$4),1,0))</f>
        <v>1</v>
      </c>
      <c r="BG86" s="8">
        <f t="shared" si="37"/>
        <v>3.1780538303479458</v>
      </c>
      <c r="BH86">
        <f t="shared" si="29"/>
        <v>12</v>
      </c>
      <c r="BI86" s="8">
        <f t="shared" si="38"/>
        <v>2.4849066497880004</v>
      </c>
      <c r="BJ86">
        <v>1</v>
      </c>
      <c r="BK86" t="s">
        <v>326</v>
      </c>
      <c r="BL86" t="s">
        <v>327</v>
      </c>
      <c r="BN86">
        <v>0</v>
      </c>
      <c r="BO86">
        <v>1</v>
      </c>
      <c r="BP86">
        <v>1</v>
      </c>
      <c r="BQ86">
        <v>0</v>
      </c>
      <c r="BR86">
        <v>0</v>
      </c>
      <c r="BS86">
        <f t="shared" si="53"/>
        <v>2</v>
      </c>
      <c r="BT86" s="238">
        <v>355</v>
      </c>
      <c r="BU86">
        <f>IF(BT86="","",IF(AND(BT86&gt;='Richtig&amp;95CI'!$F$6,BT86&lt;='Richtig&amp;95CI'!$G$6),1,0))</f>
        <v>1</v>
      </c>
      <c r="BV86" s="8">
        <f t="shared" si="39"/>
        <v>5.872117789475416</v>
      </c>
      <c r="BW86">
        <f t="shared" si="40"/>
        <v>105</v>
      </c>
      <c r="BX86" s="8">
        <f t="shared" si="41"/>
        <v>4.6539603501575231</v>
      </c>
      <c r="BY86">
        <v>355</v>
      </c>
      <c r="BZ86">
        <f>IF(BY86="","",IF(AND(BY86&gt;='Richtig&amp;95CI'!$F$2,BY86&lt;='Richtig&amp;95CI'!$G$2),1,0))</f>
        <v>1</v>
      </c>
      <c r="CA86" s="8">
        <f t="shared" si="42"/>
        <v>5.872117789475416</v>
      </c>
      <c r="CB86">
        <f t="shared" si="43"/>
        <v>280</v>
      </c>
      <c r="CC86" s="8">
        <f t="shared" si="44"/>
        <v>5.6347896031692493</v>
      </c>
      <c r="CD86" s="238">
        <v>6</v>
      </c>
      <c r="CE86">
        <f>IF(CD86="","",IF(AND(CD86&gt;='Richtig&amp;95CI'!$F$5,CD86&lt;='Richtig&amp;95CI'!$G$5),1,0))</f>
        <v>1</v>
      </c>
      <c r="CF86" s="8">
        <f t="shared" si="45"/>
        <v>1.791759469228055</v>
      </c>
      <c r="CG86">
        <f t="shared" si="46"/>
        <v>-4</v>
      </c>
      <c r="CH86" s="8">
        <f t="shared" si="47"/>
        <v>-1.3862943611198906</v>
      </c>
      <c r="CI86">
        <v>1</v>
      </c>
      <c r="CJ86">
        <v>1</v>
      </c>
      <c r="CK86">
        <v>0</v>
      </c>
      <c r="CL86">
        <v>1</v>
      </c>
      <c r="CM86">
        <v>0</v>
      </c>
      <c r="CN86">
        <v>355</v>
      </c>
      <c r="CO86" s="8">
        <f t="shared" si="48"/>
        <v>5.872117789475416</v>
      </c>
      <c r="CP86">
        <v>32</v>
      </c>
      <c r="CQ86" s="8">
        <f t="shared" si="49"/>
        <v>3.4657359027997265</v>
      </c>
      <c r="CR86">
        <v>24</v>
      </c>
      <c r="CS86" s="8">
        <f t="shared" si="50"/>
        <v>3.1780538303479458</v>
      </c>
      <c r="CT86">
        <v>6</v>
      </c>
      <c r="CU86" s="8">
        <f t="shared" si="51"/>
        <v>1.791759469228055</v>
      </c>
    </row>
    <row r="87" spans="1:99">
      <c r="A87">
        <v>13197824428</v>
      </c>
      <c r="B87" t="s">
        <v>319</v>
      </c>
      <c r="C87" t="s">
        <v>76</v>
      </c>
      <c r="D87">
        <v>1</v>
      </c>
      <c r="E87">
        <v>411152545</v>
      </c>
      <c r="F87" s="2">
        <v>44543.476747685185</v>
      </c>
      <c r="G87" s="2">
        <v>44543.483715277776</v>
      </c>
      <c r="H87" t="s">
        <v>328</v>
      </c>
      <c r="I87">
        <v>0</v>
      </c>
      <c r="J87">
        <v>1</v>
      </c>
      <c r="K87">
        <v>1</v>
      </c>
      <c r="L87">
        <v>0</v>
      </c>
      <c r="M87">
        <v>1</v>
      </c>
      <c r="N87">
        <v>0</v>
      </c>
      <c r="O87">
        <v>1</v>
      </c>
      <c r="P87">
        <v>0</v>
      </c>
      <c r="Q87">
        <v>16</v>
      </c>
      <c r="R87">
        <v>0</v>
      </c>
      <c r="S87">
        <v>0</v>
      </c>
      <c r="T87">
        <v>1</v>
      </c>
      <c r="U87">
        <v>0</v>
      </c>
      <c r="V87">
        <v>0</v>
      </c>
      <c r="W87">
        <v>0</v>
      </c>
      <c r="X87">
        <v>0</v>
      </c>
      <c r="Y87" s="236">
        <v>50</v>
      </c>
      <c r="Z87">
        <f>IF(Y87="","",IF(AND(Y87&gt;='Richtig&amp;95CI'!$F$3,Y87&lt;='Richtig&amp;95CI'!$G$3),1,0))</f>
        <v>0</v>
      </c>
      <c r="AA87" s="8">
        <f t="shared" si="30"/>
        <v>3.912023005428146</v>
      </c>
      <c r="AB87">
        <v>30</v>
      </c>
      <c r="AC87">
        <f>IF(AB87="","",IF(AND(AB87&gt;='Richtig&amp;95CI'!$F$4,AB87&lt;='Richtig&amp;95CI'!$G$4),1,0))</f>
        <v>1</v>
      </c>
      <c r="AD87" s="8">
        <f t="shared" si="31"/>
        <v>3.4011973816621555</v>
      </c>
      <c r="AE87">
        <v>0</v>
      </c>
      <c r="AF87" t="s">
        <v>329</v>
      </c>
      <c r="AI87">
        <v>0</v>
      </c>
      <c r="AJ87">
        <v>0</v>
      </c>
      <c r="AK87">
        <v>1</v>
      </c>
      <c r="AL87">
        <v>0</v>
      </c>
      <c r="AM87">
        <v>0</v>
      </c>
      <c r="AN87">
        <f t="shared" si="52"/>
        <v>1</v>
      </c>
      <c r="AO87" s="238">
        <v>80</v>
      </c>
      <c r="AP87">
        <f>IF(AO87="","",IF(AND(AO87&gt;='Richtig&amp;95CI'!$F$6,AO87&lt;='Richtig&amp;95CI'!$G$6),1,0))</f>
        <v>0</v>
      </c>
      <c r="AQ87" s="8">
        <f t="shared" si="32"/>
        <v>4.3820266346738812</v>
      </c>
      <c r="AR87" s="238">
        <v>30</v>
      </c>
      <c r="AS87">
        <f>IF(AR87="","",IF(AND(AR87&gt;='Richtig&amp;95CI'!$F$2,AR87&lt;='Richtig&amp;95CI'!$G$2),1,0))</f>
        <v>0</v>
      </c>
      <c r="AT87" s="8">
        <f t="shared" si="33"/>
        <v>3.4011973816621555</v>
      </c>
      <c r="AU87" s="238">
        <v>10</v>
      </c>
      <c r="AV87">
        <f>IF(AU87="","",IF(AND(AU87&gt;='Richtig&amp;95CI'!$F$5,AU87&lt;='Richtig&amp;95CI'!$G$5),1,0))</f>
        <v>1</v>
      </c>
      <c r="AW87" s="8">
        <f t="shared" si="34"/>
        <v>2.3025850929940459</v>
      </c>
      <c r="AX87">
        <v>1</v>
      </c>
      <c r="AY87">
        <v>1</v>
      </c>
      <c r="AZ87" s="236">
        <v>30</v>
      </c>
      <c r="BA87">
        <f>IF(AZ87="","",IF(AND(AZ87&gt;='Richtig&amp;95CI'!$F$3,AZ87&lt;='Richtig&amp;95CI'!$G$3),1,0))</f>
        <v>1</v>
      </c>
      <c r="BB87" s="8">
        <f t="shared" si="35"/>
        <v>3.4011973816621555</v>
      </c>
      <c r="BC87">
        <f t="shared" si="28"/>
        <v>-20</v>
      </c>
      <c r="BD87" s="8">
        <f t="shared" si="36"/>
        <v>-2.9957322735539909</v>
      </c>
      <c r="BE87" s="238">
        <v>25</v>
      </c>
      <c r="BF87">
        <f>IF(BE87="","",IF(AND(BE87&gt;='Richtig&amp;95CI'!$F$4,BE87&lt;='Richtig&amp;95CI'!$G$4),1,0))</f>
        <v>1</v>
      </c>
      <c r="BG87" s="8">
        <f t="shared" si="37"/>
        <v>3.2188758248682006</v>
      </c>
      <c r="BH87">
        <f t="shared" si="29"/>
        <v>-5</v>
      </c>
      <c r="BI87" s="8">
        <f t="shared" si="38"/>
        <v>-1.6094379124341003</v>
      </c>
      <c r="BJ87">
        <v>0</v>
      </c>
      <c r="BK87" t="s">
        <v>329</v>
      </c>
      <c r="BN87">
        <v>0</v>
      </c>
      <c r="BO87">
        <v>0</v>
      </c>
      <c r="BP87">
        <v>1</v>
      </c>
      <c r="BQ87">
        <v>0</v>
      </c>
      <c r="BR87">
        <v>0</v>
      </c>
      <c r="BS87">
        <f t="shared" si="53"/>
        <v>1</v>
      </c>
      <c r="BT87" s="238">
        <v>300</v>
      </c>
      <c r="BU87">
        <f>IF(BT87="","",IF(AND(BT87&gt;='Richtig&amp;95CI'!$F$6,BT87&lt;='Richtig&amp;95CI'!$G$6),1,0))</f>
        <v>0</v>
      </c>
      <c r="BV87" s="8">
        <f t="shared" si="39"/>
        <v>5.7037824746562009</v>
      </c>
      <c r="BW87">
        <f t="shared" si="40"/>
        <v>220</v>
      </c>
      <c r="BX87" s="8">
        <f t="shared" si="41"/>
        <v>5.393627546352362</v>
      </c>
      <c r="BY87">
        <v>100</v>
      </c>
      <c r="BZ87">
        <f>IF(BY87="","",IF(AND(BY87&gt;='Richtig&amp;95CI'!$F$2,BY87&lt;='Richtig&amp;95CI'!$G$2),1,0))</f>
        <v>0</v>
      </c>
      <c r="CA87" s="8">
        <f t="shared" si="42"/>
        <v>4.6051701859880918</v>
      </c>
      <c r="CB87">
        <f t="shared" si="43"/>
        <v>70</v>
      </c>
      <c r="CC87" s="8">
        <f t="shared" si="44"/>
        <v>4.2484952420493594</v>
      </c>
      <c r="CD87" s="238">
        <v>5</v>
      </c>
      <c r="CE87">
        <f>IF(CD87="","",IF(AND(CD87&gt;='Richtig&amp;95CI'!$F$5,CD87&lt;='Richtig&amp;95CI'!$G$5),1,0))</f>
        <v>1</v>
      </c>
      <c r="CF87" s="8">
        <f t="shared" si="45"/>
        <v>1.6094379124341003</v>
      </c>
      <c r="CG87">
        <f t="shared" si="46"/>
        <v>-5</v>
      </c>
      <c r="CH87" s="8">
        <f t="shared" si="47"/>
        <v>-1.6094379124341003</v>
      </c>
      <c r="CI87">
        <v>1</v>
      </c>
      <c r="CJ87">
        <v>1</v>
      </c>
      <c r="CK87">
        <v>1</v>
      </c>
      <c r="CL87">
        <v>1</v>
      </c>
      <c r="CM87">
        <v>0</v>
      </c>
      <c r="CN87">
        <v>355</v>
      </c>
      <c r="CO87" s="8">
        <f t="shared" si="48"/>
        <v>5.872117789475416</v>
      </c>
      <c r="CP87">
        <v>32</v>
      </c>
      <c r="CQ87" s="8">
        <f t="shared" si="49"/>
        <v>3.4657359027997265</v>
      </c>
      <c r="CR87">
        <v>24</v>
      </c>
      <c r="CS87" s="8">
        <f t="shared" si="50"/>
        <v>3.1780538303479458</v>
      </c>
      <c r="CT87">
        <v>6</v>
      </c>
      <c r="CU87" s="8">
        <f t="shared" si="51"/>
        <v>1.791759469228055</v>
      </c>
    </row>
    <row r="88" spans="1:99">
      <c r="A88">
        <v>13197609548</v>
      </c>
      <c r="B88" t="s">
        <v>319</v>
      </c>
      <c r="C88" t="s">
        <v>76</v>
      </c>
      <c r="D88">
        <v>1</v>
      </c>
      <c r="E88">
        <v>411152545</v>
      </c>
      <c r="F88" s="2">
        <v>44543.38658564815</v>
      </c>
      <c r="G88" s="2">
        <v>44543.39166666667</v>
      </c>
      <c r="H88" t="s">
        <v>330</v>
      </c>
      <c r="I88">
        <v>0</v>
      </c>
      <c r="J88">
        <v>1</v>
      </c>
      <c r="K88">
        <v>0</v>
      </c>
      <c r="L88">
        <v>0</v>
      </c>
      <c r="M88">
        <v>0</v>
      </c>
      <c r="N88">
        <v>0</v>
      </c>
      <c r="O88">
        <v>1</v>
      </c>
      <c r="P88">
        <v>1</v>
      </c>
      <c r="Q88">
        <v>14</v>
      </c>
      <c r="R88">
        <v>1</v>
      </c>
      <c r="S88">
        <v>0</v>
      </c>
      <c r="T88">
        <v>0</v>
      </c>
      <c r="U88">
        <v>0</v>
      </c>
      <c r="V88">
        <v>0</v>
      </c>
      <c r="W88">
        <v>1</v>
      </c>
      <c r="X88">
        <v>1</v>
      </c>
      <c r="Y88" s="236">
        <v>100</v>
      </c>
      <c r="Z88">
        <f>IF(Y88="","",IF(AND(Y88&gt;='Richtig&amp;95CI'!$F$3,Y88&lt;='Richtig&amp;95CI'!$G$3),1,0))</f>
        <v>0</v>
      </c>
      <c r="AA88" s="8">
        <f t="shared" si="30"/>
        <v>4.6051701859880918</v>
      </c>
      <c r="AB88">
        <v>50</v>
      </c>
      <c r="AC88">
        <f>IF(AB88="","",IF(AND(AB88&gt;='Richtig&amp;95CI'!$F$4,AB88&lt;='Richtig&amp;95CI'!$G$4),1,0))</f>
        <v>0</v>
      </c>
      <c r="AD88" s="8">
        <f t="shared" si="31"/>
        <v>3.912023005428146</v>
      </c>
      <c r="AE88">
        <v>0</v>
      </c>
      <c r="AO88" s="238">
        <v>500</v>
      </c>
      <c r="AP88">
        <f>IF(AO88="","",IF(AND(AO88&gt;='Richtig&amp;95CI'!$F$6,AO88&lt;='Richtig&amp;95CI'!$G$6),1,0))</f>
        <v>0</v>
      </c>
      <c r="AQ88" s="8">
        <f t="shared" si="32"/>
        <v>6.2146080984221914</v>
      </c>
      <c r="AR88" s="238">
        <v>10</v>
      </c>
      <c r="AS88">
        <f>IF(AR88="","",IF(AND(AR88&gt;='Richtig&amp;95CI'!$F$2,AR88&lt;='Richtig&amp;95CI'!$G$2),1,0))</f>
        <v>0</v>
      </c>
      <c r="AT88" s="8">
        <f t="shared" si="33"/>
        <v>2.3025850929940459</v>
      </c>
      <c r="AU88" s="238">
        <v>1</v>
      </c>
      <c r="AV88">
        <f>IF(AU88="","",IF(AND(AU88&gt;='Richtig&amp;95CI'!$F$5,AU88&lt;='Richtig&amp;95CI'!$G$5),1,0))</f>
        <v>1</v>
      </c>
      <c r="AW88" s="8">
        <f t="shared" si="34"/>
        <v>0</v>
      </c>
      <c r="AX88">
        <v>1</v>
      </c>
      <c r="AY88">
        <v>0</v>
      </c>
      <c r="AZ88" s="236">
        <v>32</v>
      </c>
      <c r="BA88">
        <f>IF(AZ88="","",IF(AND(AZ88&gt;='Richtig&amp;95CI'!$F$3,AZ88&lt;='Richtig&amp;95CI'!$G$3),1,0))</f>
        <v>1</v>
      </c>
      <c r="BB88" s="8">
        <f t="shared" si="35"/>
        <v>3.4657359027997265</v>
      </c>
      <c r="BC88">
        <f t="shared" si="28"/>
        <v>-68</v>
      </c>
      <c r="BD88" s="8">
        <f t="shared" si="36"/>
        <v>-4.219507705176107</v>
      </c>
      <c r="BE88" s="238">
        <v>24</v>
      </c>
      <c r="BF88">
        <f>IF(BE88="","",IF(AND(BE88&gt;='Richtig&amp;95CI'!$F$4,BE88&lt;='Richtig&amp;95CI'!$G$4),1,0))</f>
        <v>1</v>
      </c>
      <c r="BG88" s="8">
        <f t="shared" si="37"/>
        <v>3.1780538303479458</v>
      </c>
      <c r="BH88">
        <f t="shared" si="29"/>
        <v>-26</v>
      </c>
      <c r="BI88" s="8">
        <f t="shared" si="38"/>
        <v>-3.2580965380214821</v>
      </c>
      <c r="BJ88">
        <v>0</v>
      </c>
      <c r="BT88" s="238">
        <v>300</v>
      </c>
      <c r="BU88">
        <f>IF(BT88="","",IF(AND(BT88&gt;='Richtig&amp;95CI'!$F$6,BT88&lt;='Richtig&amp;95CI'!$G$6),1,0))</f>
        <v>0</v>
      </c>
      <c r="BV88" s="8">
        <f t="shared" si="39"/>
        <v>5.7037824746562009</v>
      </c>
      <c r="BW88">
        <f t="shared" si="40"/>
        <v>-200</v>
      </c>
      <c r="BX88" s="8">
        <f t="shared" si="41"/>
        <v>-5.2983173665480363</v>
      </c>
      <c r="BY88">
        <v>5</v>
      </c>
      <c r="BZ88">
        <f>IF(BY88="","",IF(AND(BY88&gt;='Richtig&amp;95CI'!$F$2,BY88&lt;='Richtig&amp;95CI'!$G$2),1,0))</f>
        <v>0</v>
      </c>
      <c r="CA88" s="8">
        <f t="shared" si="42"/>
        <v>1.6094379124341003</v>
      </c>
      <c r="CB88">
        <f t="shared" si="43"/>
        <v>-5</v>
      </c>
      <c r="CC88" s="8">
        <f t="shared" si="44"/>
        <v>-1.6094379124341003</v>
      </c>
      <c r="CD88" s="238">
        <v>1</v>
      </c>
      <c r="CE88">
        <f>IF(CD88="","",IF(AND(CD88&gt;='Richtig&amp;95CI'!$F$5,CD88&lt;='Richtig&amp;95CI'!$G$5),1,0))</f>
        <v>1</v>
      </c>
      <c r="CF88" s="8">
        <f t="shared" si="45"/>
        <v>0</v>
      </c>
      <c r="CG88">
        <f t="shared" si="46"/>
        <v>0</v>
      </c>
      <c r="CH88" s="8">
        <f>IF(ISNUMBER(CG88),SIGN(CG88+0.00001)*LN(ABS(CG88+0.00001)),"")</f>
        <v>-11.512925464970229</v>
      </c>
      <c r="CI88">
        <v>1</v>
      </c>
      <c r="CJ88">
        <v>1</v>
      </c>
      <c r="CK88">
        <v>1</v>
      </c>
      <c r="CL88">
        <v>1</v>
      </c>
      <c r="CM88">
        <v>1</v>
      </c>
      <c r="CN88">
        <v>355</v>
      </c>
      <c r="CO88" s="8">
        <f t="shared" si="48"/>
        <v>5.872117789475416</v>
      </c>
      <c r="CP88">
        <v>32</v>
      </c>
      <c r="CQ88" s="8">
        <f t="shared" si="49"/>
        <v>3.4657359027997265</v>
      </c>
      <c r="CR88">
        <v>24</v>
      </c>
      <c r="CS88" s="8">
        <f t="shared" si="50"/>
        <v>3.1780538303479458</v>
      </c>
      <c r="CT88">
        <v>6</v>
      </c>
      <c r="CU88" s="8">
        <f t="shared" si="51"/>
        <v>1.791759469228055</v>
      </c>
    </row>
    <row r="89" spans="1:99">
      <c r="A89">
        <v>13196557479</v>
      </c>
      <c r="B89" t="s">
        <v>319</v>
      </c>
      <c r="C89" t="s">
        <v>76</v>
      </c>
      <c r="D89">
        <v>1</v>
      </c>
      <c r="E89">
        <v>411152545</v>
      </c>
      <c r="F89" s="2">
        <v>44542.739791666667</v>
      </c>
      <c r="G89" s="2">
        <v>44542.75582175926</v>
      </c>
      <c r="H89" t="s">
        <v>331</v>
      </c>
      <c r="I89">
        <v>0</v>
      </c>
      <c r="J89">
        <v>1</v>
      </c>
      <c r="K89">
        <v>0</v>
      </c>
      <c r="L89">
        <v>0</v>
      </c>
      <c r="M89">
        <v>0</v>
      </c>
      <c r="N89">
        <v>0</v>
      </c>
      <c r="O89">
        <v>1</v>
      </c>
      <c r="P89">
        <v>1</v>
      </c>
      <c r="Q89">
        <v>2</v>
      </c>
      <c r="R89">
        <v>1</v>
      </c>
      <c r="S89">
        <v>0</v>
      </c>
      <c r="T89">
        <v>0</v>
      </c>
      <c r="U89">
        <v>1</v>
      </c>
      <c r="V89">
        <v>0</v>
      </c>
      <c r="W89">
        <v>1</v>
      </c>
      <c r="X89">
        <v>1</v>
      </c>
      <c r="Y89" s="236">
        <v>20</v>
      </c>
      <c r="Z89">
        <f>IF(Y89="","",IF(AND(Y89&gt;='Richtig&amp;95CI'!$F$3,Y89&lt;='Richtig&amp;95CI'!$G$3),1,0))</f>
        <v>0</v>
      </c>
      <c r="AA89" s="8">
        <f t="shared" si="30"/>
        <v>2.9957322735539909</v>
      </c>
      <c r="AB89">
        <v>10</v>
      </c>
      <c r="AC89">
        <f>IF(AB89="","",IF(AND(AB89&gt;='Richtig&amp;95CI'!$F$4,AB89&lt;='Richtig&amp;95CI'!$G$4),1,0))</f>
        <v>0</v>
      </c>
      <c r="AD89" s="8">
        <f t="shared" si="31"/>
        <v>2.3025850929940459</v>
      </c>
      <c r="AE89">
        <v>0</v>
      </c>
      <c r="AO89" s="238">
        <v>50</v>
      </c>
      <c r="AP89">
        <f>IF(AO89="","",IF(AND(AO89&gt;='Richtig&amp;95CI'!$F$6,AO89&lt;='Richtig&amp;95CI'!$G$6),1,0))</f>
        <v>0</v>
      </c>
      <c r="AQ89" s="8">
        <f t="shared" si="32"/>
        <v>3.912023005428146</v>
      </c>
      <c r="AR89" s="238">
        <v>40</v>
      </c>
      <c r="AS89">
        <f>IF(AR89="","",IF(AND(AR89&gt;='Richtig&amp;95CI'!$F$2,AR89&lt;='Richtig&amp;95CI'!$G$2),1,0))</f>
        <v>0</v>
      </c>
      <c r="AT89" s="8">
        <f t="shared" si="33"/>
        <v>3.6888794541139363</v>
      </c>
      <c r="AU89" s="238">
        <v>10</v>
      </c>
      <c r="AV89">
        <f>IF(AU89="","",IF(AND(AU89&gt;='Richtig&amp;95CI'!$F$5,AU89&lt;='Richtig&amp;95CI'!$G$5),1,0))</f>
        <v>1</v>
      </c>
      <c r="AW89" s="8">
        <f t="shared" si="34"/>
        <v>2.3025850929940459</v>
      </c>
      <c r="AX89">
        <v>1</v>
      </c>
      <c r="AY89">
        <v>1</v>
      </c>
      <c r="AZ89" s="236">
        <v>40</v>
      </c>
      <c r="BA89">
        <f>IF(AZ89="","",IF(AND(AZ89&gt;='Richtig&amp;95CI'!$F$3,AZ89&lt;='Richtig&amp;95CI'!$G$3),1,0))</f>
        <v>1</v>
      </c>
      <c r="BB89" s="8">
        <f t="shared" si="35"/>
        <v>3.6888794541139363</v>
      </c>
      <c r="BC89">
        <f t="shared" si="28"/>
        <v>20</v>
      </c>
      <c r="BD89" s="8">
        <f t="shared" si="36"/>
        <v>2.9957322735539909</v>
      </c>
      <c r="BE89" s="238">
        <v>20</v>
      </c>
      <c r="BF89">
        <f>IF(BE89="","",IF(AND(BE89&gt;='Richtig&amp;95CI'!$F$4,BE89&lt;='Richtig&amp;95CI'!$G$4),1,0))</f>
        <v>1</v>
      </c>
      <c r="BG89" s="8">
        <f t="shared" si="37"/>
        <v>2.9957322735539909</v>
      </c>
      <c r="BH89">
        <f t="shared" si="29"/>
        <v>10</v>
      </c>
      <c r="BI89" s="8">
        <f t="shared" si="38"/>
        <v>2.3025850929940459</v>
      </c>
      <c r="BJ89">
        <v>1</v>
      </c>
      <c r="BK89" t="s">
        <v>332</v>
      </c>
      <c r="BL89" t="s">
        <v>220</v>
      </c>
      <c r="BN89">
        <v>1</v>
      </c>
      <c r="BO89">
        <v>1</v>
      </c>
      <c r="BP89">
        <v>0</v>
      </c>
      <c r="BQ89">
        <v>0</v>
      </c>
      <c r="BR89">
        <v>0</v>
      </c>
      <c r="BS89">
        <f t="shared" si="53"/>
        <v>2</v>
      </c>
      <c r="BT89" s="238">
        <v>200</v>
      </c>
      <c r="BU89">
        <f>IF(BT89="","",IF(AND(BT89&gt;='Richtig&amp;95CI'!$F$6,BT89&lt;='Richtig&amp;95CI'!$G$6),1,0))</f>
        <v>0</v>
      </c>
      <c r="BV89" s="8">
        <f t="shared" si="39"/>
        <v>5.2983173665480363</v>
      </c>
      <c r="BW89">
        <f t="shared" si="40"/>
        <v>150</v>
      </c>
      <c r="BX89" s="8">
        <f t="shared" si="41"/>
        <v>5.0106352940962555</v>
      </c>
      <c r="BY89">
        <v>355</v>
      </c>
      <c r="BZ89">
        <f>IF(BY89="","",IF(AND(BY89&gt;='Richtig&amp;95CI'!$F$2,BY89&lt;='Richtig&amp;95CI'!$G$2),1,0))</f>
        <v>1</v>
      </c>
      <c r="CA89" s="8">
        <f t="shared" si="42"/>
        <v>5.872117789475416</v>
      </c>
      <c r="CB89">
        <f t="shared" si="43"/>
        <v>315</v>
      </c>
      <c r="CC89" s="8">
        <f t="shared" si="44"/>
        <v>5.7525726388256331</v>
      </c>
      <c r="CD89" s="238">
        <v>6</v>
      </c>
      <c r="CE89">
        <f>IF(CD89="","",IF(AND(CD89&gt;='Richtig&amp;95CI'!$F$5,CD89&lt;='Richtig&amp;95CI'!$G$5),1,0))</f>
        <v>1</v>
      </c>
      <c r="CF89" s="8">
        <f t="shared" si="45"/>
        <v>1.791759469228055</v>
      </c>
      <c r="CG89">
        <f t="shared" si="46"/>
        <v>-4</v>
      </c>
      <c r="CH89" s="8">
        <f t="shared" si="47"/>
        <v>-1.3862943611198906</v>
      </c>
      <c r="CI89">
        <v>1</v>
      </c>
      <c r="CJ89">
        <v>0</v>
      </c>
      <c r="CK89">
        <v>0</v>
      </c>
      <c r="CL89">
        <v>0</v>
      </c>
      <c r="CM89">
        <v>1</v>
      </c>
      <c r="CN89">
        <v>355</v>
      </c>
      <c r="CO89" s="8">
        <f t="shared" si="48"/>
        <v>5.872117789475416</v>
      </c>
      <c r="CP89">
        <v>32</v>
      </c>
      <c r="CQ89" s="8">
        <f t="shared" si="49"/>
        <v>3.4657359027997265</v>
      </c>
      <c r="CR89">
        <v>24</v>
      </c>
      <c r="CS89" s="8">
        <f t="shared" si="50"/>
        <v>3.1780538303479458</v>
      </c>
      <c r="CT89">
        <v>6</v>
      </c>
      <c r="CU89" s="8">
        <f t="shared" si="51"/>
        <v>1.791759469228055</v>
      </c>
    </row>
    <row r="90" spans="1:99">
      <c r="A90">
        <v>13194802505</v>
      </c>
      <c r="B90" t="s">
        <v>319</v>
      </c>
      <c r="C90" t="s">
        <v>76</v>
      </c>
      <c r="D90">
        <v>1</v>
      </c>
      <c r="E90">
        <v>411152545</v>
      </c>
      <c r="F90" s="2">
        <v>44541.359895833331</v>
      </c>
      <c r="G90" s="2">
        <v>44541.360567129632</v>
      </c>
      <c r="H90" t="s">
        <v>333</v>
      </c>
      <c r="I90">
        <v>0</v>
      </c>
      <c r="J90">
        <v>0</v>
      </c>
      <c r="K90">
        <v>0</v>
      </c>
      <c r="L90">
        <v>0</v>
      </c>
      <c r="M90">
        <v>0</v>
      </c>
      <c r="N90">
        <v>0</v>
      </c>
      <c r="O90">
        <v>1</v>
      </c>
      <c r="P90">
        <v>0</v>
      </c>
      <c r="Q90">
        <v>62</v>
      </c>
      <c r="R90">
        <v>0</v>
      </c>
      <c r="S90">
        <v>0</v>
      </c>
      <c r="T90">
        <v>0</v>
      </c>
      <c r="U90">
        <v>0</v>
      </c>
      <c r="V90">
        <v>0</v>
      </c>
      <c r="W90">
        <v>1</v>
      </c>
      <c r="X90">
        <v>0</v>
      </c>
      <c r="Z90" t="str">
        <f>IF(Y90="","",IF(AND(Y90&gt;='Richtig&amp;95CI'!$F$3,Y90&lt;='Richtig&amp;95CI'!$G$3),1,0))</f>
        <v/>
      </c>
      <c r="AA90" s="8" t="str">
        <f t="shared" si="30"/>
        <v/>
      </c>
      <c r="AC90" t="str">
        <f>IF(AB90="","",IF(AND(AB90&gt;='Richtig&amp;95CI'!$F$4,AB90&lt;='Richtig&amp;95CI'!$G$4),1,0))</f>
        <v/>
      </c>
      <c r="AD90" s="8" t="str">
        <f t="shared" si="31"/>
        <v/>
      </c>
      <c r="AP90" t="str">
        <f>IF(AO90="","",IF(AND(AO90&gt;='Richtig&amp;95CI'!$F$6,AO90&lt;='Richtig&amp;95CI'!$G$6),1,0))</f>
        <v/>
      </c>
      <c r="AQ90" s="8" t="str">
        <f t="shared" si="32"/>
        <v/>
      </c>
      <c r="AS90" t="str">
        <f>IF(AR90="","",IF(AND(AR90&gt;='Richtig&amp;95CI'!$F$2,AR90&lt;='Richtig&amp;95CI'!$G$2),1,0))</f>
        <v/>
      </c>
      <c r="AT90" s="8" t="str">
        <f t="shared" si="33"/>
        <v/>
      </c>
      <c r="AV90" t="str">
        <f>IF(AU90="","",IF(AND(AU90&gt;='Richtig&amp;95CI'!$F$5,AU90&lt;='Richtig&amp;95CI'!$G$5),1,0))</f>
        <v/>
      </c>
      <c r="AW90" s="8" t="str">
        <f t="shared" si="34"/>
        <v/>
      </c>
      <c r="BA90" t="str">
        <f>IF(AZ90="","",IF(AND(AZ90&gt;='Richtig&amp;95CI'!$F$3,AZ90&lt;='Richtig&amp;95CI'!$G$3),1,0))</f>
        <v/>
      </c>
      <c r="BB90" s="8" t="str">
        <f t="shared" si="35"/>
        <v/>
      </c>
      <c r="BC90" t="str">
        <f t="shared" si="28"/>
        <v/>
      </c>
      <c r="BD90" s="8" t="str">
        <f t="shared" si="36"/>
        <v/>
      </c>
      <c r="BF90" t="str">
        <f>IF(BE90="","",IF(AND(BE90&gt;='Richtig&amp;95CI'!$F$4,BE90&lt;='Richtig&amp;95CI'!$G$4),1,0))</f>
        <v/>
      </c>
      <c r="BG90" s="8" t="str">
        <f t="shared" si="37"/>
        <v/>
      </c>
      <c r="BH90" t="str">
        <f t="shared" si="29"/>
        <v/>
      </c>
      <c r="BI90" s="8" t="str">
        <f t="shared" si="38"/>
        <v/>
      </c>
      <c r="BU90" t="str">
        <f>IF(BT90="","",IF(AND(BT90&gt;='Richtig&amp;95CI'!$F$6,BT90&lt;='Richtig&amp;95CI'!$G$6),1,0))</f>
        <v/>
      </c>
      <c r="BV90" s="8" t="str">
        <f t="shared" si="39"/>
        <v/>
      </c>
      <c r="BW90" t="str">
        <f t="shared" si="40"/>
        <v/>
      </c>
      <c r="BX90" s="8" t="str">
        <f t="shared" si="41"/>
        <v/>
      </c>
      <c r="BZ90" t="str">
        <f>IF(BY90="","",IF(AND(BY90&gt;='Richtig&amp;95CI'!$F$2,BY90&lt;='Richtig&amp;95CI'!$G$2),1,0))</f>
        <v/>
      </c>
      <c r="CA90" s="8" t="str">
        <f t="shared" si="42"/>
        <v/>
      </c>
      <c r="CB90" t="str">
        <f t="shared" si="43"/>
        <v/>
      </c>
      <c r="CC90" s="8" t="str">
        <f t="shared" si="44"/>
        <v/>
      </c>
      <c r="CE90" t="str">
        <f>IF(CD90="","",IF(AND(CD90&gt;='Richtig&amp;95CI'!$F$5,CD90&lt;='Richtig&amp;95CI'!$G$5),1,0))</f>
        <v/>
      </c>
      <c r="CF90" s="8" t="str">
        <f t="shared" si="45"/>
        <v/>
      </c>
      <c r="CG90" t="str">
        <f t="shared" si="46"/>
        <v/>
      </c>
      <c r="CH90" s="8" t="str">
        <f t="shared" si="47"/>
        <v/>
      </c>
      <c r="CJ90">
        <v>0</v>
      </c>
      <c r="CK90">
        <v>0</v>
      </c>
      <c r="CL90">
        <v>0</v>
      </c>
      <c r="CM90">
        <v>0</v>
      </c>
      <c r="CN90">
        <v>355</v>
      </c>
      <c r="CO90" s="8">
        <f t="shared" si="48"/>
        <v>5.872117789475416</v>
      </c>
      <c r="CP90">
        <v>32</v>
      </c>
      <c r="CQ90" s="8">
        <f t="shared" si="49"/>
        <v>3.4657359027997265</v>
      </c>
      <c r="CR90">
        <v>24</v>
      </c>
      <c r="CS90" s="8">
        <f t="shared" si="50"/>
        <v>3.1780538303479458</v>
      </c>
      <c r="CT90">
        <v>6</v>
      </c>
      <c r="CU90" s="8">
        <f t="shared" si="51"/>
        <v>1.791759469228055</v>
      </c>
    </row>
    <row r="91" spans="1:99">
      <c r="A91">
        <v>13193992616</v>
      </c>
      <c r="B91" t="s">
        <v>319</v>
      </c>
      <c r="C91" t="s">
        <v>76</v>
      </c>
      <c r="D91">
        <v>1</v>
      </c>
      <c r="E91">
        <v>411152545</v>
      </c>
      <c r="F91" s="2">
        <v>44540.905717592592</v>
      </c>
      <c r="G91" s="2">
        <v>44540.923425925925</v>
      </c>
      <c r="H91" t="s">
        <v>334</v>
      </c>
      <c r="I91">
        <v>1</v>
      </c>
      <c r="J91">
        <v>1</v>
      </c>
      <c r="K91">
        <v>0</v>
      </c>
      <c r="L91">
        <v>0</v>
      </c>
      <c r="M91">
        <v>0</v>
      </c>
      <c r="N91">
        <v>0</v>
      </c>
      <c r="O91">
        <v>0</v>
      </c>
      <c r="P91">
        <v>0</v>
      </c>
      <c r="Q91">
        <v>45</v>
      </c>
      <c r="R91">
        <v>1</v>
      </c>
      <c r="S91">
        <v>0</v>
      </c>
      <c r="T91">
        <v>1</v>
      </c>
      <c r="U91">
        <v>0</v>
      </c>
      <c r="V91">
        <v>0</v>
      </c>
      <c r="W91">
        <v>0</v>
      </c>
      <c r="X91">
        <v>1</v>
      </c>
      <c r="Y91" s="236">
        <v>3</v>
      </c>
      <c r="Z91">
        <f>IF(Y91="","",IF(AND(Y91&gt;='Richtig&amp;95CI'!$F$3,Y91&lt;='Richtig&amp;95CI'!$G$3),1,0))</f>
        <v>0</v>
      </c>
      <c r="AA91" s="8">
        <f t="shared" si="30"/>
        <v>1.0986122886681098</v>
      </c>
      <c r="AB91">
        <v>2</v>
      </c>
      <c r="AC91">
        <f>IF(AB91="","",IF(AND(AB91&gt;='Richtig&amp;95CI'!$F$4,AB91&lt;='Richtig&amp;95CI'!$G$4),1,0))</f>
        <v>0</v>
      </c>
      <c r="AD91" s="8">
        <f t="shared" si="31"/>
        <v>0.69314718055994529</v>
      </c>
      <c r="AE91">
        <v>1</v>
      </c>
      <c r="AF91" t="s">
        <v>335</v>
      </c>
      <c r="AI91">
        <v>1</v>
      </c>
      <c r="AJ91">
        <v>0</v>
      </c>
      <c r="AK91">
        <v>0</v>
      </c>
      <c r="AL91">
        <v>0</v>
      </c>
      <c r="AM91">
        <v>0</v>
      </c>
      <c r="AN91">
        <f t="shared" si="52"/>
        <v>1</v>
      </c>
      <c r="AO91" s="238">
        <v>10</v>
      </c>
      <c r="AP91">
        <f>IF(AO91="","",IF(AND(AO91&gt;='Richtig&amp;95CI'!$F$6,AO91&lt;='Richtig&amp;95CI'!$G$6),1,0))</f>
        <v>0</v>
      </c>
      <c r="AQ91" s="8">
        <f t="shared" si="32"/>
        <v>2.3025850929940459</v>
      </c>
      <c r="AR91" s="238">
        <v>8</v>
      </c>
      <c r="AS91">
        <f>IF(AR91="","",IF(AND(AR91&gt;='Richtig&amp;95CI'!$F$2,AR91&lt;='Richtig&amp;95CI'!$G$2),1,0))</f>
        <v>0</v>
      </c>
      <c r="AT91" s="8">
        <f t="shared" si="33"/>
        <v>2.0794415416798357</v>
      </c>
      <c r="AU91" s="238">
        <v>7</v>
      </c>
      <c r="AV91">
        <f>IF(AU91="","",IF(AND(AU91&gt;='Richtig&amp;95CI'!$F$5,AU91&lt;='Richtig&amp;95CI'!$G$5),1,0))</f>
        <v>1</v>
      </c>
      <c r="AW91" s="8">
        <f t="shared" si="34"/>
        <v>1.9459101490553132</v>
      </c>
      <c r="AX91">
        <v>1</v>
      </c>
      <c r="AY91">
        <v>0</v>
      </c>
      <c r="AZ91" s="236">
        <v>32</v>
      </c>
      <c r="BA91">
        <f>IF(AZ91="","",IF(AND(AZ91&gt;='Richtig&amp;95CI'!$F$3,AZ91&lt;='Richtig&amp;95CI'!$G$3),1,0))</f>
        <v>1</v>
      </c>
      <c r="BB91" s="8">
        <f t="shared" si="35"/>
        <v>3.4657359027997265</v>
      </c>
      <c r="BC91">
        <f t="shared" si="28"/>
        <v>29</v>
      </c>
      <c r="BD91" s="8">
        <f t="shared" si="36"/>
        <v>3.3672958299864741</v>
      </c>
      <c r="BE91" s="238">
        <v>24</v>
      </c>
      <c r="BF91">
        <f>IF(BE91="","",IF(AND(BE91&gt;='Richtig&amp;95CI'!$F$4,BE91&lt;='Richtig&amp;95CI'!$G$4),1,0))</f>
        <v>1</v>
      </c>
      <c r="BG91" s="8">
        <f t="shared" si="37"/>
        <v>3.1780538303479458</v>
      </c>
      <c r="BH91">
        <f t="shared" si="29"/>
        <v>22</v>
      </c>
      <c r="BI91" s="8">
        <f t="shared" si="38"/>
        <v>3.0910424533583161</v>
      </c>
      <c r="BJ91">
        <v>1</v>
      </c>
      <c r="BK91" t="s">
        <v>335</v>
      </c>
      <c r="BN91">
        <v>1</v>
      </c>
      <c r="BO91">
        <v>0</v>
      </c>
      <c r="BP91">
        <v>0</v>
      </c>
      <c r="BQ91">
        <v>0</v>
      </c>
      <c r="BR91">
        <v>0</v>
      </c>
      <c r="BS91">
        <f t="shared" si="53"/>
        <v>1</v>
      </c>
      <c r="BT91" s="238">
        <v>200</v>
      </c>
      <c r="BU91">
        <f>IF(BT91="","",IF(AND(BT91&gt;='Richtig&amp;95CI'!$F$6,BT91&lt;='Richtig&amp;95CI'!$G$6),1,0))</f>
        <v>0</v>
      </c>
      <c r="BV91" s="8">
        <f t="shared" si="39"/>
        <v>5.2983173665480363</v>
      </c>
      <c r="BW91">
        <f t="shared" si="40"/>
        <v>190</v>
      </c>
      <c r="BX91" s="8">
        <f t="shared" si="41"/>
        <v>5.2470240721604862</v>
      </c>
      <c r="BY91">
        <v>199</v>
      </c>
      <c r="BZ91">
        <f>IF(BY91="","",IF(AND(BY91&gt;='Richtig&amp;95CI'!$F$2,BY91&lt;='Richtig&amp;95CI'!$G$2),1,0))</f>
        <v>0</v>
      </c>
      <c r="CA91" s="8">
        <f t="shared" si="42"/>
        <v>5.2933048247244923</v>
      </c>
      <c r="CB91">
        <f t="shared" si="43"/>
        <v>191</v>
      </c>
      <c r="CC91" s="8">
        <f t="shared" si="44"/>
        <v>5.2522734280466299</v>
      </c>
      <c r="CD91" s="238">
        <v>6</v>
      </c>
      <c r="CE91">
        <f>IF(CD91="","",IF(AND(CD91&gt;='Richtig&amp;95CI'!$F$5,CD91&lt;='Richtig&amp;95CI'!$G$5),1,0))</f>
        <v>1</v>
      </c>
      <c r="CF91" s="8">
        <f t="shared" si="45"/>
        <v>1.791759469228055</v>
      </c>
      <c r="CG91">
        <f t="shared" si="46"/>
        <v>-1</v>
      </c>
      <c r="CH91" s="8">
        <f t="shared" si="47"/>
        <v>0</v>
      </c>
      <c r="CI91">
        <v>1</v>
      </c>
      <c r="CJ91">
        <v>1</v>
      </c>
      <c r="CK91">
        <v>0</v>
      </c>
      <c r="CL91">
        <v>1</v>
      </c>
      <c r="CM91">
        <v>0</v>
      </c>
      <c r="CN91">
        <v>355</v>
      </c>
      <c r="CO91" s="8">
        <f t="shared" si="48"/>
        <v>5.872117789475416</v>
      </c>
      <c r="CP91">
        <v>32</v>
      </c>
      <c r="CQ91" s="8">
        <f t="shared" si="49"/>
        <v>3.4657359027997265</v>
      </c>
      <c r="CR91">
        <v>24</v>
      </c>
      <c r="CS91" s="8">
        <f t="shared" si="50"/>
        <v>3.1780538303479458</v>
      </c>
      <c r="CT91">
        <v>6</v>
      </c>
      <c r="CU91" s="8">
        <f t="shared" si="51"/>
        <v>1.791759469228055</v>
      </c>
    </row>
    <row r="92" spans="1:99">
      <c r="A92">
        <v>13193853734</v>
      </c>
      <c r="B92" t="s">
        <v>319</v>
      </c>
      <c r="C92" t="s">
        <v>76</v>
      </c>
      <c r="D92">
        <v>1</v>
      </c>
      <c r="E92">
        <v>411152545</v>
      </c>
      <c r="F92" s="2">
        <v>44540.861643518518</v>
      </c>
      <c r="G92" s="2">
        <v>44540.881909722222</v>
      </c>
      <c r="H92" t="s">
        <v>334</v>
      </c>
      <c r="I92">
        <v>1</v>
      </c>
      <c r="J92">
        <v>1</v>
      </c>
      <c r="K92">
        <v>0</v>
      </c>
      <c r="L92">
        <v>0</v>
      </c>
      <c r="M92">
        <v>0</v>
      </c>
      <c r="N92">
        <v>0</v>
      </c>
      <c r="O92">
        <v>1</v>
      </c>
      <c r="P92">
        <v>0</v>
      </c>
      <c r="Q92">
        <v>45</v>
      </c>
      <c r="R92">
        <v>1</v>
      </c>
      <c r="S92">
        <v>0</v>
      </c>
      <c r="T92">
        <v>0</v>
      </c>
      <c r="U92">
        <v>0</v>
      </c>
      <c r="V92">
        <v>0</v>
      </c>
      <c r="W92">
        <v>1</v>
      </c>
      <c r="X92">
        <v>0</v>
      </c>
      <c r="Y92" s="236">
        <v>5</v>
      </c>
      <c r="Z92">
        <f>IF(Y92="","",IF(AND(Y92&gt;='Richtig&amp;95CI'!$F$3,Y92&lt;='Richtig&amp;95CI'!$G$3),1,0))</f>
        <v>0</v>
      </c>
      <c r="AA92" s="8">
        <f t="shared" si="30"/>
        <v>1.6094379124341003</v>
      </c>
      <c r="AB92">
        <v>3</v>
      </c>
      <c r="AC92">
        <f>IF(AB92="","",IF(AND(AB92&gt;='Richtig&amp;95CI'!$F$4,AB92&lt;='Richtig&amp;95CI'!$G$4),1,0))</f>
        <v>0</v>
      </c>
      <c r="AD92" s="8">
        <f t="shared" si="31"/>
        <v>1.0986122886681098</v>
      </c>
      <c r="AE92">
        <v>1</v>
      </c>
      <c r="AF92" t="s">
        <v>335</v>
      </c>
      <c r="AI92">
        <v>1</v>
      </c>
      <c r="AJ92">
        <v>0</v>
      </c>
      <c r="AK92">
        <v>0</v>
      </c>
      <c r="AL92">
        <v>0</v>
      </c>
      <c r="AM92">
        <v>0</v>
      </c>
      <c r="AN92">
        <f t="shared" si="52"/>
        <v>1</v>
      </c>
      <c r="AO92" s="238">
        <v>90</v>
      </c>
      <c r="AP92">
        <f>IF(AO92="","",IF(AND(AO92&gt;='Richtig&amp;95CI'!$F$6,AO92&lt;='Richtig&amp;95CI'!$G$6),1,0))</f>
        <v>0</v>
      </c>
      <c r="AQ92" s="8">
        <f t="shared" si="32"/>
        <v>4.499809670330265</v>
      </c>
      <c r="AR92" s="238">
        <v>70</v>
      </c>
      <c r="AS92">
        <f>IF(AR92="","",IF(AND(AR92&gt;='Richtig&amp;95CI'!$F$2,AR92&lt;='Richtig&amp;95CI'!$G$2),1,0))</f>
        <v>0</v>
      </c>
      <c r="AT92" s="8">
        <f t="shared" si="33"/>
        <v>4.2484952420493594</v>
      </c>
      <c r="AU92" s="238">
        <v>40</v>
      </c>
      <c r="AV92">
        <f>IF(AU92="","",IF(AND(AU92&gt;='Richtig&amp;95CI'!$F$5,AU92&lt;='Richtig&amp;95CI'!$G$5),1,0))</f>
        <v>0</v>
      </c>
      <c r="AW92" s="8">
        <f t="shared" si="34"/>
        <v>3.6888794541139363</v>
      </c>
      <c r="AX92">
        <v>1</v>
      </c>
      <c r="BA92" t="str">
        <f>IF(AZ92="","",IF(AND(AZ92&gt;='Richtig&amp;95CI'!$F$3,AZ92&lt;='Richtig&amp;95CI'!$G$3),1,0))</f>
        <v/>
      </c>
      <c r="BB92" s="8" t="str">
        <f t="shared" si="35"/>
        <v/>
      </c>
      <c r="BC92" t="str">
        <f t="shared" si="28"/>
        <v/>
      </c>
      <c r="BD92" s="8" t="str">
        <f t="shared" si="36"/>
        <v/>
      </c>
      <c r="BF92" t="str">
        <f>IF(BE92="","",IF(AND(BE92&gt;='Richtig&amp;95CI'!$F$4,BE92&lt;='Richtig&amp;95CI'!$G$4),1,0))</f>
        <v/>
      </c>
      <c r="BG92" s="8" t="str">
        <f t="shared" si="37"/>
        <v/>
      </c>
      <c r="BH92" t="str">
        <f t="shared" si="29"/>
        <v/>
      </c>
      <c r="BI92" s="8" t="str">
        <f t="shared" si="38"/>
        <v/>
      </c>
      <c r="BU92" t="str">
        <f>IF(BT92="","",IF(AND(BT92&gt;='Richtig&amp;95CI'!$F$6,BT92&lt;='Richtig&amp;95CI'!$G$6),1,0))</f>
        <v/>
      </c>
      <c r="BV92" s="8" t="str">
        <f t="shared" si="39"/>
        <v/>
      </c>
      <c r="BW92" t="str">
        <f t="shared" si="40"/>
        <v/>
      </c>
      <c r="BX92" s="8" t="str">
        <f t="shared" si="41"/>
        <v/>
      </c>
      <c r="BZ92" t="str">
        <f>IF(BY92="","",IF(AND(BY92&gt;='Richtig&amp;95CI'!$F$2,BY92&lt;='Richtig&amp;95CI'!$G$2),1,0))</f>
        <v/>
      </c>
      <c r="CA92" s="8" t="str">
        <f t="shared" si="42"/>
        <v/>
      </c>
      <c r="CB92" t="str">
        <f t="shared" si="43"/>
        <v/>
      </c>
      <c r="CC92" s="8" t="str">
        <f t="shared" si="44"/>
        <v/>
      </c>
      <c r="CE92" t="str">
        <f>IF(CD92="","",IF(AND(CD92&gt;='Richtig&amp;95CI'!$F$5,CD92&lt;='Richtig&amp;95CI'!$G$5),1,0))</f>
        <v/>
      </c>
      <c r="CF92" s="8" t="str">
        <f t="shared" si="45"/>
        <v/>
      </c>
      <c r="CG92" t="str">
        <f t="shared" si="46"/>
        <v/>
      </c>
      <c r="CH92" s="8" t="str">
        <f t="shared" si="47"/>
        <v/>
      </c>
      <c r="CJ92">
        <v>0</v>
      </c>
      <c r="CK92">
        <v>0</v>
      </c>
      <c r="CL92">
        <v>0</v>
      </c>
      <c r="CM92">
        <v>0</v>
      </c>
      <c r="CN92">
        <v>355</v>
      </c>
      <c r="CO92" s="8">
        <f t="shared" si="48"/>
        <v>5.872117789475416</v>
      </c>
      <c r="CP92">
        <v>32</v>
      </c>
      <c r="CQ92" s="8">
        <f t="shared" si="49"/>
        <v>3.4657359027997265</v>
      </c>
      <c r="CR92">
        <v>24</v>
      </c>
      <c r="CS92" s="8">
        <f t="shared" si="50"/>
        <v>3.1780538303479458</v>
      </c>
      <c r="CT92">
        <v>6</v>
      </c>
      <c r="CU92" s="8">
        <f t="shared" si="51"/>
        <v>1.791759469228055</v>
      </c>
    </row>
    <row r="93" spans="1:99">
      <c r="A93">
        <v>13192153677</v>
      </c>
      <c r="B93" t="s">
        <v>319</v>
      </c>
      <c r="C93" t="s">
        <v>76</v>
      </c>
      <c r="D93">
        <v>1</v>
      </c>
      <c r="E93">
        <v>411152545</v>
      </c>
      <c r="F93" s="2">
        <v>44540.26767361111</v>
      </c>
      <c r="G93" s="2">
        <v>44540.275173611109</v>
      </c>
      <c r="H93" t="s">
        <v>336</v>
      </c>
      <c r="I93">
        <v>1</v>
      </c>
      <c r="J93">
        <v>1</v>
      </c>
      <c r="K93">
        <v>0</v>
      </c>
      <c r="L93">
        <v>0</v>
      </c>
      <c r="M93">
        <v>0</v>
      </c>
      <c r="N93">
        <v>0</v>
      </c>
      <c r="O93">
        <v>0</v>
      </c>
      <c r="P93">
        <v>0</v>
      </c>
      <c r="Q93">
        <v>60</v>
      </c>
      <c r="R93">
        <v>0</v>
      </c>
      <c r="S93">
        <v>0</v>
      </c>
      <c r="T93">
        <v>1</v>
      </c>
      <c r="U93">
        <v>0</v>
      </c>
      <c r="V93">
        <v>0</v>
      </c>
      <c r="W93">
        <v>0</v>
      </c>
      <c r="X93">
        <v>0</v>
      </c>
      <c r="Y93" s="236">
        <v>10</v>
      </c>
      <c r="Z93">
        <f>IF(Y93="","",IF(AND(Y93&gt;='Richtig&amp;95CI'!$F$3,Y93&lt;='Richtig&amp;95CI'!$G$3),1,0))</f>
        <v>0</v>
      </c>
      <c r="AA93" s="8">
        <f t="shared" si="30"/>
        <v>2.3025850929940459</v>
      </c>
      <c r="AB93">
        <v>4</v>
      </c>
      <c r="AC93">
        <f>IF(AB93="","",IF(AND(AB93&gt;='Richtig&amp;95CI'!$F$4,AB93&lt;='Richtig&amp;95CI'!$G$4),1,0))</f>
        <v>0</v>
      </c>
      <c r="AD93" s="8">
        <f t="shared" si="31"/>
        <v>1.3862943611198906</v>
      </c>
      <c r="AE93">
        <v>1</v>
      </c>
      <c r="AF93" t="s">
        <v>337</v>
      </c>
      <c r="AI93">
        <v>0</v>
      </c>
      <c r="AJ93">
        <v>0</v>
      </c>
      <c r="AK93">
        <v>1</v>
      </c>
      <c r="AL93">
        <v>0</v>
      </c>
      <c r="AM93">
        <v>0</v>
      </c>
      <c r="AN93">
        <f t="shared" si="52"/>
        <v>1</v>
      </c>
      <c r="AO93" s="238">
        <v>20</v>
      </c>
      <c r="AP93">
        <f>IF(AO93="","",IF(AND(AO93&gt;='Richtig&amp;95CI'!$F$6,AO93&lt;='Richtig&amp;95CI'!$G$6),1,0))</f>
        <v>0</v>
      </c>
      <c r="AQ93" s="8">
        <f t="shared" si="32"/>
        <v>2.9957322735539909</v>
      </c>
      <c r="AR93" s="238">
        <v>40</v>
      </c>
      <c r="AS93">
        <f>IF(AR93="","",IF(AND(AR93&gt;='Richtig&amp;95CI'!$F$2,AR93&lt;='Richtig&amp;95CI'!$G$2),1,0))</f>
        <v>0</v>
      </c>
      <c r="AT93" s="8">
        <f t="shared" si="33"/>
        <v>3.6888794541139363</v>
      </c>
      <c r="AV93" t="str">
        <f>IF(AU93="","",IF(AND(AU93&gt;='Richtig&amp;95CI'!$F$5,AU93&lt;='Richtig&amp;95CI'!$G$5),1,0))</f>
        <v/>
      </c>
      <c r="AW93" s="8" t="str">
        <f t="shared" si="34"/>
        <v/>
      </c>
      <c r="AX93">
        <v>1</v>
      </c>
      <c r="AY93">
        <v>0</v>
      </c>
      <c r="AZ93" s="236">
        <v>35</v>
      </c>
      <c r="BA93">
        <f>IF(AZ93="","",IF(AND(AZ93&gt;='Richtig&amp;95CI'!$F$3,AZ93&lt;='Richtig&amp;95CI'!$G$3),1,0))</f>
        <v>1</v>
      </c>
      <c r="BB93" s="8">
        <f t="shared" si="35"/>
        <v>3.5553480614894135</v>
      </c>
      <c r="BC93">
        <f t="shared" si="28"/>
        <v>25</v>
      </c>
      <c r="BD93" s="8">
        <f t="shared" si="36"/>
        <v>3.2188758248682006</v>
      </c>
      <c r="BE93" s="238">
        <v>20</v>
      </c>
      <c r="BF93">
        <f>IF(BE93="","",IF(AND(BE93&gt;='Richtig&amp;95CI'!$F$4,BE93&lt;='Richtig&amp;95CI'!$G$4),1,0))</f>
        <v>1</v>
      </c>
      <c r="BG93" s="8">
        <f t="shared" si="37"/>
        <v>2.9957322735539909</v>
      </c>
      <c r="BH93">
        <f t="shared" si="29"/>
        <v>16</v>
      </c>
      <c r="BI93" s="8">
        <f t="shared" si="38"/>
        <v>2.7725887222397811</v>
      </c>
      <c r="BJ93">
        <v>1</v>
      </c>
      <c r="BK93" t="s">
        <v>339</v>
      </c>
      <c r="BL93" t="s">
        <v>340</v>
      </c>
      <c r="BN93">
        <v>1</v>
      </c>
      <c r="BO93">
        <v>0</v>
      </c>
      <c r="BP93">
        <v>1</v>
      </c>
      <c r="BQ93">
        <v>0</v>
      </c>
      <c r="BR93">
        <v>0</v>
      </c>
      <c r="BS93">
        <f t="shared" si="53"/>
        <v>2</v>
      </c>
      <c r="BT93" s="238">
        <v>35</v>
      </c>
      <c r="BU93">
        <f>IF(BT93="","",IF(AND(BT93&gt;='Richtig&amp;95CI'!$F$6,BT93&lt;='Richtig&amp;95CI'!$G$6),1,0))</f>
        <v>0</v>
      </c>
      <c r="BV93" s="8">
        <f t="shared" si="39"/>
        <v>3.5553480614894135</v>
      </c>
      <c r="BW93">
        <f t="shared" si="40"/>
        <v>15</v>
      </c>
      <c r="BX93" s="8">
        <f t="shared" si="41"/>
        <v>2.7080502011022101</v>
      </c>
      <c r="BY93">
        <v>35</v>
      </c>
      <c r="BZ93">
        <f>IF(BY93="","",IF(AND(BY93&gt;='Richtig&amp;95CI'!$F$2,BY93&lt;='Richtig&amp;95CI'!$G$2),1,0))</f>
        <v>0</v>
      </c>
      <c r="CA93" s="8">
        <f t="shared" si="42"/>
        <v>3.5553480614894135</v>
      </c>
      <c r="CB93">
        <f t="shared" si="43"/>
        <v>-5</v>
      </c>
      <c r="CC93" s="8">
        <f t="shared" si="44"/>
        <v>-1.6094379124341003</v>
      </c>
      <c r="CD93" s="238">
        <v>8</v>
      </c>
      <c r="CE93">
        <f>IF(CD93="","",IF(AND(CD93&gt;='Richtig&amp;95CI'!$F$5,CD93&lt;='Richtig&amp;95CI'!$G$5),1,0))</f>
        <v>1</v>
      </c>
      <c r="CF93" s="8">
        <f t="shared" si="45"/>
        <v>2.0794415416798357</v>
      </c>
      <c r="CG93" t="str">
        <f t="shared" si="46"/>
        <v/>
      </c>
      <c r="CH93" s="8" t="str">
        <f t="shared" si="47"/>
        <v/>
      </c>
      <c r="CI93">
        <v>1</v>
      </c>
      <c r="CJ93">
        <v>0</v>
      </c>
      <c r="CK93">
        <v>0</v>
      </c>
      <c r="CL93">
        <v>1</v>
      </c>
      <c r="CM93">
        <v>0</v>
      </c>
      <c r="CN93">
        <v>355</v>
      </c>
      <c r="CO93" s="8">
        <f t="shared" si="48"/>
        <v>5.872117789475416</v>
      </c>
      <c r="CP93">
        <v>32</v>
      </c>
      <c r="CQ93" s="8">
        <f t="shared" si="49"/>
        <v>3.4657359027997265</v>
      </c>
      <c r="CR93">
        <v>24</v>
      </c>
      <c r="CS93" s="8">
        <f t="shared" si="50"/>
        <v>3.1780538303479458</v>
      </c>
      <c r="CT93">
        <v>6</v>
      </c>
      <c r="CU93" s="8">
        <f t="shared" si="51"/>
        <v>1.791759469228055</v>
      </c>
    </row>
    <row r="94" spans="1:99">
      <c r="A94">
        <v>13191283459</v>
      </c>
      <c r="B94" t="s">
        <v>319</v>
      </c>
      <c r="C94" t="s">
        <v>76</v>
      </c>
      <c r="D94">
        <v>1</v>
      </c>
      <c r="E94">
        <v>411152545</v>
      </c>
      <c r="F94" s="2">
        <v>44539.943761574075</v>
      </c>
      <c r="G94" s="2">
        <v>44539.948946759258</v>
      </c>
      <c r="H94" t="s">
        <v>341</v>
      </c>
      <c r="I94">
        <v>0</v>
      </c>
      <c r="J94">
        <v>1</v>
      </c>
      <c r="K94">
        <v>0</v>
      </c>
      <c r="L94">
        <v>0</v>
      </c>
      <c r="M94">
        <v>0</v>
      </c>
      <c r="N94">
        <v>0</v>
      </c>
      <c r="O94">
        <v>0</v>
      </c>
      <c r="P94">
        <v>0</v>
      </c>
      <c r="Q94">
        <v>2</v>
      </c>
      <c r="R94">
        <v>0</v>
      </c>
      <c r="S94">
        <v>0</v>
      </c>
      <c r="T94">
        <v>1</v>
      </c>
      <c r="U94">
        <v>0</v>
      </c>
      <c r="V94">
        <v>0</v>
      </c>
      <c r="W94">
        <v>0</v>
      </c>
      <c r="X94">
        <v>0</v>
      </c>
      <c r="Y94" s="236">
        <v>3</v>
      </c>
      <c r="Z94">
        <f>IF(Y94="","",IF(AND(Y94&gt;='Richtig&amp;95CI'!$F$3,Y94&lt;='Richtig&amp;95CI'!$G$3),1,0))</f>
        <v>0</v>
      </c>
      <c r="AA94" s="8">
        <f t="shared" si="30"/>
        <v>1.0986122886681098</v>
      </c>
      <c r="AB94">
        <v>2</v>
      </c>
      <c r="AC94">
        <f>IF(AB94="","",IF(AND(AB94&gt;='Richtig&amp;95CI'!$F$4,AB94&lt;='Richtig&amp;95CI'!$G$4),1,0))</f>
        <v>0</v>
      </c>
      <c r="AD94" s="8">
        <f t="shared" si="31"/>
        <v>0.69314718055994529</v>
      </c>
      <c r="AE94">
        <v>1</v>
      </c>
      <c r="AF94" t="s">
        <v>342</v>
      </c>
      <c r="AG94" t="s">
        <v>343</v>
      </c>
      <c r="AH94" t="s">
        <v>344</v>
      </c>
      <c r="AI94">
        <v>1</v>
      </c>
      <c r="AJ94">
        <v>1</v>
      </c>
      <c r="AK94">
        <v>1</v>
      </c>
      <c r="AL94">
        <v>0</v>
      </c>
      <c r="AM94">
        <v>0</v>
      </c>
      <c r="AN94">
        <f t="shared" si="52"/>
        <v>3</v>
      </c>
      <c r="AO94" s="238">
        <v>300</v>
      </c>
      <c r="AP94">
        <f>IF(AO94="","",IF(AND(AO94&gt;='Richtig&amp;95CI'!$F$6,AO94&lt;='Richtig&amp;95CI'!$G$6),1,0))</f>
        <v>0</v>
      </c>
      <c r="AQ94" s="8">
        <f t="shared" si="32"/>
        <v>5.7037824746562009</v>
      </c>
      <c r="AR94" s="238">
        <v>30</v>
      </c>
      <c r="AS94">
        <f>IF(AR94="","",IF(AND(AR94&gt;='Richtig&amp;95CI'!$F$2,AR94&lt;='Richtig&amp;95CI'!$G$2),1,0))</f>
        <v>0</v>
      </c>
      <c r="AT94" s="8">
        <f t="shared" si="33"/>
        <v>3.4011973816621555</v>
      </c>
      <c r="AU94" s="238">
        <v>1</v>
      </c>
      <c r="AV94">
        <f>IF(AU94="","",IF(AND(AU94&gt;='Richtig&amp;95CI'!$F$5,AU94&lt;='Richtig&amp;95CI'!$G$5),1,0))</f>
        <v>1</v>
      </c>
      <c r="AW94" s="8">
        <f t="shared" si="34"/>
        <v>0</v>
      </c>
      <c r="AX94">
        <v>1</v>
      </c>
      <c r="AY94">
        <v>1</v>
      </c>
      <c r="AZ94" s="236">
        <v>32</v>
      </c>
      <c r="BA94">
        <f>IF(AZ94="","",IF(AND(AZ94&gt;='Richtig&amp;95CI'!$F$3,AZ94&lt;='Richtig&amp;95CI'!$G$3),1,0))</f>
        <v>1</v>
      </c>
      <c r="BB94" s="8">
        <f t="shared" si="35"/>
        <v>3.4657359027997265</v>
      </c>
      <c r="BC94">
        <f t="shared" si="28"/>
        <v>29</v>
      </c>
      <c r="BD94" s="8">
        <f t="shared" si="36"/>
        <v>3.3672958299864741</v>
      </c>
      <c r="BE94" s="238">
        <v>24</v>
      </c>
      <c r="BF94">
        <f>IF(BE94="","",IF(AND(BE94&gt;='Richtig&amp;95CI'!$F$4,BE94&lt;='Richtig&amp;95CI'!$G$4),1,0))</f>
        <v>1</v>
      </c>
      <c r="BG94" s="8">
        <f t="shared" si="37"/>
        <v>3.1780538303479458</v>
      </c>
      <c r="BH94">
        <f t="shared" si="29"/>
        <v>22</v>
      </c>
      <c r="BI94" s="8">
        <f t="shared" si="38"/>
        <v>3.0910424533583161</v>
      </c>
      <c r="BJ94">
        <v>1</v>
      </c>
      <c r="BK94" t="s">
        <v>345</v>
      </c>
      <c r="BL94" t="s">
        <v>346</v>
      </c>
      <c r="BM94" t="s">
        <v>347</v>
      </c>
      <c r="BN94">
        <v>1</v>
      </c>
      <c r="BO94">
        <v>1</v>
      </c>
      <c r="BP94">
        <v>1</v>
      </c>
      <c r="BQ94">
        <v>0</v>
      </c>
      <c r="BR94">
        <v>0</v>
      </c>
      <c r="BS94">
        <f t="shared" si="53"/>
        <v>3</v>
      </c>
      <c r="BT94" s="238">
        <v>355</v>
      </c>
      <c r="BU94">
        <f>IF(BT94="","",IF(AND(BT94&gt;='Richtig&amp;95CI'!$F$6,BT94&lt;='Richtig&amp;95CI'!$G$6),1,0))</f>
        <v>1</v>
      </c>
      <c r="BV94" s="8">
        <f t="shared" si="39"/>
        <v>5.872117789475416</v>
      </c>
      <c r="BW94">
        <f t="shared" si="40"/>
        <v>55</v>
      </c>
      <c r="BX94" s="8">
        <f t="shared" si="41"/>
        <v>4.0073331852324712</v>
      </c>
      <c r="BY94">
        <v>355</v>
      </c>
      <c r="BZ94">
        <f>IF(BY94="","",IF(AND(BY94&gt;='Richtig&amp;95CI'!$F$2,BY94&lt;='Richtig&amp;95CI'!$G$2),1,0))</f>
        <v>1</v>
      </c>
      <c r="CA94" s="8">
        <f t="shared" si="42"/>
        <v>5.872117789475416</v>
      </c>
      <c r="CB94">
        <f t="shared" si="43"/>
        <v>325</v>
      </c>
      <c r="CC94" s="8">
        <f t="shared" si="44"/>
        <v>5.7838251823297373</v>
      </c>
      <c r="CD94" s="238">
        <v>6</v>
      </c>
      <c r="CE94">
        <f>IF(CD94="","",IF(AND(CD94&gt;='Richtig&amp;95CI'!$F$5,CD94&lt;='Richtig&amp;95CI'!$G$5),1,0))</f>
        <v>1</v>
      </c>
      <c r="CF94" s="8">
        <f t="shared" si="45"/>
        <v>1.791759469228055</v>
      </c>
      <c r="CG94">
        <f t="shared" si="46"/>
        <v>5</v>
      </c>
      <c r="CH94" s="8">
        <f t="shared" si="47"/>
        <v>1.6094379124341003</v>
      </c>
      <c r="CI94">
        <v>1</v>
      </c>
      <c r="CJ94">
        <v>0</v>
      </c>
      <c r="CK94">
        <v>0</v>
      </c>
      <c r="CL94">
        <v>0</v>
      </c>
      <c r="CM94">
        <v>1</v>
      </c>
      <c r="CN94">
        <v>355</v>
      </c>
      <c r="CO94" s="8">
        <f t="shared" si="48"/>
        <v>5.872117789475416</v>
      </c>
      <c r="CP94">
        <v>32</v>
      </c>
      <c r="CQ94" s="8">
        <f t="shared" si="49"/>
        <v>3.4657359027997265</v>
      </c>
      <c r="CR94">
        <v>24</v>
      </c>
      <c r="CS94" s="8">
        <f t="shared" si="50"/>
        <v>3.1780538303479458</v>
      </c>
      <c r="CT94">
        <v>6</v>
      </c>
      <c r="CU94" s="8">
        <f t="shared" si="51"/>
        <v>1.791759469228055</v>
      </c>
    </row>
    <row r="95" spans="1:99">
      <c r="A95">
        <v>13191093696</v>
      </c>
      <c r="B95" t="s">
        <v>319</v>
      </c>
      <c r="C95" t="s">
        <v>76</v>
      </c>
      <c r="D95">
        <v>1</v>
      </c>
      <c r="E95">
        <v>411152545</v>
      </c>
      <c r="F95" s="2">
        <v>44539.894074074073</v>
      </c>
      <c r="G95" s="2">
        <v>44539.905763888892</v>
      </c>
      <c r="H95" t="s">
        <v>348</v>
      </c>
      <c r="I95">
        <v>0</v>
      </c>
      <c r="J95">
        <v>0</v>
      </c>
      <c r="K95">
        <v>0</v>
      </c>
      <c r="L95">
        <v>0</v>
      </c>
      <c r="M95">
        <v>0</v>
      </c>
      <c r="N95">
        <v>0</v>
      </c>
      <c r="O95">
        <v>1</v>
      </c>
      <c r="P95">
        <v>0</v>
      </c>
      <c r="Q95">
        <v>60</v>
      </c>
      <c r="R95">
        <v>0</v>
      </c>
      <c r="S95">
        <v>0</v>
      </c>
      <c r="T95">
        <v>0</v>
      </c>
      <c r="U95">
        <v>0</v>
      </c>
      <c r="V95">
        <v>0</v>
      </c>
      <c r="W95">
        <v>1</v>
      </c>
      <c r="X95">
        <v>0</v>
      </c>
      <c r="Y95" s="236">
        <v>500</v>
      </c>
      <c r="Z95">
        <f>IF(Y95="","",IF(AND(Y95&gt;='Richtig&amp;95CI'!$F$3,Y95&lt;='Richtig&amp;95CI'!$G$3),1,0))</f>
        <v>0</v>
      </c>
      <c r="AA95" s="8">
        <f t="shared" si="30"/>
        <v>6.2146080984221914</v>
      </c>
      <c r="AB95">
        <v>200</v>
      </c>
      <c r="AC95">
        <f>IF(AB95="","",IF(AND(AB95&gt;='Richtig&amp;95CI'!$F$4,AB95&lt;='Richtig&amp;95CI'!$G$4),1,0))</f>
        <v>0</v>
      </c>
      <c r="AD95" s="8">
        <f t="shared" si="31"/>
        <v>5.2983173665480363</v>
      </c>
      <c r="AE95">
        <v>0</v>
      </c>
      <c r="AF95" t="s">
        <v>349</v>
      </c>
      <c r="AG95" t="s">
        <v>350</v>
      </c>
      <c r="AI95">
        <v>0</v>
      </c>
      <c r="AJ95">
        <v>0</v>
      </c>
      <c r="AK95">
        <v>1</v>
      </c>
      <c r="AL95">
        <v>0</v>
      </c>
      <c r="AM95">
        <v>0</v>
      </c>
      <c r="AN95">
        <f t="shared" si="52"/>
        <v>1</v>
      </c>
      <c r="AO95" s="238">
        <v>500</v>
      </c>
      <c r="AP95">
        <f>IF(AO95="","",IF(AND(AO95&gt;='Richtig&amp;95CI'!$F$6,AO95&lt;='Richtig&amp;95CI'!$G$6),1,0))</f>
        <v>0</v>
      </c>
      <c r="AQ95" s="8">
        <f t="shared" si="32"/>
        <v>6.2146080984221914</v>
      </c>
      <c r="AR95" s="238">
        <v>700</v>
      </c>
      <c r="AS95">
        <f>IF(AR95="","",IF(AND(AR95&gt;='Richtig&amp;95CI'!$F$2,AR95&lt;='Richtig&amp;95CI'!$G$2),1,0))</f>
        <v>0</v>
      </c>
      <c r="AT95" s="8">
        <f t="shared" si="33"/>
        <v>6.5510803350434044</v>
      </c>
      <c r="AU95" s="238">
        <v>700</v>
      </c>
      <c r="AV95">
        <f>IF(AU95="","",IF(AND(AU95&gt;='Richtig&amp;95CI'!$F$5,AU95&lt;='Richtig&amp;95CI'!$G$5),1,0))</f>
        <v>0</v>
      </c>
      <c r="AW95" s="8">
        <f t="shared" si="34"/>
        <v>6.5510803350434044</v>
      </c>
      <c r="AX95">
        <v>1</v>
      </c>
      <c r="AY95">
        <v>1</v>
      </c>
      <c r="AZ95" s="236">
        <v>32</v>
      </c>
      <c r="BA95">
        <f>IF(AZ95="","",IF(AND(AZ95&gt;='Richtig&amp;95CI'!$F$3,AZ95&lt;='Richtig&amp;95CI'!$G$3),1,0))</f>
        <v>1</v>
      </c>
      <c r="BB95" s="8">
        <f t="shared" si="35"/>
        <v>3.4657359027997265</v>
      </c>
      <c r="BC95">
        <f t="shared" si="28"/>
        <v>-468</v>
      </c>
      <c r="BD95" s="8">
        <f t="shared" si="36"/>
        <v>-6.1484682959176471</v>
      </c>
      <c r="BE95" s="238">
        <v>24</v>
      </c>
      <c r="BF95">
        <f>IF(BE95="","",IF(AND(BE95&gt;='Richtig&amp;95CI'!$F$4,BE95&lt;='Richtig&amp;95CI'!$G$4),1,0))</f>
        <v>1</v>
      </c>
      <c r="BG95" s="8">
        <f t="shared" si="37"/>
        <v>3.1780538303479458</v>
      </c>
      <c r="BH95">
        <f t="shared" si="29"/>
        <v>-176</v>
      </c>
      <c r="BI95" s="8">
        <f t="shared" si="38"/>
        <v>-5.1704839950381514</v>
      </c>
      <c r="BJ95">
        <v>0</v>
      </c>
      <c r="BT95" s="238">
        <v>355</v>
      </c>
      <c r="BU95">
        <f>IF(BT95="","",IF(AND(BT95&gt;='Richtig&amp;95CI'!$F$6,BT95&lt;='Richtig&amp;95CI'!$G$6),1,0))</f>
        <v>1</v>
      </c>
      <c r="BV95" s="8">
        <f t="shared" si="39"/>
        <v>5.872117789475416</v>
      </c>
      <c r="BW95">
        <f t="shared" si="40"/>
        <v>-145</v>
      </c>
      <c r="BX95" s="8">
        <f t="shared" si="41"/>
        <v>-4.9767337424205742</v>
      </c>
      <c r="BY95">
        <v>355</v>
      </c>
      <c r="BZ95">
        <f>IF(BY95="","",IF(AND(BY95&gt;='Richtig&amp;95CI'!$F$2,BY95&lt;='Richtig&amp;95CI'!$G$2),1,0))</f>
        <v>1</v>
      </c>
      <c r="CA95" s="8">
        <f t="shared" si="42"/>
        <v>5.872117789475416</v>
      </c>
      <c r="CB95">
        <f t="shared" si="43"/>
        <v>-345</v>
      </c>
      <c r="CC95" s="8">
        <f t="shared" si="44"/>
        <v>-5.8435444170313602</v>
      </c>
      <c r="CD95" s="238">
        <v>6</v>
      </c>
      <c r="CE95">
        <f>IF(CD95="","",IF(AND(CD95&gt;='Richtig&amp;95CI'!$F$5,CD95&lt;='Richtig&amp;95CI'!$G$5),1,0))</f>
        <v>1</v>
      </c>
      <c r="CF95" s="8">
        <f t="shared" si="45"/>
        <v>1.791759469228055</v>
      </c>
      <c r="CG95">
        <f t="shared" si="46"/>
        <v>-694</v>
      </c>
      <c r="CH95" s="8">
        <f t="shared" si="47"/>
        <v>-6.5424719605068047</v>
      </c>
      <c r="CI95">
        <v>1</v>
      </c>
      <c r="CJ95">
        <v>1</v>
      </c>
      <c r="CK95">
        <v>1</v>
      </c>
      <c r="CL95">
        <v>1</v>
      </c>
      <c r="CM95">
        <v>0</v>
      </c>
      <c r="CN95">
        <v>355</v>
      </c>
      <c r="CO95" s="8">
        <f t="shared" si="48"/>
        <v>5.872117789475416</v>
      </c>
      <c r="CP95">
        <v>32</v>
      </c>
      <c r="CQ95" s="8">
        <f t="shared" si="49"/>
        <v>3.4657359027997265</v>
      </c>
      <c r="CR95">
        <v>24</v>
      </c>
      <c r="CS95" s="8">
        <f t="shared" si="50"/>
        <v>3.1780538303479458</v>
      </c>
      <c r="CT95">
        <v>6</v>
      </c>
      <c r="CU95" s="8">
        <f t="shared" si="51"/>
        <v>1.791759469228055</v>
      </c>
    </row>
    <row r="96" spans="1:99">
      <c r="A96">
        <v>13190945969</v>
      </c>
      <c r="B96" t="s">
        <v>319</v>
      </c>
      <c r="C96" t="s">
        <v>76</v>
      </c>
      <c r="D96">
        <v>1</v>
      </c>
      <c r="E96">
        <v>411152545</v>
      </c>
      <c r="F96" s="2">
        <v>44539.855439814812</v>
      </c>
      <c r="G96" s="2">
        <v>44539.859907407408</v>
      </c>
      <c r="H96" t="s">
        <v>351</v>
      </c>
      <c r="I96">
        <v>0</v>
      </c>
      <c r="J96">
        <v>1</v>
      </c>
      <c r="K96">
        <v>0</v>
      </c>
      <c r="L96">
        <v>0</v>
      </c>
      <c r="M96">
        <v>0</v>
      </c>
      <c r="N96">
        <v>0</v>
      </c>
      <c r="O96">
        <v>1</v>
      </c>
      <c r="P96">
        <v>1</v>
      </c>
      <c r="Q96">
        <v>5</v>
      </c>
      <c r="R96">
        <v>1</v>
      </c>
      <c r="S96">
        <v>0</v>
      </c>
      <c r="T96">
        <v>1</v>
      </c>
      <c r="U96">
        <v>0</v>
      </c>
      <c r="V96">
        <v>0</v>
      </c>
      <c r="W96">
        <v>1</v>
      </c>
      <c r="X96">
        <v>0</v>
      </c>
      <c r="Y96" s="236">
        <v>100</v>
      </c>
      <c r="Z96">
        <f>IF(Y96="","",IF(AND(Y96&gt;='Richtig&amp;95CI'!$F$3,Y96&lt;='Richtig&amp;95CI'!$G$3),1,0))</f>
        <v>0</v>
      </c>
      <c r="AA96" s="8">
        <f t="shared" si="30"/>
        <v>4.6051701859880918</v>
      </c>
      <c r="AB96">
        <v>20</v>
      </c>
      <c r="AC96">
        <f>IF(AB96="","",IF(AND(AB96&gt;='Richtig&amp;95CI'!$F$4,AB96&lt;='Richtig&amp;95CI'!$G$4),1,0))</f>
        <v>1</v>
      </c>
      <c r="AD96" s="8">
        <f t="shared" si="31"/>
        <v>2.9957322735539909</v>
      </c>
      <c r="AE96">
        <v>0</v>
      </c>
      <c r="AO96" s="238">
        <v>80</v>
      </c>
      <c r="AP96">
        <f>IF(AO96="","",IF(AND(AO96&gt;='Richtig&amp;95CI'!$F$6,AO96&lt;='Richtig&amp;95CI'!$G$6),1,0))</f>
        <v>0</v>
      </c>
      <c r="AQ96" s="8">
        <f t="shared" si="32"/>
        <v>4.3820266346738812</v>
      </c>
      <c r="AR96" s="238">
        <v>30</v>
      </c>
      <c r="AS96">
        <f>IF(AR96="","",IF(AND(AR96&gt;='Richtig&amp;95CI'!$F$2,AR96&lt;='Richtig&amp;95CI'!$G$2),1,0))</f>
        <v>0</v>
      </c>
      <c r="AT96" s="8">
        <f t="shared" si="33"/>
        <v>3.4011973816621555</v>
      </c>
      <c r="AU96" s="238">
        <v>5</v>
      </c>
      <c r="AV96">
        <f>IF(AU96="","",IF(AND(AU96&gt;='Richtig&amp;95CI'!$F$5,AU96&lt;='Richtig&amp;95CI'!$G$5),1,0))</f>
        <v>1</v>
      </c>
      <c r="AW96" s="8">
        <f t="shared" si="34"/>
        <v>1.6094379124341003</v>
      </c>
      <c r="AX96">
        <v>1</v>
      </c>
      <c r="AY96">
        <v>1</v>
      </c>
      <c r="AZ96" s="236">
        <v>80</v>
      </c>
      <c r="BA96">
        <f>IF(AZ96="","",IF(AND(AZ96&gt;='Richtig&amp;95CI'!$F$3,AZ96&lt;='Richtig&amp;95CI'!$G$3),1,0))</f>
        <v>0</v>
      </c>
      <c r="BB96" s="8">
        <f t="shared" si="35"/>
        <v>4.3820266346738812</v>
      </c>
      <c r="BC96">
        <f t="shared" si="28"/>
        <v>-20</v>
      </c>
      <c r="BD96" s="8">
        <f t="shared" si="36"/>
        <v>-2.9957322735539909</v>
      </c>
      <c r="BE96" s="238">
        <v>10</v>
      </c>
      <c r="BF96">
        <f>IF(BE96="","",IF(AND(BE96&gt;='Richtig&amp;95CI'!$F$4,BE96&lt;='Richtig&amp;95CI'!$G$4),1,0))</f>
        <v>0</v>
      </c>
      <c r="BG96" s="8">
        <f t="shared" si="37"/>
        <v>2.3025850929940459</v>
      </c>
      <c r="BH96">
        <f t="shared" si="29"/>
        <v>-10</v>
      </c>
      <c r="BI96" s="8">
        <f t="shared" si="38"/>
        <v>-2.3025850929940459</v>
      </c>
      <c r="BJ96">
        <v>0</v>
      </c>
      <c r="BU96" t="str">
        <f>IF(BT96="","",IF(AND(BT96&gt;='Richtig&amp;95CI'!$F$6,BT96&lt;='Richtig&amp;95CI'!$G$6),1,0))</f>
        <v/>
      </c>
      <c r="BV96" s="8" t="str">
        <f t="shared" si="39"/>
        <v/>
      </c>
      <c r="BW96" t="str">
        <f t="shared" si="40"/>
        <v/>
      </c>
      <c r="BX96" s="8" t="str">
        <f t="shared" si="41"/>
        <v/>
      </c>
      <c r="BY96">
        <v>30</v>
      </c>
      <c r="BZ96">
        <f>IF(BY96="","",IF(AND(BY96&gt;='Richtig&amp;95CI'!$F$2,BY96&lt;='Richtig&amp;95CI'!$G$2),1,0))</f>
        <v>0</v>
      </c>
      <c r="CA96" s="8">
        <f t="shared" si="42"/>
        <v>3.4011973816621555</v>
      </c>
      <c r="CB96">
        <f t="shared" si="43"/>
        <v>0</v>
      </c>
      <c r="CC96" s="8">
        <f>IF(ISNUMBER(CB96),SIGN(CB96+0.00001)*LN(ABS(CB96+0.00001)),"")</f>
        <v>-11.512925464970229</v>
      </c>
      <c r="CD96" s="238">
        <v>5</v>
      </c>
      <c r="CE96">
        <f>IF(CD96="","",IF(AND(CD96&gt;='Richtig&amp;95CI'!$F$5,CD96&lt;='Richtig&amp;95CI'!$G$5),1,0))</f>
        <v>1</v>
      </c>
      <c r="CF96" s="8">
        <f t="shared" si="45"/>
        <v>1.6094379124341003</v>
      </c>
      <c r="CG96">
        <f t="shared" si="46"/>
        <v>0</v>
      </c>
      <c r="CH96" s="8">
        <f>IF(ISNUMBER(CG96),SIGN(CG96+0.00001)*LN(ABS(CG96+0.00001)),"")</f>
        <v>-11.512925464970229</v>
      </c>
      <c r="CI96">
        <v>1</v>
      </c>
      <c r="CJ96">
        <v>1</v>
      </c>
      <c r="CK96">
        <v>0</v>
      </c>
      <c r="CL96">
        <v>1</v>
      </c>
      <c r="CM96">
        <v>1</v>
      </c>
      <c r="CN96">
        <v>355</v>
      </c>
      <c r="CO96" s="8">
        <f t="shared" si="48"/>
        <v>5.872117789475416</v>
      </c>
      <c r="CP96">
        <v>32</v>
      </c>
      <c r="CQ96" s="8">
        <f t="shared" si="49"/>
        <v>3.4657359027997265</v>
      </c>
      <c r="CR96">
        <v>24</v>
      </c>
      <c r="CS96" s="8">
        <f t="shared" si="50"/>
        <v>3.1780538303479458</v>
      </c>
      <c r="CT96">
        <v>6</v>
      </c>
      <c r="CU96" s="8">
        <f t="shared" si="51"/>
        <v>1.791759469228055</v>
      </c>
    </row>
    <row r="97" spans="1:99">
      <c r="A97">
        <v>13190924971</v>
      </c>
      <c r="B97" t="s">
        <v>319</v>
      </c>
      <c r="C97" t="s">
        <v>76</v>
      </c>
      <c r="D97">
        <v>1</v>
      </c>
      <c r="E97">
        <v>411152545</v>
      </c>
      <c r="F97" s="2">
        <v>44539.849606481483</v>
      </c>
      <c r="G97" s="2">
        <v>44539.855520833335</v>
      </c>
      <c r="H97" t="s">
        <v>352</v>
      </c>
      <c r="I97">
        <v>0</v>
      </c>
      <c r="J97">
        <v>0</v>
      </c>
      <c r="K97">
        <v>0</v>
      </c>
      <c r="L97">
        <v>1</v>
      </c>
      <c r="M97">
        <v>0</v>
      </c>
      <c r="N97">
        <v>0</v>
      </c>
      <c r="O97">
        <v>1</v>
      </c>
      <c r="P97">
        <v>0</v>
      </c>
      <c r="Q97">
        <v>10</v>
      </c>
      <c r="R97">
        <v>0</v>
      </c>
      <c r="S97">
        <v>0</v>
      </c>
      <c r="T97">
        <v>1</v>
      </c>
      <c r="U97">
        <v>0</v>
      </c>
      <c r="V97">
        <v>0</v>
      </c>
      <c r="W97">
        <v>1</v>
      </c>
      <c r="X97">
        <v>0</v>
      </c>
      <c r="Y97" s="236">
        <v>20</v>
      </c>
      <c r="Z97">
        <f>IF(Y97="","",IF(AND(Y97&gt;='Richtig&amp;95CI'!$F$3,Y97&lt;='Richtig&amp;95CI'!$G$3),1,0))</f>
        <v>0</v>
      </c>
      <c r="AA97" s="8">
        <f t="shared" si="30"/>
        <v>2.9957322735539909</v>
      </c>
      <c r="AB97">
        <v>5</v>
      </c>
      <c r="AC97">
        <f>IF(AB97="","",IF(AND(AB97&gt;='Richtig&amp;95CI'!$F$4,AB97&lt;='Richtig&amp;95CI'!$G$4),1,0))</f>
        <v>0</v>
      </c>
      <c r="AD97" s="8">
        <f t="shared" si="31"/>
        <v>1.6094379124341003</v>
      </c>
      <c r="AE97">
        <v>1</v>
      </c>
      <c r="AF97" t="s">
        <v>85</v>
      </c>
      <c r="AG97" t="s">
        <v>353</v>
      </c>
      <c r="AI97">
        <v>0</v>
      </c>
      <c r="AJ97">
        <v>1</v>
      </c>
      <c r="AK97">
        <v>1</v>
      </c>
      <c r="AL97">
        <v>0</v>
      </c>
      <c r="AM97">
        <v>0</v>
      </c>
      <c r="AN97">
        <f t="shared" si="52"/>
        <v>2</v>
      </c>
      <c r="AO97" s="238">
        <v>100</v>
      </c>
      <c r="AP97">
        <f>IF(AO97="","",IF(AND(AO97&gt;='Richtig&amp;95CI'!$F$6,AO97&lt;='Richtig&amp;95CI'!$G$6),1,0))</f>
        <v>0</v>
      </c>
      <c r="AQ97" s="8">
        <f t="shared" si="32"/>
        <v>4.6051701859880918</v>
      </c>
      <c r="AR97" s="238">
        <v>30</v>
      </c>
      <c r="AS97">
        <f>IF(AR97="","",IF(AND(AR97&gt;='Richtig&amp;95CI'!$F$2,AR97&lt;='Richtig&amp;95CI'!$G$2),1,0))</f>
        <v>0</v>
      </c>
      <c r="AT97" s="8">
        <f t="shared" si="33"/>
        <v>3.4011973816621555</v>
      </c>
      <c r="AU97" s="238">
        <v>10</v>
      </c>
      <c r="AV97">
        <f>IF(AU97="","",IF(AND(AU97&gt;='Richtig&amp;95CI'!$F$5,AU97&lt;='Richtig&amp;95CI'!$G$5),1,0))</f>
        <v>1</v>
      </c>
      <c r="AW97" s="8">
        <f t="shared" si="34"/>
        <v>2.3025850929940459</v>
      </c>
      <c r="AX97">
        <v>1</v>
      </c>
      <c r="AY97">
        <v>1</v>
      </c>
      <c r="AZ97" s="236">
        <v>32</v>
      </c>
      <c r="BA97">
        <f>IF(AZ97="","",IF(AND(AZ97&gt;='Richtig&amp;95CI'!$F$3,AZ97&lt;='Richtig&amp;95CI'!$G$3),1,0))</f>
        <v>1</v>
      </c>
      <c r="BB97" s="8">
        <f t="shared" si="35"/>
        <v>3.4657359027997265</v>
      </c>
      <c r="BC97">
        <f t="shared" si="28"/>
        <v>12</v>
      </c>
      <c r="BD97" s="8">
        <f t="shared" si="36"/>
        <v>2.4849066497880004</v>
      </c>
      <c r="BE97" s="238">
        <v>24</v>
      </c>
      <c r="BF97">
        <f>IF(BE97="","",IF(AND(BE97&gt;='Richtig&amp;95CI'!$F$4,BE97&lt;='Richtig&amp;95CI'!$G$4),1,0))</f>
        <v>1</v>
      </c>
      <c r="BG97" s="8">
        <f t="shared" si="37"/>
        <v>3.1780538303479458</v>
      </c>
      <c r="BH97">
        <f t="shared" si="29"/>
        <v>19</v>
      </c>
      <c r="BI97" s="8">
        <f t="shared" si="38"/>
        <v>2.9444389791664403</v>
      </c>
      <c r="BJ97">
        <v>1</v>
      </c>
      <c r="BK97" t="s">
        <v>85</v>
      </c>
      <c r="BL97" t="s">
        <v>354</v>
      </c>
      <c r="BN97">
        <v>0</v>
      </c>
      <c r="BO97">
        <v>1</v>
      </c>
      <c r="BP97">
        <v>1</v>
      </c>
      <c r="BQ97">
        <v>0</v>
      </c>
      <c r="BR97">
        <v>0</v>
      </c>
      <c r="BS97">
        <f t="shared" si="53"/>
        <v>2</v>
      </c>
      <c r="BT97" s="238">
        <v>355</v>
      </c>
      <c r="BU97">
        <f>IF(BT97="","",IF(AND(BT97&gt;='Richtig&amp;95CI'!$F$6,BT97&lt;='Richtig&amp;95CI'!$G$6),1,0))</f>
        <v>1</v>
      </c>
      <c r="BV97" s="8">
        <f t="shared" si="39"/>
        <v>5.872117789475416</v>
      </c>
      <c r="BW97">
        <f t="shared" si="40"/>
        <v>255</v>
      </c>
      <c r="BX97" s="8">
        <f t="shared" si="41"/>
        <v>5.5412635451584258</v>
      </c>
      <c r="BY97">
        <v>355</v>
      </c>
      <c r="BZ97">
        <f>IF(BY97="","",IF(AND(BY97&gt;='Richtig&amp;95CI'!$F$2,BY97&lt;='Richtig&amp;95CI'!$G$2),1,0))</f>
        <v>1</v>
      </c>
      <c r="CA97" s="8">
        <f t="shared" si="42"/>
        <v>5.872117789475416</v>
      </c>
      <c r="CB97">
        <f t="shared" si="43"/>
        <v>325</v>
      </c>
      <c r="CC97" s="8">
        <f t="shared" si="44"/>
        <v>5.7838251823297373</v>
      </c>
      <c r="CD97" s="238">
        <v>6</v>
      </c>
      <c r="CE97">
        <f>IF(CD97="","",IF(AND(CD97&gt;='Richtig&amp;95CI'!$F$5,CD97&lt;='Richtig&amp;95CI'!$G$5),1,0))</f>
        <v>1</v>
      </c>
      <c r="CF97" s="8">
        <f t="shared" si="45"/>
        <v>1.791759469228055</v>
      </c>
      <c r="CG97">
        <f t="shared" si="46"/>
        <v>-4</v>
      </c>
      <c r="CH97" s="8">
        <f t="shared" si="47"/>
        <v>-1.3862943611198906</v>
      </c>
      <c r="CI97">
        <v>1</v>
      </c>
      <c r="CJ97">
        <v>1</v>
      </c>
      <c r="CK97">
        <v>1</v>
      </c>
      <c r="CL97">
        <v>1</v>
      </c>
      <c r="CM97">
        <v>1</v>
      </c>
      <c r="CN97">
        <v>355</v>
      </c>
      <c r="CO97" s="8">
        <f t="shared" si="48"/>
        <v>5.872117789475416</v>
      </c>
      <c r="CP97">
        <v>32</v>
      </c>
      <c r="CQ97" s="8">
        <f t="shared" si="49"/>
        <v>3.4657359027997265</v>
      </c>
      <c r="CR97">
        <v>24</v>
      </c>
      <c r="CS97" s="8">
        <f t="shared" si="50"/>
        <v>3.1780538303479458</v>
      </c>
      <c r="CT97">
        <v>6</v>
      </c>
      <c r="CU97" s="8">
        <f t="shared" si="51"/>
        <v>1.791759469228055</v>
      </c>
    </row>
    <row r="98" spans="1:99">
      <c r="A98">
        <v>13190844997</v>
      </c>
      <c r="B98" t="s">
        <v>319</v>
      </c>
      <c r="C98" t="s">
        <v>76</v>
      </c>
      <c r="D98">
        <v>1</v>
      </c>
      <c r="E98">
        <v>411152545</v>
      </c>
      <c r="F98" s="2">
        <v>44539.830069444448</v>
      </c>
      <c r="G98" s="2">
        <v>44539.836469907408</v>
      </c>
      <c r="H98" t="s">
        <v>355</v>
      </c>
      <c r="I98">
        <v>0</v>
      </c>
      <c r="J98">
        <v>1</v>
      </c>
      <c r="K98">
        <v>0</v>
      </c>
      <c r="L98">
        <v>1</v>
      </c>
      <c r="M98">
        <v>0</v>
      </c>
      <c r="N98">
        <v>0</v>
      </c>
      <c r="O98">
        <v>0</v>
      </c>
      <c r="P98">
        <v>1</v>
      </c>
      <c r="Q98">
        <v>10</v>
      </c>
      <c r="R98">
        <v>1</v>
      </c>
      <c r="S98">
        <v>0</v>
      </c>
      <c r="T98">
        <v>1</v>
      </c>
      <c r="U98">
        <v>0</v>
      </c>
      <c r="V98">
        <v>1</v>
      </c>
      <c r="W98">
        <v>0</v>
      </c>
      <c r="X98">
        <v>1</v>
      </c>
      <c r="Y98" s="236">
        <v>30</v>
      </c>
      <c r="Z98">
        <f>IF(Y98="","",IF(AND(Y98&gt;='Richtig&amp;95CI'!$F$3,Y98&lt;='Richtig&amp;95CI'!$G$3),1,0))</f>
        <v>1</v>
      </c>
      <c r="AA98" s="8">
        <f t="shared" si="30"/>
        <v>3.4011973816621555</v>
      </c>
      <c r="AB98">
        <v>24</v>
      </c>
      <c r="AC98">
        <f>IF(AB98="","",IF(AND(AB98&gt;='Richtig&amp;95CI'!$F$4,AB98&lt;='Richtig&amp;95CI'!$G$4),1,0))</f>
        <v>1</v>
      </c>
      <c r="AD98" s="8">
        <f t="shared" si="31"/>
        <v>3.1780538303479458</v>
      </c>
      <c r="AE98">
        <v>1</v>
      </c>
      <c r="AF98" t="s">
        <v>356</v>
      </c>
      <c r="AG98" t="s">
        <v>220</v>
      </c>
      <c r="AH98" t="s">
        <v>357</v>
      </c>
      <c r="AI98">
        <v>1</v>
      </c>
      <c r="AJ98">
        <v>1</v>
      </c>
      <c r="AK98">
        <v>1</v>
      </c>
      <c r="AL98">
        <v>0</v>
      </c>
      <c r="AM98">
        <v>0</v>
      </c>
      <c r="AN98">
        <f t="shared" si="52"/>
        <v>3</v>
      </c>
      <c r="AO98" s="238">
        <v>250</v>
      </c>
      <c r="AP98">
        <f>IF(AO98="","",IF(AND(AO98&gt;='Richtig&amp;95CI'!$F$6,AO98&lt;='Richtig&amp;95CI'!$G$6),1,0))</f>
        <v>0</v>
      </c>
      <c r="AQ98" s="8">
        <f t="shared" si="32"/>
        <v>5.521460917862246</v>
      </c>
      <c r="AR98" s="238">
        <v>125</v>
      </c>
      <c r="AS98">
        <f>IF(AR98="","",IF(AND(AR98&gt;='Richtig&amp;95CI'!$F$2,AR98&lt;='Richtig&amp;95CI'!$G$2),1,0))</f>
        <v>0</v>
      </c>
      <c r="AT98" s="8">
        <f t="shared" si="33"/>
        <v>4.8283137373023015</v>
      </c>
      <c r="AU98" s="238">
        <v>10</v>
      </c>
      <c r="AV98">
        <f>IF(AU98="","",IF(AND(AU98&gt;='Richtig&amp;95CI'!$F$5,AU98&lt;='Richtig&amp;95CI'!$G$5),1,0))</f>
        <v>1</v>
      </c>
      <c r="AW98" s="8">
        <f t="shared" si="34"/>
        <v>2.3025850929940459</v>
      </c>
      <c r="AX98">
        <v>1</v>
      </c>
      <c r="AY98">
        <v>0</v>
      </c>
      <c r="AZ98" s="236">
        <v>31</v>
      </c>
      <c r="BA98">
        <f>IF(AZ98="","",IF(AND(AZ98&gt;='Richtig&amp;95CI'!$F$3,AZ98&lt;='Richtig&amp;95CI'!$G$3),1,0))</f>
        <v>1</v>
      </c>
      <c r="BB98" s="8">
        <f t="shared" si="35"/>
        <v>3.4339872044851463</v>
      </c>
      <c r="BC98">
        <f t="shared" ref="BC98:BC129" si="54">IF(AND(ISNUMBER(Y98),ISNUMBER(AZ98)),AZ98-Y98,"")</f>
        <v>1</v>
      </c>
      <c r="BD98" s="8">
        <f>IF(ISNUMBER(BC98),SIGN(BC98+0.000001)*LN(ABS(BC98+0.000001)),"")</f>
        <v>9.9999949991806676E-7</v>
      </c>
      <c r="BE98" s="238">
        <v>24</v>
      </c>
      <c r="BF98">
        <f>IF(BE98="","",IF(AND(BE98&gt;='Richtig&amp;95CI'!$F$4,BE98&lt;='Richtig&amp;95CI'!$G$4),1,0))</f>
        <v>1</v>
      </c>
      <c r="BG98" s="8">
        <f t="shared" si="37"/>
        <v>3.1780538303479458</v>
      </c>
      <c r="BH98">
        <f t="shared" ref="BH98:BH129" si="55">IF(AND(ISNUMBER(AB98),ISNUMBER(BE98)),BE98-AB98,"")</f>
        <v>0</v>
      </c>
      <c r="BI98" s="8">
        <f>IF(ISNUMBER(BH98),SIGN(BH98+0.00001)*LN(ABS(BH98+0.00001)),"")</f>
        <v>-11.512925464970229</v>
      </c>
      <c r="BJ98">
        <v>1</v>
      </c>
      <c r="BK98" t="s">
        <v>358</v>
      </c>
      <c r="BL98" t="s">
        <v>359</v>
      </c>
      <c r="BM98" t="s">
        <v>360</v>
      </c>
      <c r="BN98">
        <v>1</v>
      </c>
      <c r="BO98">
        <v>1</v>
      </c>
      <c r="BP98">
        <v>1</v>
      </c>
      <c r="BQ98">
        <v>0</v>
      </c>
      <c r="BR98">
        <v>0</v>
      </c>
      <c r="BS98">
        <f t="shared" si="53"/>
        <v>3</v>
      </c>
      <c r="BT98" s="238">
        <v>340</v>
      </c>
      <c r="BU98">
        <f>IF(BT98="","",IF(AND(BT98&gt;='Richtig&amp;95CI'!$F$6,BT98&lt;='Richtig&amp;95CI'!$G$6),1,0))</f>
        <v>0</v>
      </c>
      <c r="BV98" s="8">
        <f t="shared" si="39"/>
        <v>5.8289456176102075</v>
      </c>
      <c r="BW98">
        <f t="shared" si="40"/>
        <v>90</v>
      </c>
      <c r="BX98" s="8">
        <f t="shared" si="41"/>
        <v>4.499809670330265</v>
      </c>
      <c r="BY98">
        <v>120</v>
      </c>
      <c r="BZ98">
        <f>IF(BY98="","",IF(AND(BY98&gt;='Richtig&amp;95CI'!$F$2,BY98&lt;='Richtig&amp;95CI'!$G$2),1,0))</f>
        <v>0</v>
      </c>
      <c r="CA98" s="8">
        <f t="shared" si="42"/>
        <v>4.7874917427820458</v>
      </c>
      <c r="CB98">
        <f t="shared" si="43"/>
        <v>-5</v>
      </c>
      <c r="CC98" s="8">
        <f t="shared" si="44"/>
        <v>-1.6094379124341003</v>
      </c>
      <c r="CD98" s="238">
        <v>6</v>
      </c>
      <c r="CE98">
        <f>IF(CD98="","",IF(AND(CD98&gt;='Richtig&amp;95CI'!$F$5,CD98&lt;='Richtig&amp;95CI'!$G$5),1,0))</f>
        <v>1</v>
      </c>
      <c r="CF98" s="8">
        <f t="shared" si="45"/>
        <v>1.791759469228055</v>
      </c>
      <c r="CG98">
        <f t="shared" si="46"/>
        <v>-4</v>
      </c>
      <c r="CH98" s="8">
        <f t="shared" si="47"/>
        <v>-1.3862943611198906</v>
      </c>
      <c r="CI98">
        <v>1</v>
      </c>
      <c r="CJ98">
        <v>1</v>
      </c>
      <c r="CK98">
        <v>0</v>
      </c>
      <c r="CL98">
        <v>1</v>
      </c>
      <c r="CM98">
        <v>1</v>
      </c>
      <c r="CN98">
        <v>355</v>
      </c>
      <c r="CO98" s="8">
        <f t="shared" si="48"/>
        <v>5.872117789475416</v>
      </c>
      <c r="CP98">
        <v>32</v>
      </c>
      <c r="CQ98" s="8">
        <f t="shared" si="49"/>
        <v>3.4657359027997265</v>
      </c>
      <c r="CR98">
        <v>24</v>
      </c>
      <c r="CS98" s="8">
        <f t="shared" si="50"/>
        <v>3.1780538303479458</v>
      </c>
      <c r="CT98">
        <v>6</v>
      </c>
      <c r="CU98" s="8">
        <f t="shared" si="51"/>
        <v>1.791759469228055</v>
      </c>
    </row>
    <row r="99" spans="1:99">
      <c r="A99">
        <v>13190751817</v>
      </c>
      <c r="B99" t="s">
        <v>319</v>
      </c>
      <c r="C99" t="s">
        <v>76</v>
      </c>
      <c r="D99">
        <v>1</v>
      </c>
      <c r="E99">
        <v>411152545</v>
      </c>
      <c r="F99" s="2">
        <v>44539.807430555556</v>
      </c>
      <c r="G99" s="2">
        <v>44539.809583333335</v>
      </c>
      <c r="H99" t="s">
        <v>361</v>
      </c>
      <c r="I99">
        <v>0</v>
      </c>
      <c r="J99">
        <v>0</v>
      </c>
      <c r="K99">
        <v>0</v>
      </c>
      <c r="L99">
        <v>1</v>
      </c>
      <c r="M99">
        <v>0</v>
      </c>
      <c r="N99">
        <v>0</v>
      </c>
      <c r="O99">
        <v>0</v>
      </c>
      <c r="P99">
        <v>1</v>
      </c>
      <c r="Q99">
        <v>20</v>
      </c>
      <c r="R99">
        <v>0</v>
      </c>
      <c r="S99">
        <v>0</v>
      </c>
      <c r="T99">
        <v>1</v>
      </c>
      <c r="U99">
        <v>0</v>
      </c>
      <c r="V99">
        <v>0</v>
      </c>
      <c r="W99">
        <v>0</v>
      </c>
      <c r="X99">
        <v>0</v>
      </c>
      <c r="Z99" t="str">
        <f>IF(Y99="","",IF(AND(Y99&gt;='Richtig&amp;95CI'!$F$3,Y99&lt;='Richtig&amp;95CI'!$G$3),1,0))</f>
        <v/>
      </c>
      <c r="AA99" s="8" t="str">
        <f t="shared" si="30"/>
        <v/>
      </c>
      <c r="AC99" t="str">
        <f>IF(AB99="","",IF(AND(AB99&gt;='Richtig&amp;95CI'!$F$4,AB99&lt;='Richtig&amp;95CI'!$G$4),1,0))</f>
        <v/>
      </c>
      <c r="AD99" s="8" t="str">
        <f t="shared" si="31"/>
        <v/>
      </c>
      <c r="AP99" t="str">
        <f>IF(AO99="","",IF(AND(AO99&gt;='Richtig&amp;95CI'!$F$6,AO99&lt;='Richtig&amp;95CI'!$G$6),1,0))</f>
        <v/>
      </c>
      <c r="AQ99" s="8" t="str">
        <f t="shared" si="32"/>
        <v/>
      </c>
      <c r="AS99" t="str">
        <f>IF(AR99="","",IF(AND(AR99&gt;='Richtig&amp;95CI'!$F$2,AR99&lt;='Richtig&amp;95CI'!$G$2),1,0))</f>
        <v/>
      </c>
      <c r="AT99" s="8" t="str">
        <f t="shared" si="33"/>
        <v/>
      </c>
      <c r="AV99" t="str">
        <f>IF(AU99="","",IF(AND(AU99&gt;='Richtig&amp;95CI'!$F$5,AU99&lt;='Richtig&amp;95CI'!$G$5),1,0))</f>
        <v/>
      </c>
      <c r="AW99" s="8" t="str">
        <f t="shared" si="34"/>
        <v/>
      </c>
      <c r="BA99" t="str">
        <f>IF(AZ99="","",IF(AND(AZ99&gt;='Richtig&amp;95CI'!$F$3,AZ99&lt;='Richtig&amp;95CI'!$G$3),1,0))</f>
        <v/>
      </c>
      <c r="BB99" s="8" t="str">
        <f t="shared" si="35"/>
        <v/>
      </c>
      <c r="BC99" t="str">
        <f t="shared" si="54"/>
        <v/>
      </c>
      <c r="BD99" s="8" t="str">
        <f t="shared" si="36"/>
        <v/>
      </c>
      <c r="BF99" t="str">
        <f>IF(BE99="","",IF(AND(BE99&gt;='Richtig&amp;95CI'!$F$4,BE99&lt;='Richtig&amp;95CI'!$G$4),1,0))</f>
        <v/>
      </c>
      <c r="BG99" s="8" t="str">
        <f t="shared" si="37"/>
        <v/>
      </c>
      <c r="BH99" t="str">
        <f t="shared" si="55"/>
        <v/>
      </c>
      <c r="BI99" s="8" t="str">
        <f t="shared" si="38"/>
        <v/>
      </c>
      <c r="BU99" t="str">
        <f>IF(BT99="","",IF(AND(BT99&gt;='Richtig&amp;95CI'!$F$6,BT99&lt;='Richtig&amp;95CI'!$G$6),1,0))</f>
        <v/>
      </c>
      <c r="BV99" s="8" t="str">
        <f t="shared" si="39"/>
        <v/>
      </c>
      <c r="BW99" t="str">
        <f t="shared" si="40"/>
        <v/>
      </c>
      <c r="BX99" s="8" t="str">
        <f t="shared" si="41"/>
        <v/>
      </c>
      <c r="BZ99" t="str">
        <f>IF(BY99="","",IF(AND(BY99&gt;='Richtig&amp;95CI'!$F$2,BY99&lt;='Richtig&amp;95CI'!$G$2),1,0))</f>
        <v/>
      </c>
      <c r="CA99" s="8" t="str">
        <f t="shared" si="42"/>
        <v/>
      </c>
      <c r="CB99" t="str">
        <f t="shared" si="43"/>
        <v/>
      </c>
      <c r="CC99" s="8" t="str">
        <f t="shared" si="44"/>
        <v/>
      </c>
      <c r="CE99" t="str">
        <f>IF(CD99="","",IF(AND(CD99&gt;='Richtig&amp;95CI'!$F$5,CD99&lt;='Richtig&amp;95CI'!$G$5),1,0))</f>
        <v/>
      </c>
      <c r="CF99" s="8" t="str">
        <f t="shared" si="45"/>
        <v/>
      </c>
      <c r="CG99" t="str">
        <f t="shared" si="46"/>
        <v/>
      </c>
      <c r="CH99" s="8" t="str">
        <f t="shared" si="47"/>
        <v/>
      </c>
      <c r="CJ99">
        <v>0</v>
      </c>
      <c r="CK99">
        <v>0</v>
      </c>
      <c r="CL99">
        <v>0</v>
      </c>
      <c r="CM99">
        <v>0</v>
      </c>
      <c r="CN99">
        <v>355</v>
      </c>
      <c r="CO99" s="8">
        <f t="shared" si="48"/>
        <v>5.872117789475416</v>
      </c>
      <c r="CP99">
        <v>32</v>
      </c>
      <c r="CQ99" s="8">
        <f t="shared" si="49"/>
        <v>3.4657359027997265</v>
      </c>
      <c r="CR99">
        <v>24</v>
      </c>
      <c r="CS99" s="8">
        <f t="shared" si="50"/>
        <v>3.1780538303479458</v>
      </c>
      <c r="CT99">
        <v>6</v>
      </c>
      <c r="CU99" s="8">
        <f t="shared" si="51"/>
        <v>1.791759469228055</v>
      </c>
    </row>
    <row r="100" spans="1:99">
      <c r="A100">
        <v>13190674191</v>
      </c>
      <c r="B100" t="s">
        <v>319</v>
      </c>
      <c r="C100" t="s">
        <v>76</v>
      </c>
      <c r="D100">
        <v>1</v>
      </c>
      <c r="E100">
        <v>411152545</v>
      </c>
      <c r="F100" s="2">
        <v>44539.789270833331</v>
      </c>
      <c r="G100" s="2">
        <v>44539.795729166668</v>
      </c>
      <c r="H100" t="s">
        <v>362</v>
      </c>
      <c r="I100">
        <v>1</v>
      </c>
      <c r="J100">
        <v>1</v>
      </c>
      <c r="K100">
        <v>0</v>
      </c>
      <c r="L100">
        <v>0</v>
      </c>
      <c r="M100">
        <v>0</v>
      </c>
      <c r="N100">
        <v>0</v>
      </c>
      <c r="O100">
        <v>1</v>
      </c>
      <c r="P100">
        <v>0</v>
      </c>
      <c r="Q100">
        <v>56</v>
      </c>
      <c r="R100">
        <v>1</v>
      </c>
      <c r="S100">
        <v>1</v>
      </c>
      <c r="T100">
        <v>0</v>
      </c>
      <c r="U100">
        <v>0</v>
      </c>
      <c r="V100">
        <v>0</v>
      </c>
      <c r="W100">
        <v>1</v>
      </c>
      <c r="X100">
        <v>0</v>
      </c>
      <c r="Z100" t="str">
        <f>IF(Y100="","",IF(AND(Y100&gt;='Richtig&amp;95CI'!$F$3,Y100&lt;='Richtig&amp;95CI'!$G$3),1,0))</f>
        <v/>
      </c>
      <c r="AA100" s="8" t="str">
        <f t="shared" si="30"/>
        <v/>
      </c>
      <c r="AC100" t="str">
        <f>IF(AB100="","",IF(AND(AB100&gt;='Richtig&amp;95CI'!$F$4,AB100&lt;='Richtig&amp;95CI'!$G$4),1,0))</f>
        <v/>
      </c>
      <c r="AD100" s="8" t="str">
        <f t="shared" si="31"/>
        <v/>
      </c>
      <c r="AP100" t="str">
        <f>IF(AO100="","",IF(AND(AO100&gt;='Richtig&amp;95CI'!$F$6,AO100&lt;='Richtig&amp;95CI'!$G$6),1,0))</f>
        <v/>
      </c>
      <c r="AQ100" s="8" t="str">
        <f t="shared" si="32"/>
        <v/>
      </c>
      <c r="AS100" t="str">
        <f>IF(AR100="","",IF(AND(AR100&gt;='Richtig&amp;95CI'!$F$2,AR100&lt;='Richtig&amp;95CI'!$G$2),1,0))</f>
        <v/>
      </c>
      <c r="AT100" s="8" t="str">
        <f t="shared" si="33"/>
        <v/>
      </c>
      <c r="AV100" t="str">
        <f>IF(AU100="","",IF(AND(AU100&gt;='Richtig&amp;95CI'!$F$5,AU100&lt;='Richtig&amp;95CI'!$G$5),1,0))</f>
        <v/>
      </c>
      <c r="AW100" s="8" t="str">
        <f t="shared" si="34"/>
        <v/>
      </c>
      <c r="AX100">
        <v>1</v>
      </c>
      <c r="AY100">
        <v>0</v>
      </c>
      <c r="AZ100" s="236">
        <v>131</v>
      </c>
      <c r="BA100">
        <f>IF(AZ100="","",IF(AND(AZ100&gt;='Richtig&amp;95CI'!$F$3,AZ100&lt;='Richtig&amp;95CI'!$G$3),1,0))</f>
        <v>0</v>
      </c>
      <c r="BB100" s="8">
        <f t="shared" si="35"/>
        <v>4.8751973232011512</v>
      </c>
      <c r="BC100" t="str">
        <f t="shared" si="54"/>
        <v/>
      </c>
      <c r="BD100" s="8" t="str">
        <f t="shared" si="36"/>
        <v/>
      </c>
      <c r="BE100" s="238">
        <v>89</v>
      </c>
      <c r="BF100">
        <f>IF(BE100="","",IF(AND(BE100&gt;='Richtig&amp;95CI'!$F$4,BE100&lt;='Richtig&amp;95CI'!$G$4),1,0))</f>
        <v>0</v>
      </c>
      <c r="BG100" s="8">
        <f t="shared" si="37"/>
        <v>4.4886363697321396</v>
      </c>
      <c r="BH100" t="str">
        <f t="shared" si="55"/>
        <v/>
      </c>
      <c r="BI100" s="8" t="str">
        <f t="shared" si="38"/>
        <v/>
      </c>
      <c r="BJ100">
        <v>0</v>
      </c>
      <c r="BU100" t="str">
        <f>IF(BT100="","",IF(AND(BT100&gt;='Richtig&amp;95CI'!$F$6,BT100&lt;='Richtig&amp;95CI'!$G$6),1,0))</f>
        <v/>
      </c>
      <c r="BV100" s="8" t="str">
        <f t="shared" si="39"/>
        <v/>
      </c>
      <c r="BW100" t="str">
        <f t="shared" si="40"/>
        <v/>
      </c>
      <c r="BX100" s="8" t="str">
        <f t="shared" si="41"/>
        <v/>
      </c>
      <c r="BY100">
        <v>100</v>
      </c>
      <c r="BZ100">
        <f>IF(BY100="","",IF(AND(BY100&gt;='Richtig&amp;95CI'!$F$2,BY100&lt;='Richtig&amp;95CI'!$G$2),1,0))</f>
        <v>0</v>
      </c>
      <c r="CA100" s="8">
        <f t="shared" si="42"/>
        <v>4.6051701859880918</v>
      </c>
      <c r="CB100" t="str">
        <f t="shared" si="43"/>
        <v/>
      </c>
      <c r="CC100" s="8" t="str">
        <f t="shared" si="44"/>
        <v/>
      </c>
      <c r="CD100" s="238">
        <v>6</v>
      </c>
      <c r="CE100">
        <f>IF(CD100="","",IF(AND(CD100&gt;='Richtig&amp;95CI'!$F$5,CD100&lt;='Richtig&amp;95CI'!$G$5),1,0))</f>
        <v>1</v>
      </c>
      <c r="CF100" s="8">
        <f t="shared" si="45"/>
        <v>1.791759469228055</v>
      </c>
      <c r="CG100" t="str">
        <f t="shared" si="46"/>
        <v/>
      </c>
      <c r="CH100" s="8" t="str">
        <f t="shared" si="47"/>
        <v/>
      </c>
      <c r="CI100">
        <v>1</v>
      </c>
      <c r="CJ100">
        <v>1</v>
      </c>
      <c r="CK100">
        <v>1</v>
      </c>
      <c r="CL100">
        <v>1</v>
      </c>
      <c r="CM100">
        <v>1</v>
      </c>
      <c r="CN100">
        <v>355</v>
      </c>
      <c r="CO100" s="8">
        <f t="shared" si="48"/>
        <v>5.872117789475416</v>
      </c>
      <c r="CP100">
        <v>32</v>
      </c>
      <c r="CQ100" s="8">
        <f t="shared" si="49"/>
        <v>3.4657359027997265</v>
      </c>
      <c r="CR100">
        <v>24</v>
      </c>
      <c r="CS100" s="8">
        <f t="shared" si="50"/>
        <v>3.1780538303479458</v>
      </c>
      <c r="CT100">
        <v>6</v>
      </c>
      <c r="CU100" s="8">
        <f t="shared" si="51"/>
        <v>1.791759469228055</v>
      </c>
    </row>
    <row r="101" spans="1:99">
      <c r="A101">
        <v>13190607813</v>
      </c>
      <c r="B101" t="s">
        <v>319</v>
      </c>
      <c r="C101" t="s">
        <v>76</v>
      </c>
      <c r="D101">
        <v>1</v>
      </c>
      <c r="E101">
        <v>411152545</v>
      </c>
      <c r="F101" s="2">
        <v>44539.77416666667</v>
      </c>
      <c r="G101" s="2">
        <v>44539.777129629627</v>
      </c>
      <c r="H101" t="s">
        <v>364</v>
      </c>
      <c r="I101">
        <v>1</v>
      </c>
      <c r="J101">
        <v>1</v>
      </c>
      <c r="K101">
        <v>1</v>
      </c>
      <c r="L101">
        <v>0</v>
      </c>
      <c r="M101">
        <v>0</v>
      </c>
      <c r="N101">
        <v>0</v>
      </c>
      <c r="O101">
        <v>0</v>
      </c>
      <c r="P101">
        <v>0</v>
      </c>
      <c r="Q101">
        <v>60</v>
      </c>
      <c r="R101">
        <v>1</v>
      </c>
      <c r="S101">
        <v>1</v>
      </c>
      <c r="T101">
        <v>0</v>
      </c>
      <c r="U101">
        <v>0</v>
      </c>
      <c r="V101">
        <v>0</v>
      </c>
      <c r="W101">
        <v>0</v>
      </c>
      <c r="X101">
        <v>0</v>
      </c>
      <c r="Z101" t="str">
        <f>IF(Y101="","",IF(AND(Y101&gt;='Richtig&amp;95CI'!$F$3,Y101&lt;='Richtig&amp;95CI'!$G$3),1,0))</f>
        <v/>
      </c>
      <c r="AA101" s="8" t="str">
        <f t="shared" si="30"/>
        <v/>
      </c>
      <c r="AC101" t="str">
        <f>IF(AB101="","",IF(AND(AB101&gt;='Richtig&amp;95CI'!$F$4,AB101&lt;='Richtig&amp;95CI'!$G$4),1,0))</f>
        <v/>
      </c>
      <c r="AD101" s="8" t="str">
        <f t="shared" si="31"/>
        <v/>
      </c>
      <c r="AP101" t="str">
        <f>IF(AO101="","",IF(AND(AO101&gt;='Richtig&amp;95CI'!$F$6,AO101&lt;='Richtig&amp;95CI'!$G$6),1,0))</f>
        <v/>
      </c>
      <c r="AQ101" s="8" t="str">
        <f t="shared" si="32"/>
        <v/>
      </c>
      <c r="AS101" t="str">
        <f>IF(AR101="","",IF(AND(AR101&gt;='Richtig&amp;95CI'!$F$2,AR101&lt;='Richtig&amp;95CI'!$G$2),1,0))</f>
        <v/>
      </c>
      <c r="AT101" s="8" t="str">
        <f t="shared" si="33"/>
        <v/>
      </c>
      <c r="AV101" t="str">
        <f>IF(AU101="","",IF(AND(AU101&gt;='Richtig&amp;95CI'!$F$5,AU101&lt;='Richtig&amp;95CI'!$G$5),1,0))</f>
        <v/>
      </c>
      <c r="AW101" s="8" t="str">
        <f t="shared" si="34"/>
        <v/>
      </c>
      <c r="BA101" t="str">
        <f>IF(AZ101="","",IF(AND(AZ101&gt;='Richtig&amp;95CI'!$F$3,AZ101&lt;='Richtig&amp;95CI'!$G$3),1,0))</f>
        <v/>
      </c>
      <c r="BB101" s="8" t="str">
        <f t="shared" si="35"/>
        <v/>
      </c>
      <c r="BC101" t="str">
        <f t="shared" si="54"/>
        <v/>
      </c>
      <c r="BD101" s="8" t="str">
        <f t="shared" si="36"/>
        <v/>
      </c>
      <c r="BF101" t="str">
        <f>IF(BE101="","",IF(AND(BE101&gt;='Richtig&amp;95CI'!$F$4,BE101&lt;='Richtig&amp;95CI'!$G$4),1,0))</f>
        <v/>
      </c>
      <c r="BG101" s="8" t="str">
        <f t="shared" si="37"/>
        <v/>
      </c>
      <c r="BH101" t="str">
        <f t="shared" si="55"/>
        <v/>
      </c>
      <c r="BI101" s="8" t="str">
        <f t="shared" si="38"/>
        <v/>
      </c>
      <c r="BU101" t="str">
        <f>IF(BT101="","",IF(AND(BT101&gt;='Richtig&amp;95CI'!$F$6,BT101&lt;='Richtig&amp;95CI'!$G$6),1,0))</f>
        <v/>
      </c>
      <c r="BV101" s="8" t="str">
        <f t="shared" si="39"/>
        <v/>
      </c>
      <c r="BW101" t="str">
        <f t="shared" si="40"/>
        <v/>
      </c>
      <c r="BX101" s="8" t="str">
        <f t="shared" si="41"/>
        <v/>
      </c>
      <c r="BZ101" t="str">
        <f>IF(BY101="","",IF(AND(BY101&gt;='Richtig&amp;95CI'!$F$2,BY101&lt;='Richtig&amp;95CI'!$G$2),1,0))</f>
        <v/>
      </c>
      <c r="CA101" s="8" t="str">
        <f t="shared" si="42"/>
        <v/>
      </c>
      <c r="CB101" t="str">
        <f t="shared" si="43"/>
        <v/>
      </c>
      <c r="CC101" s="8" t="str">
        <f t="shared" si="44"/>
        <v/>
      </c>
      <c r="CE101" t="str">
        <f>IF(CD101="","",IF(AND(CD101&gt;='Richtig&amp;95CI'!$F$5,CD101&lt;='Richtig&amp;95CI'!$G$5),1,0))</f>
        <v/>
      </c>
      <c r="CF101" s="8" t="str">
        <f t="shared" si="45"/>
        <v/>
      </c>
      <c r="CG101" t="str">
        <f t="shared" si="46"/>
        <v/>
      </c>
      <c r="CH101" s="8" t="str">
        <f t="shared" si="47"/>
        <v/>
      </c>
      <c r="CJ101">
        <v>0</v>
      </c>
      <c r="CK101">
        <v>0</v>
      </c>
      <c r="CL101">
        <v>0</v>
      </c>
      <c r="CM101">
        <v>0</v>
      </c>
      <c r="CN101">
        <v>355</v>
      </c>
      <c r="CO101" s="8">
        <f t="shared" si="48"/>
        <v>5.872117789475416</v>
      </c>
      <c r="CP101">
        <v>32</v>
      </c>
      <c r="CQ101" s="8">
        <f t="shared" si="49"/>
        <v>3.4657359027997265</v>
      </c>
      <c r="CR101">
        <v>24</v>
      </c>
      <c r="CS101" s="8">
        <f t="shared" si="50"/>
        <v>3.1780538303479458</v>
      </c>
      <c r="CT101">
        <v>6</v>
      </c>
      <c r="CU101" s="8">
        <f t="shared" si="51"/>
        <v>1.791759469228055</v>
      </c>
    </row>
    <row r="102" spans="1:99">
      <c r="A102">
        <v>13190560459</v>
      </c>
      <c r="B102" t="s">
        <v>319</v>
      </c>
      <c r="C102" t="s">
        <v>76</v>
      </c>
      <c r="D102">
        <v>1</v>
      </c>
      <c r="E102">
        <v>411152545</v>
      </c>
      <c r="F102" s="2">
        <v>44539.763449074075</v>
      </c>
      <c r="G102" s="2">
        <v>44539.775972222225</v>
      </c>
      <c r="H102" t="s">
        <v>365</v>
      </c>
      <c r="I102">
        <v>0</v>
      </c>
      <c r="J102">
        <v>0</v>
      </c>
      <c r="K102">
        <v>0</v>
      </c>
      <c r="L102">
        <v>0</v>
      </c>
      <c r="M102">
        <v>0</v>
      </c>
      <c r="N102">
        <v>0</v>
      </c>
      <c r="O102">
        <v>1</v>
      </c>
      <c r="P102">
        <v>0</v>
      </c>
      <c r="Q102">
        <v>16</v>
      </c>
      <c r="R102">
        <v>1</v>
      </c>
      <c r="S102">
        <v>0</v>
      </c>
      <c r="T102">
        <v>0</v>
      </c>
      <c r="U102">
        <v>0</v>
      </c>
      <c r="V102">
        <v>0</v>
      </c>
      <c r="W102">
        <v>0</v>
      </c>
      <c r="X102">
        <v>0</v>
      </c>
      <c r="Y102" s="236">
        <v>20</v>
      </c>
      <c r="Z102">
        <f>IF(Y102="","",IF(AND(Y102&gt;='Richtig&amp;95CI'!$F$3,Y102&lt;='Richtig&amp;95CI'!$G$3),1,0))</f>
        <v>0</v>
      </c>
      <c r="AA102" s="8">
        <f t="shared" si="30"/>
        <v>2.9957322735539909</v>
      </c>
      <c r="AB102">
        <v>10</v>
      </c>
      <c r="AC102">
        <f>IF(AB102="","",IF(AND(AB102&gt;='Richtig&amp;95CI'!$F$4,AB102&lt;='Richtig&amp;95CI'!$G$4),1,0))</f>
        <v>0</v>
      </c>
      <c r="AD102" s="8">
        <f t="shared" si="31"/>
        <v>2.3025850929940459</v>
      </c>
      <c r="AE102">
        <v>1</v>
      </c>
      <c r="AF102" t="s">
        <v>136</v>
      </c>
      <c r="AG102" t="s">
        <v>366</v>
      </c>
      <c r="AH102" t="s">
        <v>367</v>
      </c>
      <c r="AI102">
        <v>1</v>
      </c>
      <c r="AJ102">
        <v>0</v>
      </c>
      <c r="AK102">
        <v>1</v>
      </c>
      <c r="AL102">
        <v>0</v>
      </c>
      <c r="AM102">
        <v>0</v>
      </c>
      <c r="AN102">
        <f t="shared" si="52"/>
        <v>2</v>
      </c>
      <c r="AO102" s="238">
        <v>80</v>
      </c>
      <c r="AP102">
        <f>IF(AO102="","",IF(AND(AO102&gt;='Richtig&amp;95CI'!$F$6,AO102&lt;='Richtig&amp;95CI'!$G$6),1,0))</f>
        <v>0</v>
      </c>
      <c r="AQ102" s="8">
        <f t="shared" si="32"/>
        <v>4.3820266346738812</v>
      </c>
      <c r="AR102" s="238">
        <v>80</v>
      </c>
      <c r="AS102">
        <f>IF(AR102="","",IF(AND(AR102&gt;='Richtig&amp;95CI'!$F$2,AR102&lt;='Richtig&amp;95CI'!$G$2),1,0))</f>
        <v>0</v>
      </c>
      <c r="AT102" s="8">
        <f t="shared" si="33"/>
        <v>4.3820266346738812</v>
      </c>
      <c r="AU102" s="238">
        <v>15</v>
      </c>
      <c r="AV102">
        <f>IF(AU102="","",IF(AND(AU102&gt;='Richtig&amp;95CI'!$F$5,AU102&lt;='Richtig&amp;95CI'!$G$5),1,0))</f>
        <v>0</v>
      </c>
      <c r="AW102" s="8">
        <f t="shared" si="34"/>
        <v>2.7080502011022101</v>
      </c>
      <c r="AX102">
        <v>1</v>
      </c>
      <c r="AY102">
        <v>0</v>
      </c>
      <c r="AZ102" s="236">
        <v>32</v>
      </c>
      <c r="BA102">
        <f>IF(AZ102="","",IF(AND(AZ102&gt;='Richtig&amp;95CI'!$F$3,AZ102&lt;='Richtig&amp;95CI'!$G$3),1,0))</f>
        <v>1</v>
      </c>
      <c r="BB102" s="8">
        <f t="shared" si="35"/>
        <v>3.4657359027997265</v>
      </c>
      <c r="BC102">
        <f t="shared" si="54"/>
        <v>12</v>
      </c>
      <c r="BD102" s="8">
        <f t="shared" si="36"/>
        <v>2.4849066497880004</v>
      </c>
      <c r="BE102" s="238">
        <v>24</v>
      </c>
      <c r="BF102">
        <f>IF(BE102="","",IF(AND(BE102&gt;='Richtig&amp;95CI'!$F$4,BE102&lt;='Richtig&amp;95CI'!$G$4),1,0))</f>
        <v>1</v>
      </c>
      <c r="BG102" s="8">
        <f t="shared" si="37"/>
        <v>3.1780538303479458</v>
      </c>
      <c r="BH102">
        <f t="shared" si="55"/>
        <v>14</v>
      </c>
      <c r="BI102" s="8">
        <f t="shared" si="38"/>
        <v>2.6390573296152584</v>
      </c>
      <c r="BJ102">
        <v>1</v>
      </c>
      <c r="BK102" t="s">
        <v>220</v>
      </c>
      <c r="BL102" t="s">
        <v>368</v>
      </c>
      <c r="BM102" t="s">
        <v>369</v>
      </c>
      <c r="BN102">
        <v>0</v>
      </c>
      <c r="BO102">
        <v>1</v>
      </c>
      <c r="BP102">
        <v>1</v>
      </c>
      <c r="BQ102">
        <v>0</v>
      </c>
      <c r="BR102">
        <v>0</v>
      </c>
      <c r="BS102">
        <f t="shared" si="53"/>
        <v>2</v>
      </c>
      <c r="BT102" s="238">
        <v>355</v>
      </c>
      <c r="BU102">
        <f>IF(BT102="","",IF(AND(BT102&gt;='Richtig&amp;95CI'!$F$6,BT102&lt;='Richtig&amp;95CI'!$G$6),1,0))</f>
        <v>1</v>
      </c>
      <c r="BV102" s="8">
        <f t="shared" si="39"/>
        <v>5.872117789475416</v>
      </c>
      <c r="BW102">
        <f t="shared" si="40"/>
        <v>275</v>
      </c>
      <c r="BX102" s="8">
        <f t="shared" si="41"/>
        <v>5.6167710976665717</v>
      </c>
      <c r="BY102">
        <v>355</v>
      </c>
      <c r="BZ102">
        <f>IF(BY102="","",IF(AND(BY102&gt;='Richtig&amp;95CI'!$F$2,BY102&lt;='Richtig&amp;95CI'!$G$2),1,0))</f>
        <v>1</v>
      </c>
      <c r="CA102" s="8">
        <f t="shared" si="42"/>
        <v>5.872117789475416</v>
      </c>
      <c r="CB102">
        <f t="shared" si="43"/>
        <v>275</v>
      </c>
      <c r="CC102" s="8">
        <f t="shared" si="44"/>
        <v>5.6167710976665717</v>
      </c>
      <c r="CD102" s="238">
        <v>6</v>
      </c>
      <c r="CE102">
        <f>IF(CD102="","",IF(AND(CD102&gt;='Richtig&amp;95CI'!$F$5,CD102&lt;='Richtig&amp;95CI'!$G$5),1,0))</f>
        <v>1</v>
      </c>
      <c r="CF102" s="8">
        <f t="shared" si="45"/>
        <v>1.791759469228055</v>
      </c>
      <c r="CG102">
        <f t="shared" si="46"/>
        <v>-9</v>
      </c>
      <c r="CH102" s="8">
        <f t="shared" si="47"/>
        <v>-2.1972245773362196</v>
      </c>
      <c r="CI102">
        <v>1</v>
      </c>
      <c r="CJ102">
        <v>1</v>
      </c>
      <c r="CK102">
        <v>0</v>
      </c>
      <c r="CL102">
        <v>1</v>
      </c>
      <c r="CM102">
        <v>1</v>
      </c>
      <c r="CN102">
        <v>355</v>
      </c>
      <c r="CO102" s="8">
        <f t="shared" si="48"/>
        <v>5.872117789475416</v>
      </c>
      <c r="CP102">
        <v>32</v>
      </c>
      <c r="CQ102" s="8">
        <f t="shared" si="49"/>
        <v>3.4657359027997265</v>
      </c>
      <c r="CR102">
        <v>24</v>
      </c>
      <c r="CS102" s="8">
        <f t="shared" si="50"/>
        <v>3.1780538303479458</v>
      </c>
      <c r="CT102">
        <v>6</v>
      </c>
      <c r="CU102" s="8">
        <f t="shared" si="51"/>
        <v>1.791759469228055</v>
      </c>
    </row>
    <row r="103" spans="1:99">
      <c r="A103">
        <v>13190556071</v>
      </c>
      <c r="B103" t="s">
        <v>319</v>
      </c>
      <c r="C103" t="s">
        <v>76</v>
      </c>
      <c r="D103">
        <v>1</v>
      </c>
      <c r="E103">
        <v>411152545</v>
      </c>
      <c r="F103" s="2">
        <v>44539.76258101852</v>
      </c>
      <c r="G103" s="2">
        <v>44539.770138888889</v>
      </c>
      <c r="H103" t="s">
        <v>370</v>
      </c>
      <c r="I103">
        <v>0</v>
      </c>
      <c r="J103">
        <v>0</v>
      </c>
      <c r="K103">
        <v>0</v>
      </c>
      <c r="L103">
        <v>0</v>
      </c>
      <c r="M103">
        <v>0</v>
      </c>
      <c r="N103">
        <v>0</v>
      </c>
      <c r="O103">
        <v>1</v>
      </c>
      <c r="P103">
        <v>0</v>
      </c>
      <c r="Q103">
        <v>20</v>
      </c>
      <c r="R103">
        <v>0</v>
      </c>
      <c r="S103">
        <v>0</v>
      </c>
      <c r="T103">
        <v>0</v>
      </c>
      <c r="U103">
        <v>1</v>
      </c>
      <c r="V103">
        <v>0</v>
      </c>
      <c r="W103">
        <v>0</v>
      </c>
      <c r="X103">
        <v>1</v>
      </c>
      <c r="Y103" s="236">
        <v>60</v>
      </c>
      <c r="Z103">
        <f>IF(Y103="","",IF(AND(Y103&gt;='Richtig&amp;95CI'!$F$3,Y103&lt;='Richtig&amp;95CI'!$G$3),1,0))</f>
        <v>0</v>
      </c>
      <c r="AA103" s="8">
        <f t="shared" si="30"/>
        <v>4.0943445622221004</v>
      </c>
      <c r="AB103">
        <v>10</v>
      </c>
      <c r="AC103">
        <f>IF(AB103="","",IF(AND(AB103&gt;='Richtig&amp;95CI'!$F$4,AB103&lt;='Richtig&amp;95CI'!$G$4),1,0))</f>
        <v>0</v>
      </c>
      <c r="AD103" s="8">
        <f t="shared" si="31"/>
        <v>2.3025850929940459</v>
      </c>
      <c r="AE103">
        <v>1</v>
      </c>
      <c r="AF103" t="s">
        <v>371</v>
      </c>
      <c r="AG103" t="s">
        <v>372</v>
      </c>
      <c r="AH103" t="s">
        <v>237</v>
      </c>
      <c r="AI103">
        <v>1</v>
      </c>
      <c r="AJ103">
        <v>0</v>
      </c>
      <c r="AK103">
        <v>0</v>
      </c>
      <c r="AL103">
        <v>0</v>
      </c>
      <c r="AM103">
        <v>0</v>
      </c>
      <c r="AN103">
        <f t="shared" si="52"/>
        <v>1</v>
      </c>
      <c r="AO103" s="238">
        <v>200</v>
      </c>
      <c r="AP103">
        <f>IF(AO103="","",IF(AND(AO103&gt;='Richtig&amp;95CI'!$F$6,AO103&lt;='Richtig&amp;95CI'!$G$6),1,0))</f>
        <v>0</v>
      </c>
      <c r="AQ103" s="8">
        <f t="shared" si="32"/>
        <v>5.2983173665480363</v>
      </c>
      <c r="AR103" s="238">
        <v>80</v>
      </c>
      <c r="AS103">
        <f>IF(AR103="","",IF(AND(AR103&gt;='Richtig&amp;95CI'!$F$2,AR103&lt;='Richtig&amp;95CI'!$G$2),1,0))</f>
        <v>0</v>
      </c>
      <c r="AT103" s="8">
        <f t="shared" si="33"/>
        <v>4.3820266346738812</v>
      </c>
      <c r="AU103" s="238">
        <v>15</v>
      </c>
      <c r="AV103">
        <f>IF(AU103="","",IF(AND(AU103&gt;='Richtig&amp;95CI'!$F$5,AU103&lt;='Richtig&amp;95CI'!$G$5),1,0))</f>
        <v>0</v>
      </c>
      <c r="AW103" s="8">
        <f t="shared" si="34"/>
        <v>2.7080502011022101</v>
      </c>
      <c r="AX103">
        <v>0</v>
      </c>
      <c r="BA103" t="str">
        <f>IF(AZ103="","",IF(AND(AZ103&gt;='Richtig&amp;95CI'!$F$3,AZ103&lt;='Richtig&amp;95CI'!$G$3),1,0))</f>
        <v/>
      </c>
      <c r="BB103" s="8" t="str">
        <f t="shared" si="35"/>
        <v/>
      </c>
      <c r="BC103" t="str">
        <f t="shared" si="54"/>
        <v/>
      </c>
      <c r="BD103" s="8" t="str">
        <f t="shared" si="36"/>
        <v/>
      </c>
      <c r="BF103" t="str">
        <f>IF(BE103="","",IF(AND(BE103&gt;='Richtig&amp;95CI'!$F$4,BE103&lt;='Richtig&amp;95CI'!$G$4),1,0))</f>
        <v/>
      </c>
      <c r="BG103" s="8" t="str">
        <f t="shared" si="37"/>
        <v/>
      </c>
      <c r="BH103" t="str">
        <f t="shared" si="55"/>
        <v/>
      </c>
      <c r="BI103" s="8" t="str">
        <f t="shared" si="38"/>
        <v/>
      </c>
      <c r="BU103" t="str">
        <f>IF(BT103="","",IF(AND(BT103&gt;='Richtig&amp;95CI'!$F$6,BT103&lt;='Richtig&amp;95CI'!$G$6),1,0))</f>
        <v/>
      </c>
      <c r="BV103" s="8" t="str">
        <f t="shared" si="39"/>
        <v/>
      </c>
      <c r="BW103" t="str">
        <f t="shared" si="40"/>
        <v/>
      </c>
      <c r="BX103" s="8" t="str">
        <f t="shared" si="41"/>
        <v/>
      </c>
      <c r="BZ103" t="str">
        <f>IF(BY103="","",IF(AND(BY103&gt;='Richtig&amp;95CI'!$F$2,BY103&lt;='Richtig&amp;95CI'!$G$2),1,0))</f>
        <v/>
      </c>
      <c r="CA103" s="8" t="str">
        <f t="shared" si="42"/>
        <v/>
      </c>
      <c r="CB103" t="str">
        <f t="shared" si="43"/>
        <v/>
      </c>
      <c r="CC103" s="8" t="str">
        <f t="shared" si="44"/>
        <v/>
      </c>
      <c r="CE103" t="str">
        <f>IF(CD103="","",IF(AND(CD103&gt;='Richtig&amp;95CI'!$F$5,CD103&lt;='Richtig&amp;95CI'!$G$5),1,0))</f>
        <v/>
      </c>
      <c r="CF103" s="8" t="str">
        <f t="shared" si="45"/>
        <v/>
      </c>
      <c r="CG103" t="str">
        <f t="shared" si="46"/>
        <v/>
      </c>
      <c r="CH103" s="8" t="str">
        <f t="shared" si="47"/>
        <v/>
      </c>
      <c r="CJ103">
        <v>0</v>
      </c>
      <c r="CK103">
        <v>0</v>
      </c>
      <c r="CL103">
        <v>0</v>
      </c>
      <c r="CM103">
        <v>0</v>
      </c>
      <c r="CN103">
        <v>355</v>
      </c>
      <c r="CO103" s="8">
        <f t="shared" si="48"/>
        <v>5.872117789475416</v>
      </c>
      <c r="CP103">
        <v>32</v>
      </c>
      <c r="CQ103" s="8">
        <f t="shared" si="49"/>
        <v>3.4657359027997265</v>
      </c>
      <c r="CR103">
        <v>24</v>
      </c>
      <c r="CS103" s="8">
        <f t="shared" si="50"/>
        <v>3.1780538303479458</v>
      </c>
      <c r="CT103">
        <v>6</v>
      </c>
      <c r="CU103" s="8">
        <f t="shared" si="51"/>
        <v>1.791759469228055</v>
      </c>
    </row>
    <row r="104" spans="1:99">
      <c r="A104">
        <v>13190509342</v>
      </c>
      <c r="B104" t="s">
        <v>319</v>
      </c>
      <c r="C104" t="s">
        <v>76</v>
      </c>
      <c r="D104">
        <v>1</v>
      </c>
      <c r="E104">
        <v>411152545</v>
      </c>
      <c r="F104" s="2">
        <v>44539.752743055556</v>
      </c>
      <c r="G104" s="2">
        <v>44539.754374999997</v>
      </c>
      <c r="H104" t="s">
        <v>373</v>
      </c>
      <c r="I104">
        <v>1</v>
      </c>
      <c r="J104">
        <v>1</v>
      </c>
      <c r="K104">
        <v>0</v>
      </c>
      <c r="L104">
        <v>1</v>
      </c>
      <c r="M104">
        <v>0</v>
      </c>
      <c r="N104">
        <v>0</v>
      </c>
      <c r="O104">
        <v>1</v>
      </c>
      <c r="P104">
        <v>0</v>
      </c>
      <c r="Q104">
        <v>35</v>
      </c>
      <c r="R104">
        <v>1</v>
      </c>
      <c r="S104">
        <v>0</v>
      </c>
      <c r="T104">
        <v>0</v>
      </c>
      <c r="U104">
        <v>0</v>
      </c>
      <c r="V104">
        <v>0</v>
      </c>
      <c r="W104">
        <v>1</v>
      </c>
      <c r="X104">
        <v>1</v>
      </c>
      <c r="Z104" t="str">
        <f>IF(Y104="","",IF(AND(Y104&gt;='Richtig&amp;95CI'!$F$3,Y104&lt;='Richtig&amp;95CI'!$G$3),1,0))</f>
        <v/>
      </c>
      <c r="AA104" s="8" t="str">
        <f t="shared" si="30"/>
        <v/>
      </c>
      <c r="AC104" t="str">
        <f>IF(AB104="","",IF(AND(AB104&gt;='Richtig&amp;95CI'!$F$4,AB104&lt;='Richtig&amp;95CI'!$G$4),1,0))</f>
        <v/>
      </c>
      <c r="AD104" s="8" t="str">
        <f t="shared" si="31"/>
        <v/>
      </c>
      <c r="AP104" t="str">
        <f>IF(AO104="","",IF(AND(AO104&gt;='Richtig&amp;95CI'!$F$6,AO104&lt;='Richtig&amp;95CI'!$G$6),1,0))</f>
        <v/>
      </c>
      <c r="AQ104" s="8" t="str">
        <f t="shared" si="32"/>
        <v/>
      </c>
      <c r="AS104" t="str">
        <f>IF(AR104="","",IF(AND(AR104&gt;='Richtig&amp;95CI'!$F$2,AR104&lt;='Richtig&amp;95CI'!$G$2),1,0))</f>
        <v/>
      </c>
      <c r="AT104" s="8" t="str">
        <f t="shared" si="33"/>
        <v/>
      </c>
      <c r="AV104" t="str">
        <f>IF(AU104="","",IF(AND(AU104&gt;='Richtig&amp;95CI'!$F$5,AU104&lt;='Richtig&amp;95CI'!$G$5),1,0))</f>
        <v/>
      </c>
      <c r="AW104" s="8" t="str">
        <f t="shared" si="34"/>
        <v/>
      </c>
      <c r="BA104" t="str">
        <f>IF(AZ104="","",IF(AND(AZ104&gt;='Richtig&amp;95CI'!$F$3,AZ104&lt;='Richtig&amp;95CI'!$G$3),1,0))</f>
        <v/>
      </c>
      <c r="BB104" s="8" t="str">
        <f t="shared" si="35"/>
        <v/>
      </c>
      <c r="BC104" t="str">
        <f t="shared" si="54"/>
        <v/>
      </c>
      <c r="BD104" s="8" t="str">
        <f t="shared" si="36"/>
        <v/>
      </c>
      <c r="BF104" t="str">
        <f>IF(BE104="","",IF(AND(BE104&gt;='Richtig&amp;95CI'!$F$4,BE104&lt;='Richtig&amp;95CI'!$G$4),1,0))</f>
        <v/>
      </c>
      <c r="BG104" s="8" t="str">
        <f t="shared" si="37"/>
        <v/>
      </c>
      <c r="BH104" t="str">
        <f t="shared" si="55"/>
        <v/>
      </c>
      <c r="BI104" s="8" t="str">
        <f t="shared" si="38"/>
        <v/>
      </c>
      <c r="BU104" t="str">
        <f>IF(BT104="","",IF(AND(BT104&gt;='Richtig&amp;95CI'!$F$6,BT104&lt;='Richtig&amp;95CI'!$G$6),1,0))</f>
        <v/>
      </c>
      <c r="BV104" s="8" t="str">
        <f t="shared" si="39"/>
        <v/>
      </c>
      <c r="BW104" t="str">
        <f t="shared" si="40"/>
        <v/>
      </c>
      <c r="BX104" s="8" t="str">
        <f t="shared" si="41"/>
        <v/>
      </c>
      <c r="BZ104" t="str">
        <f>IF(BY104="","",IF(AND(BY104&gt;='Richtig&amp;95CI'!$F$2,BY104&lt;='Richtig&amp;95CI'!$G$2),1,0))</f>
        <v/>
      </c>
      <c r="CA104" s="8" t="str">
        <f t="shared" si="42"/>
        <v/>
      </c>
      <c r="CB104" t="str">
        <f t="shared" si="43"/>
        <v/>
      </c>
      <c r="CC104" s="8" t="str">
        <f t="shared" si="44"/>
        <v/>
      </c>
      <c r="CE104" t="str">
        <f>IF(CD104="","",IF(AND(CD104&gt;='Richtig&amp;95CI'!$F$5,CD104&lt;='Richtig&amp;95CI'!$G$5),1,0))</f>
        <v/>
      </c>
      <c r="CF104" s="8" t="str">
        <f t="shared" si="45"/>
        <v/>
      </c>
      <c r="CG104" t="str">
        <f t="shared" si="46"/>
        <v/>
      </c>
      <c r="CH104" s="8" t="str">
        <f t="shared" si="47"/>
        <v/>
      </c>
      <c r="CJ104">
        <v>0</v>
      </c>
      <c r="CK104">
        <v>0</v>
      </c>
      <c r="CL104">
        <v>0</v>
      </c>
      <c r="CM104">
        <v>0</v>
      </c>
      <c r="CN104">
        <v>355</v>
      </c>
      <c r="CO104" s="8">
        <f t="shared" si="48"/>
        <v>5.872117789475416</v>
      </c>
      <c r="CP104">
        <v>32</v>
      </c>
      <c r="CQ104" s="8">
        <f t="shared" si="49"/>
        <v>3.4657359027997265</v>
      </c>
      <c r="CR104">
        <v>24</v>
      </c>
      <c r="CS104" s="8">
        <f t="shared" si="50"/>
        <v>3.1780538303479458</v>
      </c>
      <c r="CT104">
        <v>6</v>
      </c>
      <c r="CU104" s="8">
        <f t="shared" si="51"/>
        <v>1.791759469228055</v>
      </c>
    </row>
    <row r="105" spans="1:99">
      <c r="A105">
        <v>13190461419</v>
      </c>
      <c r="B105" t="s">
        <v>319</v>
      </c>
      <c r="C105" t="s">
        <v>76</v>
      </c>
      <c r="D105">
        <v>1</v>
      </c>
      <c r="E105">
        <v>411152545</v>
      </c>
      <c r="F105" s="2">
        <v>44539.742245370369</v>
      </c>
      <c r="G105" s="2">
        <v>44539.747546296298</v>
      </c>
      <c r="H105" t="s">
        <v>145</v>
      </c>
      <c r="I105">
        <v>1</v>
      </c>
      <c r="J105">
        <v>1</v>
      </c>
      <c r="K105">
        <v>0</v>
      </c>
      <c r="L105">
        <v>1</v>
      </c>
      <c r="M105">
        <v>0</v>
      </c>
      <c r="N105">
        <v>0</v>
      </c>
      <c r="O105">
        <v>1</v>
      </c>
      <c r="P105">
        <v>1</v>
      </c>
      <c r="Q105">
        <v>18</v>
      </c>
      <c r="R105">
        <v>1</v>
      </c>
      <c r="S105">
        <v>0</v>
      </c>
      <c r="T105">
        <v>1</v>
      </c>
      <c r="U105">
        <v>1</v>
      </c>
      <c r="V105">
        <v>1</v>
      </c>
      <c r="W105">
        <v>1</v>
      </c>
      <c r="X105">
        <v>1</v>
      </c>
      <c r="Y105" s="236">
        <v>0.5</v>
      </c>
      <c r="Z105">
        <f>IF(Y105="","",IF(AND(Y105&gt;='Richtig&amp;95CI'!$F$3,Y105&lt;='Richtig&amp;95CI'!$G$3),1,0))</f>
        <v>0</v>
      </c>
      <c r="AA105" s="8">
        <f t="shared" si="30"/>
        <v>-0.69314718055994529</v>
      </c>
      <c r="AB105">
        <v>0.4</v>
      </c>
      <c r="AC105">
        <f>IF(AB105="","",IF(AND(AB105&gt;='Richtig&amp;95CI'!$F$4,AB105&lt;='Richtig&amp;95CI'!$G$4),1,0))</f>
        <v>0</v>
      </c>
      <c r="AD105" s="8">
        <f t="shared" si="31"/>
        <v>-0.916290731874155</v>
      </c>
      <c r="AE105">
        <v>1</v>
      </c>
      <c r="AF105" t="s">
        <v>193</v>
      </c>
      <c r="AG105" t="s">
        <v>377</v>
      </c>
      <c r="AH105" t="s">
        <v>378</v>
      </c>
      <c r="AI105">
        <v>1</v>
      </c>
      <c r="AJ105">
        <v>0</v>
      </c>
      <c r="AK105">
        <v>1</v>
      </c>
      <c r="AL105">
        <v>0</v>
      </c>
      <c r="AM105">
        <v>0</v>
      </c>
      <c r="AN105">
        <f t="shared" si="52"/>
        <v>2</v>
      </c>
      <c r="AO105" s="238">
        <v>300</v>
      </c>
      <c r="AP105">
        <f>IF(AO105="","",IF(AND(AO105&gt;='Richtig&amp;95CI'!$F$6,AO105&lt;='Richtig&amp;95CI'!$G$6),1,0))</f>
        <v>0</v>
      </c>
      <c r="AQ105" s="8">
        <f t="shared" si="32"/>
        <v>5.7037824746562009</v>
      </c>
      <c r="AR105" s="238">
        <v>200</v>
      </c>
      <c r="AS105">
        <f>IF(AR105="","",IF(AND(AR105&gt;='Richtig&amp;95CI'!$F$2,AR105&lt;='Richtig&amp;95CI'!$G$2),1,0))</f>
        <v>0</v>
      </c>
      <c r="AT105" s="8">
        <f t="shared" si="33"/>
        <v>5.2983173665480363</v>
      </c>
      <c r="AU105" s="238">
        <v>1</v>
      </c>
      <c r="AV105">
        <f>IF(AU105="","",IF(AND(AU105&gt;='Richtig&amp;95CI'!$F$5,AU105&lt;='Richtig&amp;95CI'!$G$5),1,0))</f>
        <v>1</v>
      </c>
      <c r="AW105" s="8">
        <f t="shared" si="34"/>
        <v>0</v>
      </c>
      <c r="AX105">
        <v>0</v>
      </c>
      <c r="BA105" t="str">
        <f>IF(AZ105="","",IF(AND(AZ105&gt;='Richtig&amp;95CI'!$F$3,AZ105&lt;='Richtig&amp;95CI'!$G$3),1,0))</f>
        <v/>
      </c>
      <c r="BB105" s="8" t="str">
        <f t="shared" si="35"/>
        <v/>
      </c>
      <c r="BC105" t="str">
        <f t="shared" si="54"/>
        <v/>
      </c>
      <c r="BD105" s="8" t="str">
        <f t="shared" si="36"/>
        <v/>
      </c>
      <c r="BF105" t="str">
        <f>IF(BE105="","",IF(AND(BE105&gt;='Richtig&amp;95CI'!$F$4,BE105&lt;='Richtig&amp;95CI'!$G$4),1,0))</f>
        <v/>
      </c>
      <c r="BG105" s="8" t="str">
        <f t="shared" si="37"/>
        <v/>
      </c>
      <c r="BH105" t="str">
        <f t="shared" si="55"/>
        <v/>
      </c>
      <c r="BI105" s="8" t="str">
        <f t="shared" si="38"/>
        <v/>
      </c>
      <c r="BU105" t="str">
        <f>IF(BT105="","",IF(AND(BT105&gt;='Richtig&amp;95CI'!$F$6,BT105&lt;='Richtig&amp;95CI'!$G$6),1,0))</f>
        <v/>
      </c>
      <c r="BV105" s="8" t="str">
        <f t="shared" si="39"/>
        <v/>
      </c>
      <c r="BW105" t="str">
        <f t="shared" si="40"/>
        <v/>
      </c>
      <c r="BX105" s="8" t="str">
        <f t="shared" si="41"/>
        <v/>
      </c>
      <c r="BZ105" t="str">
        <f>IF(BY105="","",IF(AND(BY105&gt;='Richtig&amp;95CI'!$F$2,BY105&lt;='Richtig&amp;95CI'!$G$2),1,0))</f>
        <v/>
      </c>
      <c r="CA105" s="8" t="str">
        <f t="shared" si="42"/>
        <v/>
      </c>
      <c r="CB105" t="str">
        <f t="shared" si="43"/>
        <v/>
      </c>
      <c r="CC105" s="8" t="str">
        <f t="shared" si="44"/>
        <v/>
      </c>
      <c r="CE105" t="str">
        <f>IF(CD105="","",IF(AND(CD105&gt;='Richtig&amp;95CI'!$F$5,CD105&lt;='Richtig&amp;95CI'!$G$5),1,0))</f>
        <v/>
      </c>
      <c r="CF105" s="8" t="str">
        <f t="shared" si="45"/>
        <v/>
      </c>
      <c r="CG105" t="str">
        <f t="shared" si="46"/>
        <v/>
      </c>
      <c r="CH105" s="8" t="str">
        <f t="shared" si="47"/>
        <v/>
      </c>
      <c r="CJ105">
        <v>0</v>
      </c>
      <c r="CK105">
        <v>0</v>
      </c>
      <c r="CL105">
        <v>0</v>
      </c>
      <c r="CM105">
        <v>0</v>
      </c>
      <c r="CN105">
        <v>355</v>
      </c>
      <c r="CO105" s="8">
        <f t="shared" si="48"/>
        <v>5.872117789475416</v>
      </c>
      <c r="CP105">
        <v>32</v>
      </c>
      <c r="CQ105" s="8">
        <f t="shared" si="49"/>
        <v>3.4657359027997265</v>
      </c>
      <c r="CR105">
        <v>24</v>
      </c>
      <c r="CS105" s="8">
        <f t="shared" si="50"/>
        <v>3.1780538303479458</v>
      </c>
      <c r="CT105">
        <v>6</v>
      </c>
      <c r="CU105" s="8">
        <f t="shared" si="51"/>
        <v>1.791759469228055</v>
      </c>
    </row>
    <row r="106" spans="1:99">
      <c r="A106">
        <v>13190314653</v>
      </c>
      <c r="B106" t="s">
        <v>319</v>
      </c>
      <c r="C106" t="s">
        <v>76</v>
      </c>
      <c r="D106">
        <v>1</v>
      </c>
      <c r="E106">
        <v>411152545</v>
      </c>
      <c r="F106" s="2">
        <v>44539.709849537037</v>
      </c>
      <c r="G106" s="2">
        <v>44539.734537037039</v>
      </c>
      <c r="H106" t="s">
        <v>379</v>
      </c>
      <c r="I106">
        <v>0</v>
      </c>
      <c r="J106">
        <v>0</v>
      </c>
      <c r="K106">
        <v>0</v>
      </c>
      <c r="L106">
        <v>0</v>
      </c>
      <c r="M106">
        <v>0</v>
      </c>
      <c r="N106">
        <v>0</v>
      </c>
      <c r="O106">
        <v>1</v>
      </c>
      <c r="P106">
        <v>0</v>
      </c>
      <c r="Q106">
        <v>18</v>
      </c>
      <c r="R106">
        <v>1</v>
      </c>
      <c r="S106">
        <v>0</v>
      </c>
      <c r="T106">
        <v>0</v>
      </c>
      <c r="U106">
        <v>0</v>
      </c>
      <c r="V106">
        <v>0</v>
      </c>
      <c r="W106">
        <v>1</v>
      </c>
      <c r="X106">
        <v>0</v>
      </c>
      <c r="Y106" s="236">
        <v>20</v>
      </c>
      <c r="Z106">
        <f>IF(Y106="","",IF(AND(Y106&gt;='Richtig&amp;95CI'!$F$3,Y106&lt;='Richtig&amp;95CI'!$G$3),1,0))</f>
        <v>0</v>
      </c>
      <c r="AA106" s="8">
        <f t="shared" si="30"/>
        <v>2.9957322735539909</v>
      </c>
      <c r="AB106">
        <v>5</v>
      </c>
      <c r="AC106">
        <f>IF(AB106="","",IF(AND(AB106&gt;='Richtig&amp;95CI'!$F$4,AB106&lt;='Richtig&amp;95CI'!$G$4),1,0))</f>
        <v>0</v>
      </c>
      <c r="AD106" s="8">
        <f t="shared" si="31"/>
        <v>1.6094379124341003</v>
      </c>
      <c r="AE106">
        <v>1</v>
      </c>
      <c r="AF106" t="s">
        <v>380</v>
      </c>
      <c r="AI106">
        <v>0</v>
      </c>
      <c r="AJ106">
        <v>0</v>
      </c>
      <c r="AK106">
        <v>1</v>
      </c>
      <c r="AL106">
        <v>0</v>
      </c>
      <c r="AM106">
        <v>0</v>
      </c>
      <c r="AN106">
        <f t="shared" si="52"/>
        <v>1</v>
      </c>
      <c r="AO106" s="238">
        <v>100</v>
      </c>
      <c r="AP106">
        <f>IF(AO106="","",IF(AND(AO106&gt;='Richtig&amp;95CI'!$F$6,AO106&lt;='Richtig&amp;95CI'!$G$6),1,0))</f>
        <v>0</v>
      </c>
      <c r="AQ106" s="8">
        <f t="shared" si="32"/>
        <v>4.6051701859880918</v>
      </c>
      <c r="AR106" s="238">
        <v>20</v>
      </c>
      <c r="AS106">
        <f>IF(AR106="","",IF(AND(AR106&gt;='Richtig&amp;95CI'!$F$2,AR106&lt;='Richtig&amp;95CI'!$G$2),1,0))</f>
        <v>0</v>
      </c>
      <c r="AT106" s="8">
        <f t="shared" si="33"/>
        <v>2.9957322735539909</v>
      </c>
      <c r="AU106" s="238">
        <v>2</v>
      </c>
      <c r="AV106">
        <f>IF(AU106="","",IF(AND(AU106&gt;='Richtig&amp;95CI'!$F$5,AU106&lt;='Richtig&amp;95CI'!$G$5),1,0))</f>
        <v>1</v>
      </c>
      <c r="AW106" s="8">
        <f t="shared" si="34"/>
        <v>0.69314718055994529</v>
      </c>
      <c r="AX106">
        <v>0</v>
      </c>
      <c r="AY106">
        <v>0</v>
      </c>
      <c r="AZ106" s="236">
        <v>31</v>
      </c>
      <c r="BA106">
        <f>IF(AZ106="","",IF(AND(AZ106&gt;='Richtig&amp;95CI'!$F$3,AZ106&lt;='Richtig&amp;95CI'!$G$3),1,0))</f>
        <v>1</v>
      </c>
      <c r="BB106" s="8">
        <f t="shared" si="35"/>
        <v>3.4339872044851463</v>
      </c>
      <c r="BC106">
        <f t="shared" si="54"/>
        <v>11</v>
      </c>
      <c r="BD106" s="8">
        <f t="shared" si="36"/>
        <v>2.3978952727983707</v>
      </c>
      <c r="BE106" s="238">
        <v>24</v>
      </c>
      <c r="BF106">
        <f>IF(BE106="","",IF(AND(BE106&gt;='Richtig&amp;95CI'!$F$4,BE106&lt;='Richtig&amp;95CI'!$G$4),1,0))</f>
        <v>1</v>
      </c>
      <c r="BG106" s="8">
        <f t="shared" si="37"/>
        <v>3.1780538303479458</v>
      </c>
      <c r="BH106">
        <f t="shared" si="55"/>
        <v>19</v>
      </c>
      <c r="BI106" s="8">
        <f t="shared" si="38"/>
        <v>2.9444389791664403</v>
      </c>
      <c r="BJ106">
        <v>1</v>
      </c>
      <c r="BK106" t="s">
        <v>381</v>
      </c>
      <c r="BN106">
        <v>0</v>
      </c>
      <c r="BO106">
        <v>0</v>
      </c>
      <c r="BP106">
        <v>1</v>
      </c>
      <c r="BQ106">
        <v>0</v>
      </c>
      <c r="BR106">
        <v>0</v>
      </c>
      <c r="BS106">
        <f t="shared" si="53"/>
        <v>1</v>
      </c>
      <c r="BT106" s="238">
        <v>335</v>
      </c>
      <c r="BU106">
        <f>IF(BT106="","",IF(AND(BT106&gt;='Richtig&amp;95CI'!$F$6,BT106&lt;='Richtig&amp;95CI'!$G$6),1,0))</f>
        <v>0</v>
      </c>
      <c r="BV106" s="8">
        <f t="shared" si="39"/>
        <v>5.8141305318250662</v>
      </c>
      <c r="BW106">
        <f t="shared" si="40"/>
        <v>235</v>
      </c>
      <c r="BX106" s="8">
        <f t="shared" si="41"/>
        <v>5.4595855141441589</v>
      </c>
      <c r="BY106">
        <v>330</v>
      </c>
      <c r="BZ106">
        <f>IF(BY106="","",IF(AND(BY106&gt;='Richtig&amp;95CI'!$F$2,BY106&lt;='Richtig&amp;95CI'!$G$2),1,0))</f>
        <v>1</v>
      </c>
      <c r="CA106" s="8">
        <f t="shared" si="42"/>
        <v>5.7990926544605257</v>
      </c>
      <c r="CB106">
        <f t="shared" si="43"/>
        <v>310</v>
      </c>
      <c r="CC106" s="8">
        <f t="shared" si="44"/>
        <v>5.7365722974791922</v>
      </c>
      <c r="CD106" s="238">
        <v>10</v>
      </c>
      <c r="CE106">
        <f>IF(CD106="","",IF(AND(CD106&gt;='Richtig&amp;95CI'!$F$5,CD106&lt;='Richtig&amp;95CI'!$G$5),1,0))</f>
        <v>1</v>
      </c>
      <c r="CF106" s="8">
        <f t="shared" si="45"/>
        <v>2.3025850929940459</v>
      </c>
      <c r="CG106">
        <f t="shared" si="46"/>
        <v>8</v>
      </c>
      <c r="CH106" s="8">
        <f t="shared" si="47"/>
        <v>2.0794415416798357</v>
      </c>
      <c r="CI106">
        <v>0</v>
      </c>
      <c r="CJ106">
        <v>1</v>
      </c>
      <c r="CK106">
        <v>0</v>
      </c>
      <c r="CL106">
        <v>1</v>
      </c>
      <c r="CM106">
        <v>0</v>
      </c>
      <c r="CN106">
        <v>355</v>
      </c>
      <c r="CO106" s="8">
        <f t="shared" si="48"/>
        <v>5.872117789475416</v>
      </c>
      <c r="CP106">
        <v>32</v>
      </c>
      <c r="CQ106" s="8">
        <f t="shared" si="49"/>
        <v>3.4657359027997265</v>
      </c>
      <c r="CR106">
        <v>24</v>
      </c>
      <c r="CS106" s="8">
        <f t="shared" si="50"/>
        <v>3.1780538303479458</v>
      </c>
      <c r="CT106">
        <v>6</v>
      </c>
      <c r="CU106" s="8">
        <f t="shared" si="51"/>
        <v>1.791759469228055</v>
      </c>
    </row>
    <row r="107" spans="1:99">
      <c r="A107">
        <v>13190365349</v>
      </c>
      <c r="B107" t="s">
        <v>319</v>
      </c>
      <c r="C107" t="s">
        <v>76</v>
      </c>
      <c r="D107">
        <v>1</v>
      </c>
      <c r="E107">
        <v>411152545</v>
      </c>
      <c r="F107" s="2">
        <v>44539.721620370372</v>
      </c>
      <c r="G107" s="2">
        <v>44539.722719907404</v>
      </c>
      <c r="H107" t="s">
        <v>382</v>
      </c>
      <c r="I107">
        <v>0</v>
      </c>
      <c r="J107">
        <v>0</v>
      </c>
      <c r="K107">
        <v>0</v>
      </c>
      <c r="L107">
        <v>0</v>
      </c>
      <c r="M107">
        <v>0</v>
      </c>
      <c r="N107">
        <v>0</v>
      </c>
      <c r="O107">
        <v>1</v>
      </c>
      <c r="P107">
        <v>0</v>
      </c>
      <c r="Q107">
        <v>22</v>
      </c>
      <c r="R107">
        <v>0</v>
      </c>
      <c r="S107">
        <v>0</v>
      </c>
      <c r="T107">
        <v>0</v>
      </c>
      <c r="U107">
        <v>0</v>
      </c>
      <c r="V107">
        <v>1</v>
      </c>
      <c r="W107">
        <v>1</v>
      </c>
      <c r="X107">
        <v>0</v>
      </c>
      <c r="Z107" t="str">
        <f>IF(Y107="","",IF(AND(Y107&gt;='Richtig&amp;95CI'!$F$3,Y107&lt;='Richtig&amp;95CI'!$G$3),1,0))</f>
        <v/>
      </c>
      <c r="AA107" s="8" t="str">
        <f t="shared" si="30"/>
        <v/>
      </c>
      <c r="AC107" t="str">
        <f>IF(AB107="","",IF(AND(AB107&gt;='Richtig&amp;95CI'!$F$4,AB107&lt;='Richtig&amp;95CI'!$G$4),1,0))</f>
        <v/>
      </c>
      <c r="AD107" s="8" t="str">
        <f t="shared" si="31"/>
        <v/>
      </c>
      <c r="AP107" t="str">
        <f>IF(AO107="","",IF(AND(AO107&gt;='Richtig&amp;95CI'!$F$6,AO107&lt;='Richtig&amp;95CI'!$G$6),1,0))</f>
        <v/>
      </c>
      <c r="AQ107" s="8" t="str">
        <f t="shared" si="32"/>
        <v/>
      </c>
      <c r="AS107" t="str">
        <f>IF(AR107="","",IF(AND(AR107&gt;='Richtig&amp;95CI'!$F$2,AR107&lt;='Richtig&amp;95CI'!$G$2),1,0))</f>
        <v/>
      </c>
      <c r="AT107" s="8" t="str">
        <f t="shared" si="33"/>
        <v/>
      </c>
      <c r="AV107" t="str">
        <f>IF(AU107="","",IF(AND(AU107&gt;='Richtig&amp;95CI'!$F$5,AU107&lt;='Richtig&amp;95CI'!$G$5),1,0))</f>
        <v/>
      </c>
      <c r="AW107" s="8" t="str">
        <f t="shared" si="34"/>
        <v/>
      </c>
      <c r="BA107" t="str">
        <f>IF(AZ107="","",IF(AND(AZ107&gt;='Richtig&amp;95CI'!$F$3,AZ107&lt;='Richtig&amp;95CI'!$G$3),1,0))</f>
        <v/>
      </c>
      <c r="BB107" s="8" t="str">
        <f t="shared" si="35"/>
        <v/>
      </c>
      <c r="BC107" t="str">
        <f t="shared" si="54"/>
        <v/>
      </c>
      <c r="BD107" s="8" t="str">
        <f t="shared" si="36"/>
        <v/>
      </c>
      <c r="BF107" t="str">
        <f>IF(BE107="","",IF(AND(BE107&gt;='Richtig&amp;95CI'!$F$4,BE107&lt;='Richtig&amp;95CI'!$G$4),1,0))</f>
        <v/>
      </c>
      <c r="BG107" s="8" t="str">
        <f t="shared" si="37"/>
        <v/>
      </c>
      <c r="BH107" t="str">
        <f t="shared" si="55"/>
        <v/>
      </c>
      <c r="BI107" s="8" t="str">
        <f t="shared" si="38"/>
        <v/>
      </c>
      <c r="BU107" t="str">
        <f>IF(BT107="","",IF(AND(BT107&gt;='Richtig&amp;95CI'!$F$6,BT107&lt;='Richtig&amp;95CI'!$G$6),1,0))</f>
        <v/>
      </c>
      <c r="BV107" s="8" t="str">
        <f t="shared" si="39"/>
        <v/>
      </c>
      <c r="BW107" t="str">
        <f t="shared" si="40"/>
        <v/>
      </c>
      <c r="BX107" s="8" t="str">
        <f t="shared" si="41"/>
        <v/>
      </c>
      <c r="BZ107" t="str">
        <f>IF(BY107="","",IF(AND(BY107&gt;='Richtig&amp;95CI'!$F$2,BY107&lt;='Richtig&amp;95CI'!$G$2),1,0))</f>
        <v/>
      </c>
      <c r="CA107" s="8" t="str">
        <f t="shared" si="42"/>
        <v/>
      </c>
      <c r="CB107" t="str">
        <f t="shared" si="43"/>
        <v/>
      </c>
      <c r="CC107" s="8" t="str">
        <f t="shared" si="44"/>
        <v/>
      </c>
      <c r="CE107" t="str">
        <f>IF(CD107="","",IF(AND(CD107&gt;='Richtig&amp;95CI'!$F$5,CD107&lt;='Richtig&amp;95CI'!$G$5),1,0))</f>
        <v/>
      </c>
      <c r="CF107" s="8" t="str">
        <f t="shared" si="45"/>
        <v/>
      </c>
      <c r="CG107" t="str">
        <f t="shared" si="46"/>
        <v/>
      </c>
      <c r="CH107" s="8" t="str">
        <f t="shared" si="47"/>
        <v/>
      </c>
      <c r="CJ107">
        <v>0</v>
      </c>
      <c r="CK107">
        <v>0</v>
      </c>
      <c r="CL107">
        <v>0</v>
      </c>
      <c r="CM107">
        <v>0</v>
      </c>
      <c r="CN107">
        <v>355</v>
      </c>
      <c r="CO107" s="8">
        <f t="shared" si="48"/>
        <v>5.872117789475416</v>
      </c>
      <c r="CP107">
        <v>32</v>
      </c>
      <c r="CQ107" s="8">
        <f t="shared" si="49"/>
        <v>3.4657359027997265</v>
      </c>
      <c r="CR107">
        <v>24</v>
      </c>
      <c r="CS107" s="8">
        <f t="shared" si="50"/>
        <v>3.1780538303479458</v>
      </c>
      <c r="CT107">
        <v>6</v>
      </c>
      <c r="CU107" s="8">
        <f t="shared" si="51"/>
        <v>1.791759469228055</v>
      </c>
    </row>
    <row r="108" spans="1:99">
      <c r="A108">
        <v>13190303197</v>
      </c>
      <c r="B108" t="s">
        <v>319</v>
      </c>
      <c r="C108" t="s">
        <v>76</v>
      </c>
      <c r="D108">
        <v>1</v>
      </c>
      <c r="E108">
        <v>411152545</v>
      </c>
      <c r="F108" s="2">
        <v>44539.708310185182</v>
      </c>
      <c r="G108" s="2">
        <v>44539.719675925924</v>
      </c>
      <c r="H108" t="s">
        <v>383</v>
      </c>
      <c r="I108">
        <v>1</v>
      </c>
      <c r="J108">
        <v>1</v>
      </c>
      <c r="K108">
        <v>0</v>
      </c>
      <c r="L108">
        <v>1</v>
      </c>
      <c r="M108">
        <v>0</v>
      </c>
      <c r="N108">
        <v>0</v>
      </c>
      <c r="O108">
        <v>0</v>
      </c>
      <c r="P108">
        <v>1</v>
      </c>
      <c r="Q108">
        <v>14</v>
      </c>
      <c r="R108">
        <v>0</v>
      </c>
      <c r="S108">
        <v>0</v>
      </c>
      <c r="T108">
        <v>1</v>
      </c>
      <c r="U108">
        <v>0</v>
      </c>
      <c r="V108">
        <v>0</v>
      </c>
      <c r="W108">
        <v>0</v>
      </c>
      <c r="X108">
        <v>0</v>
      </c>
      <c r="Y108" s="236">
        <v>7</v>
      </c>
      <c r="Z108">
        <f>IF(Y108="","",IF(AND(Y108&gt;='Richtig&amp;95CI'!$F$3,Y108&lt;='Richtig&amp;95CI'!$G$3),1,0))</f>
        <v>0</v>
      </c>
      <c r="AA108" s="8">
        <f t="shared" si="30"/>
        <v>1.9459101490553132</v>
      </c>
      <c r="AB108">
        <v>5</v>
      </c>
      <c r="AC108">
        <f>IF(AB108="","",IF(AND(AB108&gt;='Richtig&amp;95CI'!$F$4,AB108&lt;='Richtig&amp;95CI'!$G$4),1,0))</f>
        <v>0</v>
      </c>
      <c r="AD108" s="8">
        <f t="shared" si="31"/>
        <v>1.6094379124341003</v>
      </c>
      <c r="AE108">
        <v>1</v>
      </c>
      <c r="AF108" t="s">
        <v>136</v>
      </c>
      <c r="AG108" t="s">
        <v>85</v>
      </c>
      <c r="AH108" t="s">
        <v>384</v>
      </c>
      <c r="AI108">
        <v>1</v>
      </c>
      <c r="AJ108">
        <v>1</v>
      </c>
      <c r="AK108">
        <v>1</v>
      </c>
      <c r="AL108">
        <v>0</v>
      </c>
      <c r="AM108">
        <v>0</v>
      </c>
      <c r="AN108">
        <f t="shared" si="52"/>
        <v>3</v>
      </c>
      <c r="AO108" s="238">
        <v>70</v>
      </c>
      <c r="AP108">
        <f>IF(AO108="","",IF(AND(AO108&gt;='Richtig&amp;95CI'!$F$6,AO108&lt;='Richtig&amp;95CI'!$G$6),1,0))</f>
        <v>0</v>
      </c>
      <c r="AQ108" s="8">
        <f t="shared" si="32"/>
        <v>4.2484952420493594</v>
      </c>
      <c r="AR108" s="238">
        <v>35</v>
      </c>
      <c r="AS108">
        <f>IF(AR108="","",IF(AND(AR108&gt;='Richtig&amp;95CI'!$F$2,AR108&lt;='Richtig&amp;95CI'!$G$2),1,0))</f>
        <v>0</v>
      </c>
      <c r="AT108" s="8">
        <f t="shared" si="33"/>
        <v>3.5553480614894135</v>
      </c>
      <c r="AU108" s="238">
        <v>10</v>
      </c>
      <c r="AV108">
        <f>IF(AU108="","",IF(AND(AU108&gt;='Richtig&amp;95CI'!$F$5,AU108&lt;='Richtig&amp;95CI'!$G$5),1,0))</f>
        <v>1</v>
      </c>
      <c r="AW108" s="8">
        <f t="shared" si="34"/>
        <v>2.3025850929940459</v>
      </c>
      <c r="AX108">
        <v>1</v>
      </c>
      <c r="AY108">
        <v>0</v>
      </c>
      <c r="AZ108" s="236">
        <v>31</v>
      </c>
      <c r="BA108">
        <f>IF(AZ108="","",IF(AND(AZ108&gt;='Richtig&amp;95CI'!$F$3,AZ108&lt;='Richtig&amp;95CI'!$G$3),1,0))</f>
        <v>1</v>
      </c>
      <c r="BB108" s="8">
        <f t="shared" si="35"/>
        <v>3.4339872044851463</v>
      </c>
      <c r="BC108">
        <f t="shared" si="54"/>
        <v>24</v>
      </c>
      <c r="BD108" s="8">
        <f t="shared" si="36"/>
        <v>3.1780538303479458</v>
      </c>
      <c r="BE108" s="238">
        <v>24</v>
      </c>
      <c r="BF108">
        <f>IF(BE108="","",IF(AND(BE108&gt;='Richtig&amp;95CI'!$F$4,BE108&lt;='Richtig&amp;95CI'!$G$4),1,0))</f>
        <v>1</v>
      </c>
      <c r="BG108" s="8">
        <f t="shared" si="37"/>
        <v>3.1780538303479458</v>
      </c>
      <c r="BH108">
        <f t="shared" si="55"/>
        <v>19</v>
      </c>
      <c r="BI108" s="8">
        <f t="shared" si="38"/>
        <v>2.9444389791664403</v>
      </c>
      <c r="BJ108">
        <v>1</v>
      </c>
      <c r="BK108" t="s">
        <v>136</v>
      </c>
      <c r="BL108" t="s">
        <v>85</v>
      </c>
      <c r="BM108" t="s">
        <v>357</v>
      </c>
      <c r="BN108">
        <v>1</v>
      </c>
      <c r="BO108">
        <v>1</v>
      </c>
      <c r="BP108">
        <v>1</v>
      </c>
      <c r="BQ108">
        <v>0</v>
      </c>
      <c r="BR108">
        <v>0</v>
      </c>
      <c r="BS108">
        <f t="shared" si="53"/>
        <v>3</v>
      </c>
      <c r="BT108" s="238">
        <v>350</v>
      </c>
      <c r="BU108">
        <f>IF(BT108="","",IF(AND(BT108&gt;='Richtig&amp;95CI'!$F$6,BT108&lt;='Richtig&amp;95CI'!$G$6),1,0))</f>
        <v>0</v>
      </c>
      <c r="BV108" s="8">
        <f t="shared" si="39"/>
        <v>5.857933154483459</v>
      </c>
      <c r="BW108">
        <f t="shared" si="40"/>
        <v>280</v>
      </c>
      <c r="BX108" s="8">
        <f t="shared" si="41"/>
        <v>5.6347896031692493</v>
      </c>
      <c r="BY108">
        <v>120</v>
      </c>
      <c r="BZ108">
        <f>IF(BY108="","",IF(AND(BY108&gt;='Richtig&amp;95CI'!$F$2,BY108&lt;='Richtig&amp;95CI'!$G$2),1,0))</f>
        <v>0</v>
      </c>
      <c r="CA108" s="8">
        <f t="shared" si="42"/>
        <v>4.7874917427820458</v>
      </c>
      <c r="CB108">
        <f t="shared" si="43"/>
        <v>85</v>
      </c>
      <c r="CC108" s="8">
        <f t="shared" si="44"/>
        <v>4.4426512564903167</v>
      </c>
      <c r="CD108" s="238">
        <v>50</v>
      </c>
      <c r="CE108">
        <f>IF(CD108="","",IF(AND(CD108&gt;='Richtig&amp;95CI'!$F$5,CD108&lt;='Richtig&amp;95CI'!$G$5),1,0))</f>
        <v>0</v>
      </c>
      <c r="CF108" s="8">
        <f t="shared" si="45"/>
        <v>3.912023005428146</v>
      </c>
      <c r="CG108">
        <f t="shared" si="46"/>
        <v>40</v>
      </c>
      <c r="CH108" s="8">
        <f t="shared" si="47"/>
        <v>3.6888794541139363</v>
      </c>
      <c r="CI108">
        <v>1</v>
      </c>
      <c r="CJ108">
        <v>1</v>
      </c>
      <c r="CK108">
        <v>0</v>
      </c>
      <c r="CL108">
        <v>1</v>
      </c>
      <c r="CM108">
        <v>1</v>
      </c>
      <c r="CN108">
        <v>355</v>
      </c>
      <c r="CO108" s="8">
        <f t="shared" si="48"/>
        <v>5.872117789475416</v>
      </c>
      <c r="CP108">
        <v>32</v>
      </c>
      <c r="CQ108" s="8">
        <f t="shared" si="49"/>
        <v>3.4657359027997265</v>
      </c>
      <c r="CR108">
        <v>24</v>
      </c>
      <c r="CS108" s="8">
        <f t="shared" si="50"/>
        <v>3.1780538303479458</v>
      </c>
      <c r="CT108">
        <v>6</v>
      </c>
      <c r="CU108" s="8">
        <f t="shared" si="51"/>
        <v>1.791759469228055</v>
      </c>
    </row>
    <row r="109" spans="1:99">
      <c r="A109">
        <v>13190289996</v>
      </c>
      <c r="B109" t="s">
        <v>319</v>
      </c>
      <c r="C109" t="s">
        <v>76</v>
      </c>
      <c r="D109">
        <v>1</v>
      </c>
      <c r="E109">
        <v>411152545</v>
      </c>
      <c r="F109" s="2">
        <v>44539.704976851855</v>
      </c>
      <c r="G109" s="2">
        <v>44539.712488425925</v>
      </c>
      <c r="H109" t="s">
        <v>385</v>
      </c>
      <c r="I109">
        <v>1</v>
      </c>
      <c r="J109">
        <v>1</v>
      </c>
      <c r="K109">
        <v>0</v>
      </c>
      <c r="L109">
        <v>0</v>
      </c>
      <c r="M109">
        <v>0</v>
      </c>
      <c r="N109">
        <v>0</v>
      </c>
      <c r="O109">
        <v>0</v>
      </c>
      <c r="P109">
        <v>1</v>
      </c>
      <c r="Q109">
        <v>70</v>
      </c>
      <c r="R109">
        <v>1</v>
      </c>
      <c r="S109">
        <v>0</v>
      </c>
      <c r="T109">
        <v>0</v>
      </c>
      <c r="U109">
        <v>0</v>
      </c>
      <c r="V109">
        <v>0</v>
      </c>
      <c r="W109">
        <v>0</v>
      </c>
      <c r="X109">
        <v>1</v>
      </c>
      <c r="Y109" s="236">
        <v>50</v>
      </c>
      <c r="Z109">
        <f>IF(Y109="","",IF(AND(Y109&gt;='Richtig&amp;95CI'!$F$3,Y109&lt;='Richtig&amp;95CI'!$G$3),1,0))</f>
        <v>0</v>
      </c>
      <c r="AA109" s="8">
        <f t="shared" si="30"/>
        <v>3.912023005428146</v>
      </c>
      <c r="AB109">
        <v>5</v>
      </c>
      <c r="AC109">
        <f>IF(AB109="","",IF(AND(AB109&gt;='Richtig&amp;95CI'!$F$4,AB109&lt;='Richtig&amp;95CI'!$G$4),1,0))</f>
        <v>0</v>
      </c>
      <c r="AD109" s="8">
        <f t="shared" si="31"/>
        <v>1.6094379124341003</v>
      </c>
      <c r="AE109">
        <v>0</v>
      </c>
      <c r="AO109" s="238">
        <v>100</v>
      </c>
      <c r="AP109">
        <f>IF(AO109="","",IF(AND(AO109&gt;='Richtig&amp;95CI'!$F$6,AO109&lt;='Richtig&amp;95CI'!$G$6),1,0))</f>
        <v>0</v>
      </c>
      <c r="AQ109" s="8">
        <f t="shared" si="32"/>
        <v>4.6051701859880918</v>
      </c>
      <c r="AR109" s="238">
        <v>30</v>
      </c>
      <c r="AS109">
        <f>IF(AR109="","",IF(AND(AR109&gt;='Richtig&amp;95CI'!$F$2,AR109&lt;='Richtig&amp;95CI'!$G$2),1,0))</f>
        <v>0</v>
      </c>
      <c r="AT109" s="8">
        <f t="shared" si="33"/>
        <v>3.4011973816621555</v>
      </c>
      <c r="AU109" s="238">
        <v>5</v>
      </c>
      <c r="AV109">
        <f>IF(AU109="","",IF(AND(AU109&gt;='Richtig&amp;95CI'!$F$5,AU109&lt;='Richtig&amp;95CI'!$G$5),1,0))</f>
        <v>1</v>
      </c>
      <c r="AW109" s="8">
        <f t="shared" si="34"/>
        <v>1.6094379124341003</v>
      </c>
      <c r="AX109">
        <v>1</v>
      </c>
      <c r="AY109">
        <v>0</v>
      </c>
      <c r="AZ109" s="236">
        <v>32</v>
      </c>
      <c r="BA109">
        <f>IF(AZ109="","",IF(AND(AZ109&gt;='Richtig&amp;95CI'!$F$3,AZ109&lt;='Richtig&amp;95CI'!$G$3),1,0))</f>
        <v>1</v>
      </c>
      <c r="BB109" s="8">
        <f t="shared" si="35"/>
        <v>3.4657359027997265</v>
      </c>
      <c r="BC109">
        <f t="shared" si="54"/>
        <v>-18</v>
      </c>
      <c r="BD109" s="8">
        <f t="shared" si="36"/>
        <v>-2.8903717578961645</v>
      </c>
      <c r="BE109" s="238">
        <v>24</v>
      </c>
      <c r="BF109">
        <f>IF(BE109="","",IF(AND(BE109&gt;='Richtig&amp;95CI'!$F$4,BE109&lt;='Richtig&amp;95CI'!$G$4),1,0))</f>
        <v>1</v>
      </c>
      <c r="BG109" s="8">
        <f t="shared" si="37"/>
        <v>3.1780538303479458</v>
      </c>
      <c r="BH109">
        <f t="shared" si="55"/>
        <v>19</v>
      </c>
      <c r="BI109" s="8">
        <f t="shared" si="38"/>
        <v>2.9444389791664403</v>
      </c>
      <c r="BJ109">
        <v>0</v>
      </c>
      <c r="BT109" s="238">
        <v>50</v>
      </c>
      <c r="BU109">
        <f>IF(BT109="","",IF(AND(BT109&gt;='Richtig&amp;95CI'!$F$6,BT109&lt;='Richtig&amp;95CI'!$G$6),1,0))</f>
        <v>0</v>
      </c>
      <c r="BV109" s="8">
        <f t="shared" si="39"/>
        <v>3.912023005428146</v>
      </c>
      <c r="BW109">
        <f t="shared" si="40"/>
        <v>-50</v>
      </c>
      <c r="BX109" s="8">
        <f t="shared" si="41"/>
        <v>-3.912023005428146</v>
      </c>
      <c r="BY109">
        <v>25</v>
      </c>
      <c r="BZ109">
        <f>IF(BY109="","",IF(AND(BY109&gt;='Richtig&amp;95CI'!$F$2,BY109&lt;='Richtig&amp;95CI'!$G$2),1,0))</f>
        <v>0</v>
      </c>
      <c r="CA109" s="8">
        <f t="shared" si="42"/>
        <v>3.2188758248682006</v>
      </c>
      <c r="CB109">
        <f t="shared" si="43"/>
        <v>-5</v>
      </c>
      <c r="CC109" s="8">
        <f t="shared" si="44"/>
        <v>-1.6094379124341003</v>
      </c>
      <c r="CD109" s="238">
        <v>3</v>
      </c>
      <c r="CE109">
        <f>IF(CD109="","",IF(AND(CD109&gt;='Richtig&amp;95CI'!$F$5,CD109&lt;='Richtig&amp;95CI'!$G$5),1,0))</f>
        <v>1</v>
      </c>
      <c r="CF109" s="8">
        <f t="shared" si="45"/>
        <v>1.0986122886681098</v>
      </c>
      <c r="CG109">
        <f t="shared" si="46"/>
        <v>-2</v>
      </c>
      <c r="CH109" s="8">
        <f t="shared" si="47"/>
        <v>-0.69314718055994529</v>
      </c>
      <c r="CI109">
        <v>1</v>
      </c>
      <c r="CJ109">
        <v>1</v>
      </c>
      <c r="CK109">
        <v>1</v>
      </c>
      <c r="CL109">
        <v>1</v>
      </c>
      <c r="CM109">
        <v>1</v>
      </c>
      <c r="CN109">
        <v>355</v>
      </c>
      <c r="CO109" s="8">
        <f t="shared" si="48"/>
        <v>5.872117789475416</v>
      </c>
      <c r="CP109">
        <v>32</v>
      </c>
      <c r="CQ109" s="8">
        <f t="shared" si="49"/>
        <v>3.4657359027997265</v>
      </c>
      <c r="CR109">
        <v>24</v>
      </c>
      <c r="CS109" s="8">
        <f t="shared" si="50"/>
        <v>3.1780538303479458</v>
      </c>
      <c r="CT109">
        <v>6</v>
      </c>
      <c r="CU109" s="8">
        <f t="shared" si="51"/>
        <v>1.791759469228055</v>
      </c>
    </row>
    <row r="110" spans="1:99">
      <c r="A110">
        <v>13190250940</v>
      </c>
      <c r="B110" t="s">
        <v>319</v>
      </c>
      <c r="C110" t="s">
        <v>76</v>
      </c>
      <c r="D110">
        <v>1</v>
      </c>
      <c r="E110">
        <v>411152545</v>
      </c>
      <c r="F110" s="2">
        <v>44539.697118055556</v>
      </c>
      <c r="G110" s="2">
        <v>44539.711319444446</v>
      </c>
      <c r="H110" t="s">
        <v>386</v>
      </c>
      <c r="I110">
        <v>0</v>
      </c>
      <c r="J110">
        <v>0</v>
      </c>
      <c r="K110">
        <v>0</v>
      </c>
      <c r="L110">
        <v>1</v>
      </c>
      <c r="M110">
        <v>0</v>
      </c>
      <c r="N110">
        <v>1</v>
      </c>
      <c r="O110">
        <v>0</v>
      </c>
      <c r="P110">
        <v>0</v>
      </c>
      <c r="Q110">
        <v>35</v>
      </c>
      <c r="R110">
        <v>0</v>
      </c>
      <c r="S110">
        <v>0</v>
      </c>
      <c r="T110">
        <v>0</v>
      </c>
      <c r="U110">
        <v>0</v>
      </c>
      <c r="V110">
        <v>1</v>
      </c>
      <c r="W110">
        <v>0</v>
      </c>
      <c r="X110">
        <v>0</v>
      </c>
      <c r="Y110" s="236">
        <v>5</v>
      </c>
      <c r="Z110">
        <f>IF(Y110="","",IF(AND(Y110&gt;='Richtig&amp;95CI'!$F$3,Y110&lt;='Richtig&amp;95CI'!$G$3),1,0))</f>
        <v>0</v>
      </c>
      <c r="AA110" s="8">
        <f t="shared" si="30"/>
        <v>1.6094379124341003</v>
      </c>
      <c r="AB110">
        <v>5</v>
      </c>
      <c r="AC110">
        <f>IF(AB110="","",IF(AND(AB110&gt;='Richtig&amp;95CI'!$F$4,AB110&lt;='Richtig&amp;95CI'!$G$4),1,0))</f>
        <v>0</v>
      </c>
      <c r="AD110" s="8">
        <f t="shared" si="31"/>
        <v>1.6094379124341003</v>
      </c>
      <c r="AE110">
        <v>1</v>
      </c>
      <c r="AF110" t="s">
        <v>387</v>
      </c>
      <c r="AG110" t="s">
        <v>388</v>
      </c>
      <c r="AH110" t="s">
        <v>389</v>
      </c>
      <c r="AI110">
        <v>1</v>
      </c>
      <c r="AJ110">
        <v>0</v>
      </c>
      <c r="AK110">
        <v>1</v>
      </c>
      <c r="AL110">
        <v>0</v>
      </c>
      <c r="AM110">
        <v>1</v>
      </c>
      <c r="AN110">
        <f t="shared" si="52"/>
        <v>3</v>
      </c>
      <c r="AO110" s="238">
        <v>5</v>
      </c>
      <c r="AP110">
        <f>IF(AO110="","",IF(AND(AO110&gt;='Richtig&amp;95CI'!$F$6,AO110&lt;='Richtig&amp;95CI'!$G$6),1,0))</f>
        <v>0</v>
      </c>
      <c r="AQ110" s="8">
        <f t="shared" si="32"/>
        <v>1.6094379124341003</v>
      </c>
      <c r="AR110" s="238">
        <v>10</v>
      </c>
      <c r="AS110">
        <f>IF(AR110="","",IF(AND(AR110&gt;='Richtig&amp;95CI'!$F$2,AR110&lt;='Richtig&amp;95CI'!$G$2),1,0))</f>
        <v>0</v>
      </c>
      <c r="AT110" s="8">
        <f t="shared" si="33"/>
        <v>2.3025850929940459</v>
      </c>
      <c r="AU110" s="238">
        <v>10</v>
      </c>
      <c r="AV110">
        <f>IF(AU110="","",IF(AND(AU110&gt;='Richtig&amp;95CI'!$F$5,AU110&lt;='Richtig&amp;95CI'!$G$5),1,0))</f>
        <v>1</v>
      </c>
      <c r="AW110" s="8">
        <f t="shared" si="34"/>
        <v>2.3025850929940459</v>
      </c>
      <c r="AX110">
        <v>0</v>
      </c>
      <c r="AY110">
        <v>0</v>
      </c>
      <c r="AZ110" s="236">
        <v>15</v>
      </c>
      <c r="BA110">
        <f>IF(AZ110="","",IF(AND(AZ110&gt;='Richtig&amp;95CI'!$F$3,AZ110&lt;='Richtig&amp;95CI'!$G$3),1,0))</f>
        <v>0</v>
      </c>
      <c r="BB110" s="8">
        <f t="shared" si="35"/>
        <v>2.7080502011022101</v>
      </c>
      <c r="BC110">
        <f t="shared" si="54"/>
        <v>10</v>
      </c>
      <c r="BD110" s="8">
        <f t="shared" si="36"/>
        <v>2.3025850929940459</v>
      </c>
      <c r="BE110" s="238">
        <v>11</v>
      </c>
      <c r="BF110">
        <f>IF(BE110="","",IF(AND(BE110&gt;='Richtig&amp;95CI'!$F$4,BE110&lt;='Richtig&amp;95CI'!$G$4),1,0))</f>
        <v>0</v>
      </c>
      <c r="BG110" s="8">
        <f t="shared" si="37"/>
        <v>2.3978952727983707</v>
      </c>
      <c r="BH110">
        <f t="shared" si="55"/>
        <v>6</v>
      </c>
      <c r="BI110" s="8">
        <f t="shared" si="38"/>
        <v>1.791759469228055</v>
      </c>
      <c r="BJ110">
        <v>1</v>
      </c>
      <c r="BK110" t="s">
        <v>390</v>
      </c>
      <c r="BN110">
        <v>1</v>
      </c>
      <c r="BO110">
        <v>0</v>
      </c>
      <c r="BP110">
        <v>0</v>
      </c>
      <c r="BQ110">
        <v>0</v>
      </c>
      <c r="BR110">
        <v>0</v>
      </c>
      <c r="BS110">
        <f t="shared" si="53"/>
        <v>1</v>
      </c>
      <c r="BT110" s="238">
        <v>355</v>
      </c>
      <c r="BU110">
        <f>IF(BT110="","",IF(AND(BT110&gt;='Richtig&amp;95CI'!$F$6,BT110&lt;='Richtig&amp;95CI'!$G$6),1,0))</f>
        <v>1</v>
      </c>
      <c r="BV110" s="8">
        <f t="shared" si="39"/>
        <v>5.872117789475416</v>
      </c>
      <c r="BW110">
        <f t="shared" si="40"/>
        <v>350</v>
      </c>
      <c r="BX110" s="8">
        <f t="shared" si="41"/>
        <v>5.857933154483459</v>
      </c>
      <c r="BY110">
        <v>50</v>
      </c>
      <c r="BZ110">
        <f>IF(BY110="","",IF(AND(BY110&gt;='Richtig&amp;95CI'!$F$2,BY110&lt;='Richtig&amp;95CI'!$G$2),1,0))</f>
        <v>0</v>
      </c>
      <c r="CA110" s="8">
        <f t="shared" si="42"/>
        <v>3.912023005428146</v>
      </c>
      <c r="CB110">
        <f t="shared" si="43"/>
        <v>40</v>
      </c>
      <c r="CC110" s="8">
        <f t="shared" si="44"/>
        <v>3.6888794541139363</v>
      </c>
      <c r="CD110" s="238">
        <v>0</v>
      </c>
      <c r="CE110">
        <f>IF(CD110="","",IF(AND(CD110&gt;='Richtig&amp;95CI'!$F$5,CD110&lt;='Richtig&amp;95CI'!$G$5),1,0))</f>
        <v>0</v>
      </c>
      <c r="CF110" s="8">
        <f>LN(0.00001)</f>
        <v>-11.512925464970229</v>
      </c>
      <c r="CG110">
        <f t="shared" si="46"/>
        <v>-10</v>
      </c>
      <c r="CH110" s="8">
        <f t="shared" si="47"/>
        <v>-2.3025850929940459</v>
      </c>
      <c r="CI110">
        <v>0</v>
      </c>
      <c r="CJ110">
        <v>0</v>
      </c>
      <c r="CK110">
        <v>0</v>
      </c>
      <c r="CL110">
        <v>1</v>
      </c>
      <c r="CM110">
        <v>0</v>
      </c>
      <c r="CN110">
        <v>355</v>
      </c>
      <c r="CO110" s="8">
        <f t="shared" si="48"/>
        <v>5.872117789475416</v>
      </c>
      <c r="CP110">
        <v>32</v>
      </c>
      <c r="CQ110" s="8">
        <f t="shared" si="49"/>
        <v>3.4657359027997265</v>
      </c>
      <c r="CR110">
        <v>24</v>
      </c>
      <c r="CS110" s="8">
        <f t="shared" si="50"/>
        <v>3.1780538303479458</v>
      </c>
      <c r="CT110">
        <v>6</v>
      </c>
      <c r="CU110" s="8">
        <f t="shared" si="51"/>
        <v>1.791759469228055</v>
      </c>
    </row>
    <row r="111" spans="1:99">
      <c r="A111">
        <v>13077761859</v>
      </c>
      <c r="B111" t="s">
        <v>319</v>
      </c>
      <c r="C111" t="s">
        <v>76</v>
      </c>
      <c r="D111">
        <v>1</v>
      </c>
      <c r="E111">
        <v>411152545</v>
      </c>
      <c r="F111" s="2">
        <v>44496.60869212963</v>
      </c>
      <c r="G111" s="2">
        <v>44496.609606481485</v>
      </c>
      <c r="H111" t="s">
        <v>156</v>
      </c>
      <c r="I111">
        <v>0</v>
      </c>
      <c r="J111">
        <v>0</v>
      </c>
      <c r="K111">
        <v>0</v>
      </c>
      <c r="L111">
        <v>0</v>
      </c>
      <c r="M111">
        <v>0</v>
      </c>
      <c r="N111">
        <v>0</v>
      </c>
      <c r="O111">
        <v>0</v>
      </c>
      <c r="P111">
        <v>1</v>
      </c>
      <c r="R111">
        <v>0</v>
      </c>
      <c r="S111">
        <v>0</v>
      </c>
      <c r="T111">
        <v>1</v>
      </c>
      <c r="U111">
        <v>0</v>
      </c>
      <c r="V111">
        <v>0</v>
      </c>
      <c r="W111">
        <v>0</v>
      </c>
      <c r="X111">
        <v>0</v>
      </c>
      <c r="Z111" t="str">
        <f>IF(Y111="","",IF(AND(Y111&gt;='Richtig&amp;95CI'!$F$3,Y111&lt;='Richtig&amp;95CI'!$G$3),1,0))</f>
        <v/>
      </c>
      <c r="AA111" s="8" t="str">
        <f t="shared" si="30"/>
        <v/>
      </c>
      <c r="AC111" t="str">
        <f>IF(AB111="","",IF(AND(AB111&gt;='Richtig&amp;95CI'!$F$4,AB111&lt;='Richtig&amp;95CI'!$G$4),1,0))</f>
        <v/>
      </c>
      <c r="AD111" s="8" t="str">
        <f t="shared" si="31"/>
        <v/>
      </c>
      <c r="AP111" t="str">
        <f>IF(AO111="","",IF(AND(AO111&gt;='Richtig&amp;95CI'!$F$6,AO111&lt;='Richtig&amp;95CI'!$G$6),1,0))</f>
        <v/>
      </c>
      <c r="AQ111" s="8" t="str">
        <f t="shared" si="32"/>
        <v/>
      </c>
      <c r="AS111" t="str">
        <f>IF(AR111="","",IF(AND(AR111&gt;='Richtig&amp;95CI'!$F$2,AR111&lt;='Richtig&amp;95CI'!$G$2),1,0))</f>
        <v/>
      </c>
      <c r="AT111" s="8" t="str">
        <f t="shared" si="33"/>
        <v/>
      </c>
      <c r="AV111" t="str">
        <f>IF(AU111="","",IF(AND(AU111&gt;='Richtig&amp;95CI'!$F$5,AU111&lt;='Richtig&amp;95CI'!$G$5),1,0))</f>
        <v/>
      </c>
      <c r="AW111" s="8" t="str">
        <f t="shared" si="34"/>
        <v/>
      </c>
      <c r="BA111" t="str">
        <f>IF(AZ111="","",IF(AND(AZ111&gt;='Richtig&amp;95CI'!$F$3,AZ111&lt;='Richtig&amp;95CI'!$G$3),1,0))</f>
        <v/>
      </c>
      <c r="BB111" s="8" t="str">
        <f t="shared" si="35"/>
        <v/>
      </c>
      <c r="BC111" t="str">
        <f t="shared" si="54"/>
        <v/>
      </c>
      <c r="BD111" s="8" t="str">
        <f t="shared" si="36"/>
        <v/>
      </c>
      <c r="BF111" t="str">
        <f>IF(BE111="","",IF(AND(BE111&gt;='Richtig&amp;95CI'!$F$4,BE111&lt;='Richtig&amp;95CI'!$G$4),1,0))</f>
        <v/>
      </c>
      <c r="BG111" s="8" t="str">
        <f t="shared" si="37"/>
        <v/>
      </c>
      <c r="BH111" t="str">
        <f t="shared" si="55"/>
        <v/>
      </c>
      <c r="BI111" s="8" t="str">
        <f t="shared" si="38"/>
        <v/>
      </c>
      <c r="BU111" t="str">
        <f>IF(BT111="","",IF(AND(BT111&gt;='Richtig&amp;95CI'!$F$6,BT111&lt;='Richtig&amp;95CI'!$G$6),1,0))</f>
        <v/>
      </c>
      <c r="BV111" s="8" t="str">
        <f t="shared" si="39"/>
        <v/>
      </c>
      <c r="BW111" t="str">
        <f t="shared" si="40"/>
        <v/>
      </c>
      <c r="BX111" s="8" t="str">
        <f t="shared" si="41"/>
        <v/>
      </c>
      <c r="BZ111" t="str">
        <f>IF(BY111="","",IF(AND(BY111&gt;='Richtig&amp;95CI'!$F$2,BY111&lt;='Richtig&amp;95CI'!$G$2),1,0))</f>
        <v/>
      </c>
      <c r="CA111" s="8" t="str">
        <f t="shared" si="42"/>
        <v/>
      </c>
      <c r="CB111" t="str">
        <f t="shared" si="43"/>
        <v/>
      </c>
      <c r="CC111" s="8" t="str">
        <f t="shared" si="44"/>
        <v/>
      </c>
      <c r="CE111" t="str">
        <f>IF(CD111="","",IF(AND(CD111&gt;='Richtig&amp;95CI'!$F$5,CD111&lt;='Richtig&amp;95CI'!$G$5),1,0))</f>
        <v/>
      </c>
      <c r="CF111" s="8" t="str">
        <f t="shared" si="45"/>
        <v/>
      </c>
      <c r="CG111" t="str">
        <f t="shared" si="46"/>
        <v/>
      </c>
      <c r="CH111" s="8" t="str">
        <f t="shared" si="47"/>
        <v/>
      </c>
      <c r="CJ111">
        <v>0</v>
      </c>
      <c r="CK111">
        <v>0</v>
      </c>
      <c r="CL111">
        <v>0</v>
      </c>
      <c r="CM111">
        <v>0</v>
      </c>
      <c r="CN111">
        <v>355</v>
      </c>
      <c r="CO111" s="8">
        <f t="shared" si="48"/>
        <v>5.872117789475416</v>
      </c>
      <c r="CP111">
        <v>32</v>
      </c>
      <c r="CQ111" s="8">
        <f t="shared" si="49"/>
        <v>3.4657359027997265</v>
      </c>
      <c r="CR111">
        <v>24</v>
      </c>
      <c r="CS111" s="8">
        <f t="shared" si="50"/>
        <v>3.1780538303479458</v>
      </c>
      <c r="CT111">
        <v>6</v>
      </c>
      <c r="CU111" s="8">
        <f t="shared" si="51"/>
        <v>1.791759469228055</v>
      </c>
    </row>
    <row r="112" spans="1:99">
      <c r="A112">
        <v>13200624563</v>
      </c>
      <c r="B112" t="s">
        <v>319</v>
      </c>
      <c r="C112" t="s">
        <v>222</v>
      </c>
      <c r="D112">
        <v>0</v>
      </c>
      <c r="E112">
        <v>411152599</v>
      </c>
      <c r="F112" s="2">
        <v>44544.421215277776</v>
      </c>
      <c r="G112" s="2">
        <v>44544.430324074077</v>
      </c>
      <c r="H112" t="s">
        <v>392</v>
      </c>
      <c r="I112">
        <v>0</v>
      </c>
      <c r="J112">
        <v>0</v>
      </c>
      <c r="K112">
        <v>0</v>
      </c>
      <c r="L112">
        <v>0</v>
      </c>
      <c r="M112">
        <v>0</v>
      </c>
      <c r="N112">
        <v>0</v>
      </c>
      <c r="O112">
        <v>1</v>
      </c>
      <c r="P112">
        <v>0</v>
      </c>
      <c r="Q112">
        <v>30</v>
      </c>
      <c r="R112">
        <v>0</v>
      </c>
      <c r="S112">
        <v>0</v>
      </c>
      <c r="T112">
        <v>0</v>
      </c>
      <c r="U112">
        <v>0</v>
      </c>
      <c r="V112">
        <v>0</v>
      </c>
      <c r="W112">
        <v>1</v>
      </c>
      <c r="X112">
        <v>0</v>
      </c>
      <c r="Y112" s="236">
        <v>15</v>
      </c>
      <c r="Z112">
        <f>IF(Y112="","",IF(AND(Y112&gt;='Richtig&amp;95CI'!$F$3,Y112&lt;='Richtig&amp;95CI'!$G$3),1,0))</f>
        <v>0</v>
      </c>
      <c r="AA112" s="8">
        <f t="shared" si="30"/>
        <v>2.7080502011022101</v>
      </c>
      <c r="AB112">
        <v>5</v>
      </c>
      <c r="AC112">
        <f>IF(AB112="","",IF(AND(AB112&gt;='Richtig&amp;95CI'!$F$4,AB112&lt;='Richtig&amp;95CI'!$G$4),1,0))</f>
        <v>0</v>
      </c>
      <c r="AD112" s="8">
        <f t="shared" si="31"/>
        <v>1.6094379124341003</v>
      </c>
      <c r="AE112">
        <v>1</v>
      </c>
      <c r="AF112" t="s">
        <v>393</v>
      </c>
      <c r="AI112">
        <v>1</v>
      </c>
      <c r="AJ112">
        <v>0</v>
      </c>
      <c r="AK112">
        <v>0</v>
      </c>
      <c r="AL112">
        <v>0</v>
      </c>
      <c r="AM112">
        <v>0</v>
      </c>
      <c r="AN112">
        <f t="shared" si="52"/>
        <v>1</v>
      </c>
      <c r="AO112" s="238">
        <v>8</v>
      </c>
      <c r="AP112">
        <f>IF(AO112="","",IF(AND(AO112&gt;='Richtig&amp;95CI'!$F$6,AO112&lt;='Richtig&amp;95CI'!$G$6),1,0))</f>
        <v>0</v>
      </c>
      <c r="AQ112" s="8">
        <f t="shared" si="32"/>
        <v>2.0794415416798357</v>
      </c>
      <c r="AR112" s="238">
        <v>4</v>
      </c>
      <c r="AS112">
        <f>IF(AR112="","",IF(AND(AR112&gt;='Richtig&amp;95CI'!$F$2,AR112&lt;='Richtig&amp;95CI'!$G$2),1,0))</f>
        <v>0</v>
      </c>
      <c r="AT112" s="8">
        <f t="shared" si="33"/>
        <v>1.3862943611198906</v>
      </c>
      <c r="AU112" s="238">
        <v>5</v>
      </c>
      <c r="AV112">
        <f>IF(AU112="","",IF(AND(AU112&gt;='Richtig&amp;95CI'!$F$5,AU112&lt;='Richtig&amp;95CI'!$G$5),1,0))</f>
        <v>1</v>
      </c>
      <c r="AW112" s="8">
        <f t="shared" si="34"/>
        <v>1.6094379124341003</v>
      </c>
      <c r="AX112">
        <v>1</v>
      </c>
      <c r="AY112">
        <v>1</v>
      </c>
      <c r="AZ112" s="236">
        <v>32</v>
      </c>
      <c r="BA112">
        <f>IF(AZ112="","",IF(AND(AZ112&gt;='Richtig&amp;95CI'!$F$3,AZ112&lt;='Richtig&amp;95CI'!$G$3),1,0))</f>
        <v>1</v>
      </c>
      <c r="BB112" s="8">
        <f t="shared" si="35"/>
        <v>3.4657359027997265</v>
      </c>
      <c r="BC112">
        <f t="shared" si="54"/>
        <v>17</v>
      </c>
      <c r="BD112" s="8">
        <f t="shared" si="36"/>
        <v>2.8332133440562162</v>
      </c>
      <c r="BE112" s="238">
        <v>24</v>
      </c>
      <c r="BF112">
        <f>IF(BE112="","",IF(AND(BE112&gt;='Richtig&amp;95CI'!$F$4,BE112&lt;='Richtig&amp;95CI'!$G$4),1,0))</f>
        <v>1</v>
      </c>
      <c r="BG112" s="8">
        <f t="shared" si="37"/>
        <v>3.1780538303479458</v>
      </c>
      <c r="BH112">
        <f t="shared" si="55"/>
        <v>19</v>
      </c>
      <c r="BI112" s="8">
        <f t="shared" si="38"/>
        <v>2.9444389791664403</v>
      </c>
      <c r="BJ112">
        <v>1</v>
      </c>
      <c r="BK112" t="s">
        <v>394</v>
      </c>
      <c r="BN112">
        <v>1</v>
      </c>
      <c r="BO112">
        <v>0</v>
      </c>
      <c r="BP112">
        <v>0</v>
      </c>
      <c r="BQ112">
        <v>0</v>
      </c>
      <c r="BR112">
        <v>0</v>
      </c>
      <c r="BS112">
        <f t="shared" si="53"/>
        <v>1</v>
      </c>
      <c r="BT112" s="238">
        <v>350</v>
      </c>
      <c r="BU112">
        <f>IF(BT112="","",IF(AND(BT112&gt;='Richtig&amp;95CI'!$F$6,BT112&lt;='Richtig&amp;95CI'!$G$6),1,0))</f>
        <v>0</v>
      </c>
      <c r="BV112" s="8">
        <f t="shared" si="39"/>
        <v>5.857933154483459</v>
      </c>
      <c r="BW112">
        <f t="shared" si="40"/>
        <v>342</v>
      </c>
      <c r="BX112" s="8">
        <f t="shared" si="41"/>
        <v>5.8348107370626048</v>
      </c>
      <c r="BY112">
        <v>24</v>
      </c>
      <c r="BZ112">
        <f>IF(BY112="","",IF(AND(BY112&gt;='Richtig&amp;95CI'!$F$2,BY112&lt;='Richtig&amp;95CI'!$G$2),1,0))</f>
        <v>0</v>
      </c>
      <c r="CA112" s="8">
        <f t="shared" si="42"/>
        <v>3.1780538303479458</v>
      </c>
      <c r="CB112">
        <f t="shared" si="43"/>
        <v>20</v>
      </c>
      <c r="CC112" s="8">
        <f t="shared" si="44"/>
        <v>2.9957322735539909</v>
      </c>
      <c r="CD112" s="238">
        <v>30</v>
      </c>
      <c r="CE112">
        <f>IF(CD112="","",IF(AND(CD112&gt;='Richtig&amp;95CI'!$F$5,CD112&lt;='Richtig&amp;95CI'!$G$5),1,0))</f>
        <v>0</v>
      </c>
      <c r="CF112" s="8">
        <f t="shared" si="45"/>
        <v>3.4011973816621555</v>
      </c>
      <c r="CG112">
        <f t="shared" si="46"/>
        <v>25</v>
      </c>
      <c r="CH112" s="8">
        <f t="shared" si="47"/>
        <v>3.2188758248682006</v>
      </c>
      <c r="CI112">
        <v>1</v>
      </c>
      <c r="CJ112">
        <v>0</v>
      </c>
      <c r="CK112">
        <v>0</v>
      </c>
      <c r="CL112">
        <v>1</v>
      </c>
      <c r="CM112">
        <v>0</v>
      </c>
      <c r="CN112">
        <v>355</v>
      </c>
      <c r="CO112" s="8">
        <f t="shared" si="48"/>
        <v>5.872117789475416</v>
      </c>
      <c r="CP112">
        <v>32</v>
      </c>
      <c r="CQ112" s="8">
        <f t="shared" si="49"/>
        <v>3.4657359027997265</v>
      </c>
      <c r="CR112">
        <v>24</v>
      </c>
      <c r="CS112" s="8">
        <f t="shared" si="50"/>
        <v>3.1780538303479458</v>
      </c>
      <c r="CT112">
        <v>6</v>
      </c>
      <c r="CU112" s="8">
        <f t="shared" si="51"/>
        <v>1.791759469228055</v>
      </c>
    </row>
    <row r="113" spans="1:99">
      <c r="A113">
        <v>13196775460</v>
      </c>
      <c r="B113" t="s">
        <v>319</v>
      </c>
      <c r="C113" t="s">
        <v>222</v>
      </c>
      <c r="D113">
        <v>0</v>
      </c>
      <c r="E113">
        <v>411152599</v>
      </c>
      <c r="F113" s="2">
        <v>44542.897997685184</v>
      </c>
      <c r="G113" s="2">
        <v>44542.90724537037</v>
      </c>
      <c r="H113" t="s">
        <v>395</v>
      </c>
      <c r="I113">
        <v>0</v>
      </c>
      <c r="J113">
        <v>1</v>
      </c>
      <c r="K113">
        <v>0</v>
      </c>
      <c r="L113">
        <v>0</v>
      </c>
      <c r="M113">
        <v>0</v>
      </c>
      <c r="N113">
        <v>0</v>
      </c>
      <c r="O113">
        <v>1</v>
      </c>
      <c r="P113">
        <v>0</v>
      </c>
      <c r="Q113">
        <v>50</v>
      </c>
      <c r="R113">
        <v>1</v>
      </c>
      <c r="S113">
        <v>0</v>
      </c>
      <c r="T113">
        <v>0</v>
      </c>
      <c r="U113">
        <v>0</v>
      </c>
      <c r="V113">
        <v>1</v>
      </c>
      <c r="W113">
        <v>0</v>
      </c>
      <c r="X113">
        <v>0</v>
      </c>
      <c r="Y113" s="236">
        <v>10</v>
      </c>
      <c r="Z113">
        <f>IF(Y113="","",IF(AND(Y113&gt;='Richtig&amp;95CI'!$F$3,Y113&lt;='Richtig&amp;95CI'!$G$3),1,0))</f>
        <v>0</v>
      </c>
      <c r="AA113" s="8">
        <f t="shared" si="30"/>
        <v>2.3025850929940459</v>
      </c>
      <c r="AB113">
        <v>5</v>
      </c>
      <c r="AC113">
        <f>IF(AB113="","",IF(AND(AB113&gt;='Richtig&amp;95CI'!$F$4,AB113&lt;='Richtig&amp;95CI'!$G$4),1,0))</f>
        <v>0</v>
      </c>
      <c r="AD113" s="8">
        <f t="shared" si="31"/>
        <v>1.6094379124341003</v>
      </c>
      <c r="AE113">
        <v>0</v>
      </c>
      <c r="AF113" t="s">
        <v>396</v>
      </c>
      <c r="AG113" t="s">
        <v>101</v>
      </c>
      <c r="AI113">
        <v>1</v>
      </c>
      <c r="AJ113">
        <v>0</v>
      </c>
      <c r="AK113">
        <v>1</v>
      </c>
      <c r="AL113">
        <v>0</v>
      </c>
      <c r="AM113">
        <v>0</v>
      </c>
      <c r="AN113">
        <f t="shared" si="52"/>
        <v>2</v>
      </c>
      <c r="AO113" s="238">
        <v>100</v>
      </c>
      <c r="AP113">
        <f>IF(AO113="","",IF(AND(AO113&gt;='Richtig&amp;95CI'!$F$6,AO113&lt;='Richtig&amp;95CI'!$G$6),1,0))</f>
        <v>0</v>
      </c>
      <c r="AQ113" s="8">
        <f t="shared" si="32"/>
        <v>4.6051701859880918</v>
      </c>
      <c r="AR113" s="238">
        <v>15</v>
      </c>
      <c r="AS113">
        <f>IF(AR113="","",IF(AND(AR113&gt;='Richtig&amp;95CI'!$F$2,AR113&lt;='Richtig&amp;95CI'!$G$2),1,0))</f>
        <v>0</v>
      </c>
      <c r="AT113" s="8">
        <f t="shared" si="33"/>
        <v>2.7080502011022101</v>
      </c>
      <c r="AU113" s="238">
        <v>5</v>
      </c>
      <c r="AV113">
        <f>IF(AU113="","",IF(AND(AU113&gt;='Richtig&amp;95CI'!$F$5,AU113&lt;='Richtig&amp;95CI'!$G$5),1,0))</f>
        <v>1</v>
      </c>
      <c r="AW113" s="8">
        <f t="shared" si="34"/>
        <v>1.6094379124341003</v>
      </c>
      <c r="AX113">
        <v>1</v>
      </c>
      <c r="AY113">
        <v>0</v>
      </c>
      <c r="AZ113" s="236">
        <v>32</v>
      </c>
      <c r="BA113">
        <f>IF(AZ113="","",IF(AND(AZ113&gt;='Richtig&amp;95CI'!$F$3,AZ113&lt;='Richtig&amp;95CI'!$G$3),1,0))</f>
        <v>1</v>
      </c>
      <c r="BB113" s="8">
        <f t="shared" si="35"/>
        <v>3.4657359027997265</v>
      </c>
      <c r="BC113">
        <f t="shared" si="54"/>
        <v>22</v>
      </c>
      <c r="BD113" s="8">
        <f t="shared" si="36"/>
        <v>3.0910424533583161</v>
      </c>
      <c r="BE113" s="238">
        <v>24</v>
      </c>
      <c r="BF113">
        <f>IF(BE113="","",IF(AND(BE113&gt;='Richtig&amp;95CI'!$F$4,BE113&lt;='Richtig&amp;95CI'!$G$4),1,0))</f>
        <v>1</v>
      </c>
      <c r="BG113" s="8">
        <f t="shared" si="37"/>
        <v>3.1780538303479458</v>
      </c>
      <c r="BH113">
        <f t="shared" si="55"/>
        <v>19</v>
      </c>
      <c r="BI113" s="8">
        <f t="shared" si="38"/>
        <v>2.9444389791664403</v>
      </c>
      <c r="BJ113">
        <v>1</v>
      </c>
      <c r="BK113" t="s">
        <v>397</v>
      </c>
      <c r="BN113">
        <v>0</v>
      </c>
      <c r="BO113">
        <v>1</v>
      </c>
      <c r="BP113">
        <v>0</v>
      </c>
      <c r="BQ113">
        <v>0</v>
      </c>
      <c r="BR113">
        <v>0</v>
      </c>
      <c r="BS113">
        <f t="shared" si="53"/>
        <v>1</v>
      </c>
      <c r="BT113" s="238">
        <v>334</v>
      </c>
      <c r="BU113">
        <f>IF(BT113="","",IF(AND(BT113&gt;='Richtig&amp;95CI'!$F$6,BT113&lt;='Richtig&amp;95CI'!$G$6),1,0))</f>
        <v>0</v>
      </c>
      <c r="BV113" s="8">
        <f t="shared" si="39"/>
        <v>5.8111409929767008</v>
      </c>
      <c r="BW113">
        <f t="shared" si="40"/>
        <v>234</v>
      </c>
      <c r="BX113" s="8">
        <f t="shared" si="41"/>
        <v>5.4553211153577017</v>
      </c>
      <c r="BY113">
        <v>334</v>
      </c>
      <c r="BZ113">
        <f>IF(BY113="","",IF(AND(BY113&gt;='Richtig&amp;95CI'!$F$2,BY113&lt;='Richtig&amp;95CI'!$G$2),1,0))</f>
        <v>1</v>
      </c>
      <c r="CA113" s="8">
        <f t="shared" si="42"/>
        <v>5.8111409929767008</v>
      </c>
      <c r="CB113">
        <f t="shared" si="43"/>
        <v>319</v>
      </c>
      <c r="CC113" s="8">
        <f t="shared" si="44"/>
        <v>5.7651911027848444</v>
      </c>
      <c r="CE113" t="str">
        <f>IF(CD113="","",IF(AND(CD113&gt;='Richtig&amp;95CI'!$F$5,CD113&lt;='Richtig&amp;95CI'!$G$5),1,0))</f>
        <v/>
      </c>
      <c r="CF113" s="8" t="str">
        <f t="shared" si="45"/>
        <v/>
      </c>
      <c r="CG113" t="str">
        <f t="shared" si="46"/>
        <v/>
      </c>
      <c r="CH113" s="8" t="str">
        <f t="shared" si="47"/>
        <v/>
      </c>
      <c r="CI113">
        <v>1</v>
      </c>
      <c r="CJ113">
        <v>1</v>
      </c>
      <c r="CK113">
        <v>0</v>
      </c>
      <c r="CL113">
        <v>0</v>
      </c>
      <c r="CM113">
        <v>0</v>
      </c>
      <c r="CN113">
        <v>355</v>
      </c>
      <c r="CO113" s="8">
        <f t="shared" si="48"/>
        <v>5.872117789475416</v>
      </c>
      <c r="CP113">
        <v>32</v>
      </c>
      <c r="CQ113" s="8">
        <f t="shared" si="49"/>
        <v>3.4657359027997265</v>
      </c>
      <c r="CR113">
        <v>24</v>
      </c>
      <c r="CS113" s="8">
        <f t="shared" si="50"/>
        <v>3.1780538303479458</v>
      </c>
      <c r="CT113">
        <v>6</v>
      </c>
      <c r="CU113" s="8">
        <f t="shared" si="51"/>
        <v>1.791759469228055</v>
      </c>
    </row>
    <row r="114" spans="1:99">
      <c r="A114">
        <v>13195222420</v>
      </c>
      <c r="B114" t="s">
        <v>319</v>
      </c>
      <c r="C114" t="s">
        <v>222</v>
      </c>
      <c r="D114">
        <v>0</v>
      </c>
      <c r="E114">
        <v>411152599</v>
      </c>
      <c r="F114" s="2">
        <v>44541.661678240744</v>
      </c>
      <c r="G114" s="2">
        <v>44541.669618055559</v>
      </c>
      <c r="H114" t="s">
        <v>398</v>
      </c>
      <c r="I114">
        <v>0</v>
      </c>
      <c r="J114">
        <v>1</v>
      </c>
      <c r="K114">
        <v>0</v>
      </c>
      <c r="L114">
        <v>0</v>
      </c>
      <c r="M114">
        <v>0</v>
      </c>
      <c r="N114">
        <v>0</v>
      </c>
      <c r="O114">
        <v>1</v>
      </c>
      <c r="P114">
        <v>0</v>
      </c>
      <c r="Q114">
        <v>21</v>
      </c>
      <c r="R114">
        <v>1</v>
      </c>
      <c r="S114">
        <v>0</v>
      </c>
      <c r="T114">
        <v>0</v>
      </c>
      <c r="U114">
        <v>0</v>
      </c>
      <c r="V114">
        <v>0</v>
      </c>
      <c r="W114">
        <v>1</v>
      </c>
      <c r="X114">
        <v>0</v>
      </c>
      <c r="Y114" s="236">
        <v>800</v>
      </c>
      <c r="Z114">
        <f>IF(Y114="","",IF(AND(Y114&gt;='Richtig&amp;95CI'!$F$3,Y114&lt;='Richtig&amp;95CI'!$G$3),1,0))</f>
        <v>0</v>
      </c>
      <c r="AA114" s="8">
        <f t="shared" si="30"/>
        <v>6.6846117276679271</v>
      </c>
      <c r="AB114">
        <v>500</v>
      </c>
      <c r="AC114">
        <f>IF(AB114="","",IF(AND(AB114&gt;='Richtig&amp;95CI'!$F$4,AB114&lt;='Richtig&amp;95CI'!$G$4),1,0))</f>
        <v>0</v>
      </c>
      <c r="AD114" s="8">
        <f t="shared" si="31"/>
        <v>6.2146080984221914</v>
      </c>
      <c r="AE114">
        <v>1</v>
      </c>
      <c r="AF114" t="s">
        <v>136</v>
      </c>
      <c r="AG114" t="s">
        <v>399</v>
      </c>
      <c r="AI114">
        <v>1</v>
      </c>
      <c r="AJ114">
        <v>0</v>
      </c>
      <c r="AK114">
        <v>0</v>
      </c>
      <c r="AL114">
        <v>0</v>
      </c>
      <c r="AM114">
        <v>0</v>
      </c>
      <c r="AN114">
        <f t="shared" si="52"/>
        <v>1</v>
      </c>
      <c r="AO114" s="238">
        <v>100</v>
      </c>
      <c r="AP114">
        <f>IF(AO114="","",IF(AND(AO114&gt;='Richtig&amp;95CI'!$F$6,AO114&lt;='Richtig&amp;95CI'!$G$6),1,0))</f>
        <v>0</v>
      </c>
      <c r="AQ114" s="8">
        <f t="shared" si="32"/>
        <v>4.6051701859880918</v>
      </c>
      <c r="AR114" s="238">
        <v>10</v>
      </c>
      <c r="AS114">
        <f>IF(AR114="","",IF(AND(AR114&gt;='Richtig&amp;95CI'!$F$2,AR114&lt;='Richtig&amp;95CI'!$G$2),1,0))</f>
        <v>0</v>
      </c>
      <c r="AT114" s="8">
        <f t="shared" si="33"/>
        <v>2.3025850929940459</v>
      </c>
      <c r="AU114" s="238">
        <v>0</v>
      </c>
      <c r="AV114">
        <f>IF(AU114="","",IF(AND(AU114&gt;='Richtig&amp;95CI'!$F$5,AU114&lt;='Richtig&amp;95CI'!$G$5),1,0))</f>
        <v>0</v>
      </c>
      <c r="AW114" s="8">
        <f>LN(AU114+0.0001)</f>
        <v>-9.2103403719761818</v>
      </c>
      <c r="AX114">
        <v>1</v>
      </c>
      <c r="BA114" t="str">
        <f>IF(AZ114="","",IF(AND(AZ114&gt;='Richtig&amp;95CI'!$F$3,AZ114&lt;='Richtig&amp;95CI'!$G$3),1,0))</f>
        <v/>
      </c>
      <c r="BB114" s="8" t="str">
        <f t="shared" si="35"/>
        <v/>
      </c>
      <c r="BC114" t="str">
        <f t="shared" si="54"/>
        <v/>
      </c>
      <c r="BD114" s="8" t="str">
        <f t="shared" si="36"/>
        <v/>
      </c>
      <c r="BF114" t="str">
        <f>IF(BE114="","",IF(AND(BE114&gt;='Richtig&amp;95CI'!$F$4,BE114&lt;='Richtig&amp;95CI'!$G$4),1,0))</f>
        <v/>
      </c>
      <c r="BG114" s="8" t="str">
        <f t="shared" si="37"/>
        <v/>
      </c>
      <c r="BH114" t="str">
        <f t="shared" si="55"/>
        <v/>
      </c>
      <c r="BI114" s="8" t="str">
        <f t="shared" si="38"/>
        <v/>
      </c>
      <c r="BU114" t="str">
        <f>IF(BT114="","",IF(AND(BT114&gt;='Richtig&amp;95CI'!$F$6,BT114&lt;='Richtig&amp;95CI'!$G$6),1,0))</f>
        <v/>
      </c>
      <c r="BV114" s="8" t="str">
        <f t="shared" si="39"/>
        <v/>
      </c>
      <c r="BW114" t="str">
        <f t="shared" si="40"/>
        <v/>
      </c>
      <c r="BX114" s="8" t="str">
        <f t="shared" si="41"/>
        <v/>
      </c>
      <c r="BZ114" t="str">
        <f>IF(BY114="","",IF(AND(BY114&gt;='Richtig&amp;95CI'!$F$2,BY114&lt;='Richtig&amp;95CI'!$G$2),1,0))</f>
        <v/>
      </c>
      <c r="CA114" s="8" t="str">
        <f t="shared" si="42"/>
        <v/>
      </c>
      <c r="CB114" t="str">
        <f t="shared" si="43"/>
        <v/>
      </c>
      <c r="CC114" s="8" t="str">
        <f t="shared" si="44"/>
        <v/>
      </c>
      <c r="CE114" t="str">
        <f>IF(CD114="","",IF(AND(CD114&gt;='Richtig&amp;95CI'!$F$5,CD114&lt;='Richtig&amp;95CI'!$G$5),1,0))</f>
        <v/>
      </c>
      <c r="CF114" s="8" t="str">
        <f t="shared" si="45"/>
        <v/>
      </c>
      <c r="CG114" t="str">
        <f t="shared" si="46"/>
        <v/>
      </c>
      <c r="CH114" s="8" t="str">
        <f t="shared" si="47"/>
        <v/>
      </c>
      <c r="CJ114">
        <v>0</v>
      </c>
      <c r="CK114">
        <v>0</v>
      </c>
      <c r="CL114">
        <v>0</v>
      </c>
      <c r="CM114">
        <v>0</v>
      </c>
      <c r="CN114">
        <v>355</v>
      </c>
      <c r="CO114" s="8">
        <f t="shared" si="48"/>
        <v>5.872117789475416</v>
      </c>
      <c r="CP114">
        <v>32</v>
      </c>
      <c r="CQ114" s="8">
        <f t="shared" si="49"/>
        <v>3.4657359027997265</v>
      </c>
      <c r="CR114">
        <v>24</v>
      </c>
      <c r="CS114" s="8">
        <f t="shared" si="50"/>
        <v>3.1780538303479458</v>
      </c>
      <c r="CT114">
        <v>6</v>
      </c>
      <c r="CU114" s="8">
        <f t="shared" si="51"/>
        <v>1.791759469228055</v>
      </c>
    </row>
    <row r="115" spans="1:99">
      <c r="A115">
        <v>13194852181</v>
      </c>
      <c r="B115" t="s">
        <v>319</v>
      </c>
      <c r="C115" t="s">
        <v>222</v>
      </c>
      <c r="D115">
        <v>0</v>
      </c>
      <c r="E115">
        <v>411152599</v>
      </c>
      <c r="F115" s="2">
        <v>44541.397152777776</v>
      </c>
      <c r="G115" s="2">
        <v>44541.409803240742</v>
      </c>
      <c r="H115" t="s">
        <v>400</v>
      </c>
      <c r="I115">
        <v>1</v>
      </c>
      <c r="J115">
        <v>1</v>
      </c>
      <c r="K115">
        <v>0</v>
      </c>
      <c r="L115">
        <v>0</v>
      </c>
      <c r="M115">
        <v>0</v>
      </c>
      <c r="N115">
        <v>0</v>
      </c>
      <c r="O115">
        <v>0</v>
      </c>
      <c r="P115">
        <v>0</v>
      </c>
      <c r="Q115">
        <v>7</v>
      </c>
      <c r="R115">
        <v>1</v>
      </c>
      <c r="S115">
        <v>0</v>
      </c>
      <c r="T115">
        <v>0</v>
      </c>
      <c r="U115">
        <v>0</v>
      </c>
      <c r="V115">
        <v>0</v>
      </c>
      <c r="W115">
        <v>1</v>
      </c>
      <c r="X115">
        <v>1</v>
      </c>
      <c r="Y115" s="236">
        <v>850</v>
      </c>
      <c r="Z115">
        <f>IF(Y115="","",IF(AND(Y115&gt;='Richtig&amp;95CI'!$F$3,Y115&lt;='Richtig&amp;95CI'!$G$3),1,0))</f>
        <v>0</v>
      </c>
      <c r="AA115" s="8">
        <f t="shared" si="30"/>
        <v>6.7452363494843626</v>
      </c>
      <c r="AB115">
        <v>450</v>
      </c>
      <c r="AC115">
        <f>IF(AB115="","",IF(AND(AB115&gt;='Richtig&amp;95CI'!$F$4,AB115&lt;='Richtig&amp;95CI'!$G$4),1,0))</f>
        <v>0</v>
      </c>
      <c r="AD115" s="8">
        <f t="shared" si="31"/>
        <v>6.1092475827643655</v>
      </c>
      <c r="AE115">
        <v>0</v>
      </c>
      <c r="AO115" s="238">
        <v>800</v>
      </c>
      <c r="AP115">
        <f>IF(AO115="","",IF(AND(AO115&gt;='Richtig&amp;95CI'!$F$6,AO115&lt;='Richtig&amp;95CI'!$G$6),1,0))</f>
        <v>0</v>
      </c>
      <c r="AQ115" s="8">
        <f t="shared" si="32"/>
        <v>6.6846117276679271</v>
      </c>
      <c r="AR115" s="238">
        <v>900</v>
      </c>
      <c r="AS115">
        <f>IF(AR115="","",IF(AND(AR115&gt;='Richtig&amp;95CI'!$F$2,AR115&lt;='Richtig&amp;95CI'!$G$2),1,0))</f>
        <v>0</v>
      </c>
      <c r="AT115" s="8">
        <f t="shared" si="33"/>
        <v>6.8023947633243109</v>
      </c>
      <c r="AV115" t="str">
        <f>IF(AU115="","",IF(AND(AU115&gt;='Richtig&amp;95CI'!$F$5,AU115&lt;='Richtig&amp;95CI'!$G$5),1,0))</f>
        <v/>
      </c>
      <c r="AW115" s="8" t="str">
        <f t="shared" si="34"/>
        <v/>
      </c>
      <c r="AX115">
        <v>1</v>
      </c>
      <c r="AY115">
        <v>0</v>
      </c>
      <c r="AZ115" s="236">
        <v>32</v>
      </c>
      <c r="BA115">
        <f>IF(AZ115="","",IF(AND(AZ115&gt;='Richtig&amp;95CI'!$F$3,AZ115&lt;='Richtig&amp;95CI'!$G$3),1,0))</f>
        <v>1</v>
      </c>
      <c r="BB115" s="8">
        <f t="shared" si="35"/>
        <v>3.4657359027997265</v>
      </c>
      <c r="BC115">
        <f t="shared" si="54"/>
        <v>-818</v>
      </c>
      <c r="BD115" s="8">
        <f t="shared" si="36"/>
        <v>-6.7068623366027467</v>
      </c>
      <c r="BE115" s="238">
        <v>24</v>
      </c>
      <c r="BF115">
        <f>IF(BE115="","",IF(AND(BE115&gt;='Richtig&amp;95CI'!$F$4,BE115&lt;='Richtig&amp;95CI'!$G$4),1,0))</f>
        <v>1</v>
      </c>
      <c r="BG115" s="8">
        <f t="shared" si="37"/>
        <v>3.1780538303479458</v>
      </c>
      <c r="BH115">
        <f t="shared" si="55"/>
        <v>-426</v>
      </c>
      <c r="BI115" s="8">
        <f t="shared" si="38"/>
        <v>-6.0544393462693709</v>
      </c>
      <c r="BJ115">
        <v>1</v>
      </c>
      <c r="BK115" t="s">
        <v>403</v>
      </c>
      <c r="BL115" t="s">
        <v>101</v>
      </c>
      <c r="BM115" t="s">
        <v>175</v>
      </c>
      <c r="BN115">
        <v>1</v>
      </c>
      <c r="BO115">
        <v>1</v>
      </c>
      <c r="BP115">
        <v>1</v>
      </c>
      <c r="BQ115">
        <v>0</v>
      </c>
      <c r="BR115">
        <v>0</v>
      </c>
      <c r="BS115">
        <f t="shared" si="53"/>
        <v>3</v>
      </c>
      <c r="BT115" s="238">
        <v>300</v>
      </c>
      <c r="BU115">
        <f>IF(BT115="","",IF(AND(BT115&gt;='Richtig&amp;95CI'!$F$6,BT115&lt;='Richtig&amp;95CI'!$G$6),1,0))</f>
        <v>0</v>
      </c>
      <c r="BV115" s="8">
        <f t="shared" si="39"/>
        <v>5.7037824746562009</v>
      </c>
      <c r="BW115">
        <f t="shared" si="40"/>
        <v>-500</v>
      </c>
      <c r="BX115" s="8">
        <f t="shared" si="41"/>
        <v>-6.2146080984221914</v>
      </c>
      <c r="BY115">
        <v>132</v>
      </c>
      <c r="BZ115">
        <f>IF(BY115="","",IF(AND(BY115&gt;='Richtig&amp;95CI'!$F$2,BY115&lt;='Richtig&amp;95CI'!$G$2),1,0))</f>
        <v>0</v>
      </c>
      <c r="CA115" s="8">
        <f t="shared" si="42"/>
        <v>4.8828019225863706</v>
      </c>
      <c r="CB115">
        <f t="shared" si="43"/>
        <v>-768</v>
      </c>
      <c r="CC115" s="8">
        <f t="shared" si="44"/>
        <v>-6.6437897331476723</v>
      </c>
      <c r="CD115" s="238">
        <v>6</v>
      </c>
      <c r="CE115">
        <f>IF(CD115="","",IF(AND(CD115&gt;='Richtig&amp;95CI'!$F$5,CD115&lt;='Richtig&amp;95CI'!$G$5),1,0))</f>
        <v>1</v>
      </c>
      <c r="CF115" s="8">
        <f t="shared" si="45"/>
        <v>1.791759469228055</v>
      </c>
      <c r="CG115" t="str">
        <f t="shared" si="46"/>
        <v/>
      </c>
      <c r="CH115" s="8" t="str">
        <f t="shared" si="47"/>
        <v/>
      </c>
      <c r="CI115">
        <v>1</v>
      </c>
      <c r="CJ115">
        <v>0</v>
      </c>
      <c r="CK115">
        <v>0</v>
      </c>
      <c r="CL115">
        <v>1</v>
      </c>
      <c r="CM115">
        <v>1</v>
      </c>
      <c r="CN115">
        <v>355</v>
      </c>
      <c r="CO115" s="8">
        <f t="shared" si="48"/>
        <v>5.872117789475416</v>
      </c>
      <c r="CP115">
        <v>32</v>
      </c>
      <c r="CQ115" s="8">
        <f t="shared" si="49"/>
        <v>3.4657359027997265</v>
      </c>
      <c r="CR115">
        <v>24</v>
      </c>
      <c r="CS115" s="8">
        <f t="shared" si="50"/>
        <v>3.1780538303479458</v>
      </c>
      <c r="CT115">
        <v>6</v>
      </c>
      <c r="CU115" s="8">
        <f t="shared" si="51"/>
        <v>1.791759469228055</v>
      </c>
    </row>
    <row r="116" spans="1:99">
      <c r="A116">
        <v>13194223328</v>
      </c>
      <c r="B116" t="s">
        <v>319</v>
      </c>
      <c r="C116" t="s">
        <v>222</v>
      </c>
      <c r="D116">
        <v>0</v>
      </c>
      <c r="E116">
        <v>411152599</v>
      </c>
      <c r="F116" s="2">
        <v>44540.976307870369</v>
      </c>
      <c r="G116" s="2">
        <v>44540.985231481478</v>
      </c>
      <c r="H116" t="s">
        <v>404</v>
      </c>
      <c r="I116">
        <v>0</v>
      </c>
      <c r="J116">
        <v>0</v>
      </c>
      <c r="K116">
        <v>0</v>
      </c>
      <c r="L116">
        <v>1</v>
      </c>
      <c r="M116">
        <v>0</v>
      </c>
      <c r="N116">
        <v>0</v>
      </c>
      <c r="O116">
        <v>1</v>
      </c>
      <c r="P116">
        <v>1</v>
      </c>
      <c r="Q116">
        <v>42</v>
      </c>
      <c r="R116">
        <v>1</v>
      </c>
      <c r="S116">
        <v>1</v>
      </c>
      <c r="T116">
        <v>1</v>
      </c>
      <c r="U116">
        <v>0</v>
      </c>
      <c r="V116">
        <v>0</v>
      </c>
      <c r="W116">
        <v>0</v>
      </c>
      <c r="X116">
        <v>0</v>
      </c>
      <c r="Y116" s="236">
        <v>5</v>
      </c>
      <c r="Z116">
        <f>IF(Y116="","",IF(AND(Y116&gt;='Richtig&amp;95CI'!$F$3,Y116&lt;='Richtig&amp;95CI'!$G$3),1,0))</f>
        <v>0</v>
      </c>
      <c r="AA116" s="8">
        <f t="shared" si="30"/>
        <v>1.6094379124341003</v>
      </c>
      <c r="AB116">
        <v>2</v>
      </c>
      <c r="AC116">
        <f>IF(AB116="","",IF(AND(AB116&gt;='Richtig&amp;95CI'!$F$4,AB116&lt;='Richtig&amp;95CI'!$G$4),1,0))</f>
        <v>0</v>
      </c>
      <c r="AD116" s="8">
        <f t="shared" si="31"/>
        <v>0.69314718055994529</v>
      </c>
      <c r="AE116">
        <v>1</v>
      </c>
      <c r="AF116" t="s">
        <v>85</v>
      </c>
      <c r="AG116" t="s">
        <v>405</v>
      </c>
      <c r="AI116">
        <v>0</v>
      </c>
      <c r="AJ116">
        <v>1</v>
      </c>
      <c r="AK116">
        <v>1</v>
      </c>
      <c r="AL116">
        <v>0</v>
      </c>
      <c r="AM116">
        <v>0</v>
      </c>
      <c r="AN116">
        <f t="shared" si="52"/>
        <v>2</v>
      </c>
      <c r="AO116" s="238">
        <v>300</v>
      </c>
      <c r="AP116">
        <f>IF(AO116="","",IF(AND(AO116&gt;='Richtig&amp;95CI'!$F$6,AO116&lt;='Richtig&amp;95CI'!$G$6),1,0))</f>
        <v>0</v>
      </c>
      <c r="AQ116" s="8">
        <f t="shared" si="32"/>
        <v>5.7037824746562009</v>
      </c>
      <c r="AR116" s="238">
        <v>30</v>
      </c>
      <c r="AS116">
        <f>IF(AR116="","",IF(AND(AR116&gt;='Richtig&amp;95CI'!$F$2,AR116&lt;='Richtig&amp;95CI'!$G$2),1,0))</f>
        <v>0</v>
      </c>
      <c r="AT116" s="8">
        <f t="shared" si="33"/>
        <v>3.4011973816621555</v>
      </c>
      <c r="AU116" s="238">
        <v>2</v>
      </c>
      <c r="AV116">
        <f>IF(AU116="","",IF(AND(AU116&gt;='Richtig&amp;95CI'!$F$5,AU116&lt;='Richtig&amp;95CI'!$G$5),1,0))</f>
        <v>1</v>
      </c>
      <c r="AW116" s="8">
        <f t="shared" si="34"/>
        <v>0.69314718055994529</v>
      </c>
      <c r="AX116">
        <v>1</v>
      </c>
      <c r="AY116">
        <v>0</v>
      </c>
      <c r="AZ116" s="236">
        <v>32</v>
      </c>
      <c r="BA116">
        <f>IF(AZ116="","",IF(AND(AZ116&gt;='Richtig&amp;95CI'!$F$3,AZ116&lt;='Richtig&amp;95CI'!$G$3),1,0))</f>
        <v>1</v>
      </c>
      <c r="BB116" s="8">
        <f t="shared" si="35"/>
        <v>3.4657359027997265</v>
      </c>
      <c r="BC116">
        <f t="shared" si="54"/>
        <v>27</v>
      </c>
      <c r="BD116" s="8">
        <f t="shared" si="36"/>
        <v>3.2958368660043291</v>
      </c>
      <c r="BE116" s="238">
        <v>24</v>
      </c>
      <c r="BF116">
        <f>IF(BE116="","",IF(AND(BE116&gt;='Richtig&amp;95CI'!$F$4,BE116&lt;='Richtig&amp;95CI'!$G$4),1,0))</f>
        <v>1</v>
      </c>
      <c r="BG116" s="8">
        <f t="shared" si="37"/>
        <v>3.1780538303479458</v>
      </c>
      <c r="BH116">
        <f t="shared" si="55"/>
        <v>22</v>
      </c>
      <c r="BI116" s="8">
        <f t="shared" si="38"/>
        <v>3.0910424533583161</v>
      </c>
      <c r="BJ116">
        <v>1</v>
      </c>
      <c r="BK116" t="s">
        <v>85</v>
      </c>
      <c r="BL116" t="s">
        <v>406</v>
      </c>
      <c r="BM116" t="s">
        <v>407</v>
      </c>
      <c r="BN116">
        <v>0</v>
      </c>
      <c r="BO116">
        <v>1</v>
      </c>
      <c r="BP116">
        <v>1</v>
      </c>
      <c r="BQ116">
        <v>0</v>
      </c>
      <c r="BR116">
        <v>0</v>
      </c>
      <c r="BS116">
        <f t="shared" si="53"/>
        <v>2</v>
      </c>
      <c r="BT116" s="238">
        <v>360</v>
      </c>
      <c r="BU116">
        <f>IF(BT116="","",IF(AND(BT116&gt;='Richtig&amp;95CI'!$F$6,BT116&lt;='Richtig&amp;95CI'!$G$6),1,0))</f>
        <v>1</v>
      </c>
      <c r="BV116" s="8">
        <f t="shared" si="39"/>
        <v>5.8861040314501558</v>
      </c>
      <c r="BW116">
        <f t="shared" si="40"/>
        <v>60</v>
      </c>
      <c r="BX116" s="8">
        <f t="shared" si="41"/>
        <v>4.0943445622221004</v>
      </c>
      <c r="BY116">
        <v>355</v>
      </c>
      <c r="BZ116">
        <f>IF(BY116="","",IF(AND(BY116&gt;='Richtig&amp;95CI'!$F$2,BY116&lt;='Richtig&amp;95CI'!$G$2),1,0))</f>
        <v>1</v>
      </c>
      <c r="CA116" s="8">
        <f t="shared" si="42"/>
        <v>5.872117789475416</v>
      </c>
      <c r="CB116">
        <f t="shared" si="43"/>
        <v>325</v>
      </c>
      <c r="CC116" s="8">
        <f t="shared" si="44"/>
        <v>5.7838251823297373</v>
      </c>
      <c r="CD116" s="238">
        <v>6</v>
      </c>
      <c r="CE116">
        <f>IF(CD116="","",IF(AND(CD116&gt;='Richtig&amp;95CI'!$F$5,CD116&lt;='Richtig&amp;95CI'!$G$5),1,0))</f>
        <v>1</v>
      </c>
      <c r="CF116" s="8">
        <f t="shared" si="45"/>
        <v>1.791759469228055</v>
      </c>
      <c r="CG116">
        <f t="shared" si="46"/>
        <v>4</v>
      </c>
      <c r="CH116" s="8">
        <f t="shared" si="47"/>
        <v>1.3862943611198906</v>
      </c>
      <c r="CI116">
        <v>0</v>
      </c>
      <c r="CJ116">
        <v>1</v>
      </c>
      <c r="CK116">
        <v>1</v>
      </c>
      <c r="CL116">
        <v>1</v>
      </c>
      <c r="CM116">
        <v>1</v>
      </c>
      <c r="CN116">
        <v>355</v>
      </c>
      <c r="CO116" s="8">
        <f t="shared" si="48"/>
        <v>5.872117789475416</v>
      </c>
      <c r="CP116">
        <v>32</v>
      </c>
      <c r="CQ116" s="8">
        <f t="shared" si="49"/>
        <v>3.4657359027997265</v>
      </c>
      <c r="CR116">
        <v>24</v>
      </c>
      <c r="CS116" s="8">
        <f t="shared" si="50"/>
        <v>3.1780538303479458</v>
      </c>
      <c r="CT116">
        <v>6</v>
      </c>
      <c r="CU116" s="8">
        <f t="shared" si="51"/>
        <v>1.791759469228055</v>
      </c>
    </row>
    <row r="117" spans="1:99">
      <c r="A117">
        <v>13194079135</v>
      </c>
      <c r="B117" t="s">
        <v>319</v>
      </c>
      <c r="C117" t="s">
        <v>222</v>
      </c>
      <c r="D117">
        <v>0</v>
      </c>
      <c r="E117">
        <v>411152599</v>
      </c>
      <c r="F117" s="2">
        <v>44540.933125000003</v>
      </c>
      <c r="G117" s="2">
        <v>44540.935497685183</v>
      </c>
      <c r="H117" t="s">
        <v>408</v>
      </c>
      <c r="I117">
        <v>0</v>
      </c>
      <c r="J117">
        <v>1</v>
      </c>
      <c r="K117">
        <v>0</v>
      </c>
      <c r="L117">
        <v>0</v>
      </c>
      <c r="M117">
        <v>0</v>
      </c>
      <c r="N117">
        <v>0</v>
      </c>
      <c r="O117">
        <v>1</v>
      </c>
      <c r="P117">
        <v>1</v>
      </c>
      <c r="Q117">
        <v>10</v>
      </c>
      <c r="R117">
        <v>0</v>
      </c>
      <c r="S117">
        <v>0</v>
      </c>
      <c r="T117">
        <v>0</v>
      </c>
      <c r="U117">
        <v>0</v>
      </c>
      <c r="V117">
        <v>0</v>
      </c>
      <c r="W117">
        <v>0</v>
      </c>
      <c r="X117">
        <v>0</v>
      </c>
      <c r="Z117" t="str">
        <f>IF(Y117="","",IF(AND(Y117&gt;='Richtig&amp;95CI'!$F$3,Y117&lt;='Richtig&amp;95CI'!$G$3),1,0))</f>
        <v/>
      </c>
      <c r="AA117" s="8" t="str">
        <f t="shared" si="30"/>
        <v/>
      </c>
      <c r="AC117" t="str">
        <f>IF(AB117="","",IF(AND(AB117&gt;='Richtig&amp;95CI'!$F$4,AB117&lt;='Richtig&amp;95CI'!$G$4),1,0))</f>
        <v/>
      </c>
      <c r="AD117" s="8" t="str">
        <f t="shared" si="31"/>
        <v/>
      </c>
      <c r="AP117" t="str">
        <f>IF(AO117="","",IF(AND(AO117&gt;='Richtig&amp;95CI'!$F$6,AO117&lt;='Richtig&amp;95CI'!$G$6),1,0))</f>
        <v/>
      </c>
      <c r="AQ117" s="8" t="str">
        <f t="shared" si="32"/>
        <v/>
      </c>
      <c r="AS117" t="str">
        <f>IF(AR117="","",IF(AND(AR117&gt;='Richtig&amp;95CI'!$F$2,AR117&lt;='Richtig&amp;95CI'!$G$2),1,0))</f>
        <v/>
      </c>
      <c r="AT117" s="8" t="str">
        <f t="shared" si="33"/>
        <v/>
      </c>
      <c r="AV117" t="str">
        <f>IF(AU117="","",IF(AND(AU117&gt;='Richtig&amp;95CI'!$F$5,AU117&lt;='Richtig&amp;95CI'!$G$5),1,0))</f>
        <v/>
      </c>
      <c r="AW117" s="8" t="str">
        <f t="shared" si="34"/>
        <v/>
      </c>
      <c r="BA117" t="str">
        <f>IF(AZ117="","",IF(AND(AZ117&gt;='Richtig&amp;95CI'!$F$3,AZ117&lt;='Richtig&amp;95CI'!$G$3),1,0))</f>
        <v/>
      </c>
      <c r="BB117" s="8" t="str">
        <f t="shared" si="35"/>
        <v/>
      </c>
      <c r="BC117" t="str">
        <f t="shared" si="54"/>
        <v/>
      </c>
      <c r="BD117" s="8" t="str">
        <f t="shared" si="36"/>
        <v/>
      </c>
      <c r="BF117" t="str">
        <f>IF(BE117="","",IF(AND(BE117&gt;='Richtig&amp;95CI'!$F$4,BE117&lt;='Richtig&amp;95CI'!$G$4),1,0))</f>
        <v/>
      </c>
      <c r="BG117" s="8" t="str">
        <f t="shared" si="37"/>
        <v/>
      </c>
      <c r="BH117" t="str">
        <f t="shared" si="55"/>
        <v/>
      </c>
      <c r="BI117" s="8" t="str">
        <f t="shared" si="38"/>
        <v/>
      </c>
      <c r="BU117" t="str">
        <f>IF(BT117="","",IF(AND(BT117&gt;='Richtig&amp;95CI'!$F$6,BT117&lt;='Richtig&amp;95CI'!$G$6),1,0))</f>
        <v/>
      </c>
      <c r="BV117" s="8" t="str">
        <f t="shared" si="39"/>
        <v/>
      </c>
      <c r="BW117" t="str">
        <f t="shared" si="40"/>
        <v/>
      </c>
      <c r="BX117" s="8" t="str">
        <f t="shared" si="41"/>
        <v/>
      </c>
      <c r="BZ117" t="str">
        <f>IF(BY117="","",IF(AND(BY117&gt;='Richtig&amp;95CI'!$F$2,BY117&lt;='Richtig&amp;95CI'!$G$2),1,0))</f>
        <v/>
      </c>
      <c r="CA117" s="8" t="str">
        <f t="shared" si="42"/>
        <v/>
      </c>
      <c r="CB117" t="str">
        <f t="shared" si="43"/>
        <v/>
      </c>
      <c r="CC117" s="8" t="str">
        <f t="shared" si="44"/>
        <v/>
      </c>
      <c r="CE117" t="str">
        <f>IF(CD117="","",IF(AND(CD117&gt;='Richtig&amp;95CI'!$F$5,CD117&lt;='Richtig&amp;95CI'!$G$5),1,0))</f>
        <v/>
      </c>
      <c r="CF117" s="8" t="str">
        <f t="shared" si="45"/>
        <v/>
      </c>
      <c r="CG117" t="str">
        <f t="shared" si="46"/>
        <v/>
      </c>
      <c r="CH117" s="8" t="str">
        <f t="shared" si="47"/>
        <v/>
      </c>
      <c r="CJ117">
        <v>0</v>
      </c>
      <c r="CK117">
        <v>0</v>
      </c>
      <c r="CL117">
        <v>0</v>
      </c>
      <c r="CM117">
        <v>0</v>
      </c>
      <c r="CN117">
        <v>355</v>
      </c>
      <c r="CO117" s="8">
        <f t="shared" si="48"/>
        <v>5.872117789475416</v>
      </c>
      <c r="CP117">
        <v>32</v>
      </c>
      <c r="CQ117" s="8">
        <f t="shared" si="49"/>
        <v>3.4657359027997265</v>
      </c>
      <c r="CR117">
        <v>24</v>
      </c>
      <c r="CS117" s="8">
        <f t="shared" si="50"/>
        <v>3.1780538303479458</v>
      </c>
      <c r="CT117">
        <v>6</v>
      </c>
      <c r="CU117" s="8">
        <f t="shared" si="51"/>
        <v>1.791759469228055</v>
      </c>
    </row>
    <row r="118" spans="1:99">
      <c r="A118">
        <v>13193210787</v>
      </c>
      <c r="B118" t="s">
        <v>319</v>
      </c>
      <c r="C118" t="s">
        <v>222</v>
      </c>
      <c r="D118">
        <v>0</v>
      </c>
      <c r="E118">
        <v>411152599</v>
      </c>
      <c r="F118" s="2">
        <v>44540.677546296298</v>
      </c>
      <c r="G118" s="2">
        <v>44540.689918981479</v>
      </c>
      <c r="H118" t="s">
        <v>409</v>
      </c>
      <c r="I118">
        <v>0</v>
      </c>
      <c r="J118">
        <v>1</v>
      </c>
      <c r="K118">
        <v>0</v>
      </c>
      <c r="L118">
        <v>1</v>
      </c>
      <c r="M118">
        <v>0</v>
      </c>
      <c r="N118">
        <v>0</v>
      </c>
      <c r="O118">
        <v>1</v>
      </c>
      <c r="P118">
        <v>0</v>
      </c>
      <c r="Q118">
        <v>21</v>
      </c>
      <c r="R118">
        <v>1</v>
      </c>
      <c r="S118">
        <v>1</v>
      </c>
      <c r="T118">
        <v>1</v>
      </c>
      <c r="U118">
        <v>1</v>
      </c>
      <c r="V118">
        <v>1</v>
      </c>
      <c r="W118">
        <v>0</v>
      </c>
      <c r="X118">
        <v>1</v>
      </c>
      <c r="Y118" s="236">
        <v>10</v>
      </c>
      <c r="Z118">
        <f>IF(Y118="","",IF(AND(Y118&gt;='Richtig&amp;95CI'!$F$3,Y118&lt;='Richtig&amp;95CI'!$G$3),1,0))</f>
        <v>0</v>
      </c>
      <c r="AA118" s="8">
        <f t="shared" si="30"/>
        <v>2.3025850929940459</v>
      </c>
      <c r="AB118">
        <v>5</v>
      </c>
      <c r="AC118">
        <f>IF(AB118="","",IF(AND(AB118&gt;='Richtig&amp;95CI'!$F$4,AB118&lt;='Richtig&amp;95CI'!$G$4),1,0))</f>
        <v>0</v>
      </c>
      <c r="AD118" s="8">
        <f t="shared" si="31"/>
        <v>1.6094379124341003</v>
      </c>
      <c r="AE118">
        <v>1</v>
      </c>
      <c r="AF118" t="s">
        <v>85</v>
      </c>
      <c r="AG118" t="s">
        <v>410</v>
      </c>
      <c r="AH118" t="s">
        <v>148</v>
      </c>
      <c r="AI118">
        <v>1</v>
      </c>
      <c r="AJ118">
        <v>1</v>
      </c>
      <c r="AK118">
        <v>0</v>
      </c>
      <c r="AL118">
        <v>0</v>
      </c>
      <c r="AM118">
        <v>0</v>
      </c>
      <c r="AN118">
        <f t="shared" si="52"/>
        <v>2</v>
      </c>
      <c r="AO118" s="238">
        <v>250</v>
      </c>
      <c r="AP118">
        <f>IF(AO118="","",IF(AND(AO118&gt;='Richtig&amp;95CI'!$F$6,AO118&lt;='Richtig&amp;95CI'!$G$6),1,0))</f>
        <v>0</v>
      </c>
      <c r="AQ118" s="8">
        <f t="shared" si="32"/>
        <v>5.521460917862246</v>
      </c>
      <c r="AR118" s="238">
        <v>250</v>
      </c>
      <c r="AS118">
        <f>IF(AR118="","",IF(AND(AR118&gt;='Richtig&amp;95CI'!$F$2,AR118&lt;='Richtig&amp;95CI'!$G$2),1,0))</f>
        <v>0</v>
      </c>
      <c r="AT118" s="8">
        <f t="shared" si="33"/>
        <v>5.521460917862246</v>
      </c>
      <c r="AU118" s="238">
        <v>50</v>
      </c>
      <c r="AV118">
        <f>IF(AU118="","",IF(AND(AU118&gt;='Richtig&amp;95CI'!$F$5,AU118&lt;='Richtig&amp;95CI'!$G$5),1,0))</f>
        <v>0</v>
      </c>
      <c r="AW118" s="8">
        <f t="shared" si="34"/>
        <v>3.912023005428146</v>
      </c>
      <c r="AX118">
        <v>1</v>
      </c>
      <c r="AY118">
        <v>0</v>
      </c>
      <c r="AZ118" s="236">
        <v>30</v>
      </c>
      <c r="BA118">
        <f>IF(AZ118="","",IF(AND(AZ118&gt;='Richtig&amp;95CI'!$F$3,AZ118&lt;='Richtig&amp;95CI'!$G$3),1,0))</f>
        <v>1</v>
      </c>
      <c r="BB118" s="8">
        <f t="shared" si="35"/>
        <v>3.4011973816621555</v>
      </c>
      <c r="BC118">
        <f t="shared" si="54"/>
        <v>20</v>
      </c>
      <c r="BD118" s="8">
        <f t="shared" si="36"/>
        <v>2.9957322735539909</v>
      </c>
      <c r="BE118" s="238">
        <v>20</v>
      </c>
      <c r="BF118">
        <f>IF(BE118="","",IF(AND(BE118&gt;='Richtig&amp;95CI'!$F$4,BE118&lt;='Richtig&amp;95CI'!$G$4),1,0))</f>
        <v>1</v>
      </c>
      <c r="BG118" s="8">
        <f t="shared" si="37"/>
        <v>2.9957322735539909</v>
      </c>
      <c r="BH118">
        <f t="shared" si="55"/>
        <v>15</v>
      </c>
      <c r="BI118" s="8">
        <f t="shared" si="38"/>
        <v>2.7080502011022101</v>
      </c>
      <c r="BJ118">
        <v>1</v>
      </c>
      <c r="BK118" t="s">
        <v>85</v>
      </c>
      <c r="BL118" t="s">
        <v>148</v>
      </c>
      <c r="BM118" t="s">
        <v>410</v>
      </c>
      <c r="BN118">
        <v>1</v>
      </c>
      <c r="BO118">
        <v>1</v>
      </c>
      <c r="BP118">
        <v>0</v>
      </c>
      <c r="BQ118">
        <v>0</v>
      </c>
      <c r="BR118">
        <v>0</v>
      </c>
      <c r="BS118">
        <f t="shared" si="53"/>
        <v>2</v>
      </c>
      <c r="BT118" s="238">
        <v>300</v>
      </c>
      <c r="BU118">
        <f>IF(BT118="","",IF(AND(BT118&gt;='Richtig&amp;95CI'!$F$6,BT118&lt;='Richtig&amp;95CI'!$G$6),1,0))</f>
        <v>0</v>
      </c>
      <c r="BV118" s="8">
        <f t="shared" si="39"/>
        <v>5.7037824746562009</v>
      </c>
      <c r="BW118">
        <f t="shared" si="40"/>
        <v>50</v>
      </c>
      <c r="BX118" s="8">
        <f t="shared" si="41"/>
        <v>3.912023005428146</v>
      </c>
      <c r="BY118">
        <v>100</v>
      </c>
      <c r="BZ118">
        <f>IF(BY118="","",IF(AND(BY118&gt;='Richtig&amp;95CI'!$F$2,BY118&lt;='Richtig&amp;95CI'!$G$2),1,0))</f>
        <v>0</v>
      </c>
      <c r="CA118" s="8">
        <f t="shared" si="42"/>
        <v>4.6051701859880918</v>
      </c>
      <c r="CB118">
        <f t="shared" si="43"/>
        <v>-150</v>
      </c>
      <c r="CC118" s="8">
        <f t="shared" si="44"/>
        <v>-5.0106352940962555</v>
      </c>
      <c r="CD118" s="238">
        <v>20</v>
      </c>
      <c r="CE118">
        <f>IF(CD118="","",IF(AND(CD118&gt;='Richtig&amp;95CI'!$F$5,CD118&lt;='Richtig&amp;95CI'!$G$5),1,0))</f>
        <v>0</v>
      </c>
      <c r="CF118" s="8">
        <f t="shared" si="45"/>
        <v>2.9957322735539909</v>
      </c>
      <c r="CG118">
        <f t="shared" si="46"/>
        <v>-30</v>
      </c>
      <c r="CH118" s="8">
        <f t="shared" si="47"/>
        <v>-3.4011973816621555</v>
      </c>
      <c r="CI118">
        <v>0</v>
      </c>
      <c r="CJ118">
        <v>0</v>
      </c>
      <c r="CK118">
        <v>0</v>
      </c>
      <c r="CL118">
        <v>1</v>
      </c>
      <c r="CM118">
        <v>1</v>
      </c>
      <c r="CN118">
        <v>355</v>
      </c>
      <c r="CO118" s="8">
        <f t="shared" si="48"/>
        <v>5.872117789475416</v>
      </c>
      <c r="CP118">
        <v>32</v>
      </c>
      <c r="CQ118" s="8">
        <f t="shared" si="49"/>
        <v>3.4657359027997265</v>
      </c>
      <c r="CR118">
        <v>24</v>
      </c>
      <c r="CS118" s="8">
        <f t="shared" si="50"/>
        <v>3.1780538303479458</v>
      </c>
      <c r="CT118">
        <v>6</v>
      </c>
      <c r="CU118" s="8">
        <f t="shared" si="51"/>
        <v>1.791759469228055</v>
      </c>
    </row>
    <row r="119" spans="1:99">
      <c r="A119">
        <v>13193008847</v>
      </c>
      <c r="B119" t="s">
        <v>319</v>
      </c>
      <c r="C119" t="s">
        <v>222</v>
      </c>
      <c r="D119">
        <v>0</v>
      </c>
      <c r="E119">
        <v>411152599</v>
      </c>
      <c r="F119" s="2">
        <v>44540.632708333331</v>
      </c>
      <c r="G119" s="2">
        <v>44540.639374999999</v>
      </c>
      <c r="H119" t="s">
        <v>413</v>
      </c>
      <c r="I119">
        <v>1</v>
      </c>
      <c r="J119">
        <v>0</v>
      </c>
      <c r="K119">
        <v>0</v>
      </c>
      <c r="L119">
        <v>1</v>
      </c>
      <c r="M119">
        <v>0</v>
      </c>
      <c r="N119">
        <v>0</v>
      </c>
      <c r="O119">
        <v>1</v>
      </c>
      <c r="P119">
        <v>1</v>
      </c>
      <c r="Q119">
        <v>35</v>
      </c>
      <c r="R119">
        <v>1</v>
      </c>
      <c r="S119">
        <v>0</v>
      </c>
      <c r="T119">
        <v>0</v>
      </c>
      <c r="U119">
        <v>0</v>
      </c>
      <c r="V119">
        <v>1</v>
      </c>
      <c r="W119">
        <v>0</v>
      </c>
      <c r="X119">
        <v>0</v>
      </c>
      <c r="Y119" s="236">
        <v>100</v>
      </c>
      <c r="Z119">
        <f>IF(Y119="","",IF(AND(Y119&gt;='Richtig&amp;95CI'!$F$3,Y119&lt;='Richtig&amp;95CI'!$G$3),1,0))</f>
        <v>0</v>
      </c>
      <c r="AA119" s="8">
        <f t="shared" si="30"/>
        <v>4.6051701859880918</v>
      </c>
      <c r="AB119">
        <v>60</v>
      </c>
      <c r="AC119">
        <f>IF(AB119="","",IF(AND(AB119&gt;='Richtig&amp;95CI'!$F$4,AB119&lt;='Richtig&amp;95CI'!$G$4),1,0))</f>
        <v>0</v>
      </c>
      <c r="AD119" s="8">
        <f t="shared" si="31"/>
        <v>4.0943445622221004</v>
      </c>
      <c r="AE119">
        <v>0</v>
      </c>
      <c r="AF119" t="s">
        <v>414</v>
      </c>
      <c r="AI119">
        <v>0</v>
      </c>
      <c r="AJ119">
        <v>0</v>
      </c>
      <c r="AK119">
        <v>0</v>
      </c>
      <c r="AL119">
        <v>1</v>
      </c>
      <c r="AM119">
        <v>0</v>
      </c>
      <c r="AN119">
        <f t="shared" si="52"/>
        <v>1</v>
      </c>
      <c r="AO119" s="238">
        <v>800</v>
      </c>
      <c r="AP119">
        <f>IF(AO119="","",IF(AND(AO119&gt;='Richtig&amp;95CI'!$F$6,AO119&lt;='Richtig&amp;95CI'!$G$6),1,0))</f>
        <v>0</v>
      </c>
      <c r="AQ119" s="8">
        <f t="shared" si="32"/>
        <v>6.6846117276679271</v>
      </c>
      <c r="AR119" s="238">
        <v>750</v>
      </c>
      <c r="AS119">
        <f>IF(AR119="","",IF(AND(AR119&gt;='Richtig&amp;95CI'!$F$2,AR119&lt;='Richtig&amp;95CI'!$G$2),1,0))</f>
        <v>0</v>
      </c>
      <c r="AT119" s="8">
        <f t="shared" si="33"/>
        <v>6.620073206530356</v>
      </c>
      <c r="AU119" s="238">
        <v>10</v>
      </c>
      <c r="AV119">
        <f>IF(AU119="","",IF(AND(AU119&gt;='Richtig&amp;95CI'!$F$5,AU119&lt;='Richtig&amp;95CI'!$G$5),1,0))</f>
        <v>1</v>
      </c>
      <c r="AW119" s="8">
        <f t="shared" si="34"/>
        <v>2.3025850929940459</v>
      </c>
      <c r="AX119">
        <v>0</v>
      </c>
      <c r="AY119">
        <v>0</v>
      </c>
      <c r="AZ119" s="236">
        <v>100</v>
      </c>
      <c r="BA119">
        <f>IF(AZ119="","",IF(AND(AZ119&gt;='Richtig&amp;95CI'!$F$3,AZ119&lt;='Richtig&amp;95CI'!$G$3),1,0))</f>
        <v>0</v>
      </c>
      <c r="BB119" s="8">
        <f t="shared" si="35"/>
        <v>4.6051701859880918</v>
      </c>
      <c r="BC119">
        <f t="shared" si="54"/>
        <v>0</v>
      </c>
      <c r="BD119" s="8">
        <f>IF(ISNUMBER(BC119),SIGN(BC119+0.000001)*LN(ABS(BC119+0.000001)),"")</f>
        <v>-13.815510557964274</v>
      </c>
      <c r="BE119" s="238">
        <v>90</v>
      </c>
      <c r="BF119">
        <f>IF(BE119="","",IF(AND(BE119&gt;='Richtig&amp;95CI'!$F$4,BE119&lt;='Richtig&amp;95CI'!$G$4),1,0))</f>
        <v>0</v>
      </c>
      <c r="BG119" s="8">
        <f t="shared" si="37"/>
        <v>4.499809670330265</v>
      </c>
      <c r="BH119">
        <f t="shared" si="55"/>
        <v>30</v>
      </c>
      <c r="BI119" s="8">
        <f t="shared" si="38"/>
        <v>3.4011973816621555</v>
      </c>
      <c r="BJ119">
        <v>1</v>
      </c>
      <c r="BK119" t="s">
        <v>415</v>
      </c>
      <c r="BQ119">
        <v>1</v>
      </c>
      <c r="BS119">
        <f t="shared" si="53"/>
        <v>1</v>
      </c>
      <c r="BT119" s="238">
        <v>800</v>
      </c>
      <c r="BU119">
        <f>IF(BT119="","",IF(AND(BT119&gt;='Richtig&amp;95CI'!$F$6,BT119&lt;='Richtig&amp;95CI'!$G$6),1,0))</f>
        <v>0</v>
      </c>
      <c r="BV119" s="8">
        <f t="shared" si="39"/>
        <v>6.6846117276679271</v>
      </c>
      <c r="BW119">
        <f t="shared" si="40"/>
        <v>0</v>
      </c>
      <c r="BX119" s="8">
        <f>IF(ISNUMBER(BW119),SIGN(BW119+0.00001)*LN(ABS(BW119+0.00001)),"")</f>
        <v>-11.512925464970229</v>
      </c>
      <c r="BY119">
        <v>700</v>
      </c>
      <c r="BZ119">
        <f>IF(BY119="","",IF(AND(BY119&gt;='Richtig&amp;95CI'!$F$2,BY119&lt;='Richtig&amp;95CI'!$G$2),1,0))</f>
        <v>0</v>
      </c>
      <c r="CA119" s="8">
        <f t="shared" si="42"/>
        <v>6.5510803350434044</v>
      </c>
      <c r="CB119">
        <f t="shared" si="43"/>
        <v>-50</v>
      </c>
      <c r="CC119" s="8">
        <f t="shared" si="44"/>
        <v>-3.912023005428146</v>
      </c>
      <c r="CD119" s="238">
        <v>10</v>
      </c>
      <c r="CE119">
        <f>IF(CD119="","",IF(AND(CD119&gt;='Richtig&amp;95CI'!$F$5,CD119&lt;='Richtig&amp;95CI'!$G$5),1,0))</f>
        <v>1</v>
      </c>
      <c r="CF119" s="8">
        <f t="shared" si="45"/>
        <v>2.3025850929940459</v>
      </c>
      <c r="CG119">
        <f t="shared" si="46"/>
        <v>0</v>
      </c>
      <c r="CH119" s="8">
        <f>IF(ISNUMBER(CG119),SIGN(CG119+0.00001)*LN(ABS(CG119+0.00001)),"")</f>
        <v>-11.512925464970229</v>
      </c>
      <c r="CI119">
        <v>0</v>
      </c>
      <c r="CJ119">
        <v>0</v>
      </c>
      <c r="CK119">
        <v>0</v>
      </c>
      <c r="CL119">
        <v>1</v>
      </c>
      <c r="CM119">
        <v>1</v>
      </c>
      <c r="CN119">
        <v>355</v>
      </c>
      <c r="CO119" s="8">
        <f t="shared" si="48"/>
        <v>5.872117789475416</v>
      </c>
      <c r="CP119">
        <v>32</v>
      </c>
      <c r="CQ119" s="8">
        <f t="shared" si="49"/>
        <v>3.4657359027997265</v>
      </c>
      <c r="CR119">
        <v>24</v>
      </c>
      <c r="CS119" s="8">
        <f t="shared" si="50"/>
        <v>3.1780538303479458</v>
      </c>
      <c r="CT119">
        <v>6</v>
      </c>
      <c r="CU119" s="8">
        <f t="shared" si="51"/>
        <v>1.791759469228055</v>
      </c>
    </row>
    <row r="120" spans="1:99">
      <c r="A120">
        <v>13192726188</v>
      </c>
      <c r="B120" t="s">
        <v>319</v>
      </c>
      <c r="C120" t="s">
        <v>222</v>
      </c>
      <c r="D120">
        <v>0</v>
      </c>
      <c r="E120">
        <v>411152599</v>
      </c>
      <c r="F120" s="2">
        <v>44540.540856481479</v>
      </c>
      <c r="G120" s="2">
        <v>44540.544907407406</v>
      </c>
      <c r="H120" t="s">
        <v>416</v>
      </c>
      <c r="I120">
        <v>0</v>
      </c>
      <c r="J120">
        <v>0</v>
      </c>
      <c r="K120">
        <v>0</v>
      </c>
      <c r="L120">
        <v>1</v>
      </c>
      <c r="M120">
        <v>0</v>
      </c>
      <c r="N120">
        <v>0</v>
      </c>
      <c r="O120">
        <v>0</v>
      </c>
      <c r="P120">
        <v>1</v>
      </c>
      <c r="Q120">
        <v>39</v>
      </c>
      <c r="R120">
        <v>0</v>
      </c>
      <c r="S120">
        <v>1</v>
      </c>
      <c r="T120">
        <v>0</v>
      </c>
      <c r="U120">
        <v>1</v>
      </c>
      <c r="V120">
        <v>0</v>
      </c>
      <c r="W120">
        <v>0</v>
      </c>
      <c r="X120">
        <v>1</v>
      </c>
      <c r="Y120" s="236">
        <v>15</v>
      </c>
      <c r="Z120">
        <f>IF(Y120="","",IF(AND(Y120&gt;='Richtig&amp;95CI'!$F$3,Y120&lt;='Richtig&amp;95CI'!$G$3),1,0))</f>
        <v>0</v>
      </c>
      <c r="AA120" s="8">
        <f t="shared" si="30"/>
        <v>2.7080502011022101</v>
      </c>
      <c r="AB120">
        <v>10</v>
      </c>
      <c r="AC120">
        <f>IF(AB120="","",IF(AND(AB120&gt;='Richtig&amp;95CI'!$F$4,AB120&lt;='Richtig&amp;95CI'!$G$4),1,0))</f>
        <v>0</v>
      </c>
      <c r="AD120" s="8">
        <f t="shared" si="31"/>
        <v>2.3025850929940459</v>
      </c>
      <c r="AE120">
        <v>1</v>
      </c>
      <c r="AF120" t="s">
        <v>390</v>
      </c>
      <c r="AG120" t="s">
        <v>417</v>
      </c>
      <c r="AH120" t="s">
        <v>418</v>
      </c>
      <c r="AI120">
        <v>1</v>
      </c>
      <c r="AJ120">
        <v>0</v>
      </c>
      <c r="AK120">
        <v>1</v>
      </c>
      <c r="AL120">
        <v>0</v>
      </c>
      <c r="AM120">
        <v>0</v>
      </c>
      <c r="AN120">
        <f t="shared" si="52"/>
        <v>2</v>
      </c>
      <c r="AO120" s="238">
        <v>700</v>
      </c>
      <c r="AP120">
        <f>IF(AO120="","",IF(AND(AO120&gt;='Richtig&amp;95CI'!$F$6,AO120&lt;='Richtig&amp;95CI'!$G$6),1,0))</f>
        <v>0</v>
      </c>
      <c r="AQ120" s="8">
        <f t="shared" si="32"/>
        <v>6.5510803350434044</v>
      </c>
      <c r="AR120" s="238">
        <v>400</v>
      </c>
      <c r="AS120">
        <f>IF(AR120="","",IF(AND(AR120&gt;='Richtig&amp;95CI'!$F$2,AR120&lt;='Richtig&amp;95CI'!$G$2),1,0))</f>
        <v>0</v>
      </c>
      <c r="AT120" s="8">
        <f t="shared" si="33"/>
        <v>5.9914645471079817</v>
      </c>
      <c r="AU120" s="238">
        <v>150</v>
      </c>
      <c r="AV120">
        <f>IF(AU120="","",IF(AND(AU120&gt;='Richtig&amp;95CI'!$F$5,AU120&lt;='Richtig&amp;95CI'!$G$5),1,0))</f>
        <v>0</v>
      </c>
      <c r="AW120" s="8">
        <f t="shared" si="34"/>
        <v>5.0106352940962555</v>
      </c>
      <c r="AX120">
        <v>1</v>
      </c>
      <c r="BA120" t="str">
        <f>IF(AZ120="","",IF(AND(AZ120&gt;='Richtig&amp;95CI'!$F$3,AZ120&lt;='Richtig&amp;95CI'!$G$3),1,0))</f>
        <v/>
      </c>
      <c r="BB120" s="8" t="str">
        <f t="shared" si="35"/>
        <v/>
      </c>
      <c r="BC120" t="str">
        <f t="shared" si="54"/>
        <v/>
      </c>
      <c r="BD120" s="8" t="str">
        <f t="shared" si="36"/>
        <v/>
      </c>
      <c r="BF120" t="str">
        <f>IF(BE120="","",IF(AND(BE120&gt;='Richtig&amp;95CI'!$F$4,BE120&lt;='Richtig&amp;95CI'!$G$4),1,0))</f>
        <v/>
      </c>
      <c r="BG120" s="8" t="str">
        <f t="shared" si="37"/>
        <v/>
      </c>
      <c r="BH120" t="str">
        <f t="shared" si="55"/>
        <v/>
      </c>
      <c r="BI120" s="8" t="str">
        <f t="shared" si="38"/>
        <v/>
      </c>
      <c r="BU120" t="str">
        <f>IF(BT120="","",IF(AND(BT120&gt;='Richtig&amp;95CI'!$F$6,BT120&lt;='Richtig&amp;95CI'!$G$6),1,0))</f>
        <v/>
      </c>
      <c r="BV120" s="8" t="str">
        <f t="shared" si="39"/>
        <v/>
      </c>
      <c r="BW120" t="str">
        <f t="shared" si="40"/>
        <v/>
      </c>
      <c r="BX120" s="8" t="str">
        <f t="shared" si="41"/>
        <v/>
      </c>
      <c r="BZ120" t="str">
        <f>IF(BY120="","",IF(AND(BY120&gt;='Richtig&amp;95CI'!$F$2,BY120&lt;='Richtig&amp;95CI'!$G$2),1,0))</f>
        <v/>
      </c>
      <c r="CA120" s="8" t="str">
        <f t="shared" si="42"/>
        <v/>
      </c>
      <c r="CB120" t="str">
        <f t="shared" si="43"/>
        <v/>
      </c>
      <c r="CC120" s="8" t="str">
        <f t="shared" si="44"/>
        <v/>
      </c>
      <c r="CE120" t="str">
        <f>IF(CD120="","",IF(AND(CD120&gt;='Richtig&amp;95CI'!$F$5,CD120&lt;='Richtig&amp;95CI'!$G$5),1,0))</f>
        <v/>
      </c>
      <c r="CF120" s="8" t="str">
        <f t="shared" si="45"/>
        <v/>
      </c>
      <c r="CG120" t="str">
        <f t="shared" si="46"/>
        <v/>
      </c>
      <c r="CH120" s="8" t="str">
        <f t="shared" si="47"/>
        <v/>
      </c>
      <c r="CJ120">
        <v>0</v>
      </c>
      <c r="CK120">
        <v>0</v>
      </c>
      <c r="CL120">
        <v>0</v>
      </c>
      <c r="CM120">
        <v>0</v>
      </c>
      <c r="CN120">
        <v>355</v>
      </c>
      <c r="CO120" s="8">
        <f t="shared" si="48"/>
        <v>5.872117789475416</v>
      </c>
      <c r="CP120">
        <v>32</v>
      </c>
      <c r="CQ120" s="8">
        <f t="shared" si="49"/>
        <v>3.4657359027997265</v>
      </c>
      <c r="CR120">
        <v>24</v>
      </c>
      <c r="CS120" s="8">
        <f t="shared" si="50"/>
        <v>3.1780538303479458</v>
      </c>
      <c r="CT120">
        <v>6</v>
      </c>
      <c r="CU120" s="8">
        <f t="shared" si="51"/>
        <v>1.791759469228055</v>
      </c>
    </row>
    <row r="121" spans="1:99">
      <c r="A121">
        <v>13192601455</v>
      </c>
      <c r="B121" t="s">
        <v>319</v>
      </c>
      <c r="C121" t="s">
        <v>222</v>
      </c>
      <c r="D121">
        <v>0</v>
      </c>
      <c r="E121">
        <v>411152599</v>
      </c>
      <c r="F121" s="2">
        <v>44540.48909722222</v>
      </c>
      <c r="G121" s="2">
        <v>44540.490370370368</v>
      </c>
      <c r="H121" t="s">
        <v>419</v>
      </c>
      <c r="I121">
        <v>0</v>
      </c>
      <c r="J121">
        <v>0</v>
      </c>
      <c r="K121">
        <v>0</v>
      </c>
      <c r="L121">
        <v>0</v>
      </c>
      <c r="M121">
        <v>0</v>
      </c>
      <c r="N121">
        <v>0</v>
      </c>
      <c r="O121">
        <v>1</v>
      </c>
      <c r="P121">
        <v>0</v>
      </c>
      <c r="Q121">
        <v>5</v>
      </c>
      <c r="R121">
        <v>0</v>
      </c>
      <c r="S121">
        <v>0</v>
      </c>
      <c r="T121">
        <v>0</v>
      </c>
      <c r="U121">
        <v>0</v>
      </c>
      <c r="V121">
        <v>0</v>
      </c>
      <c r="W121">
        <v>1</v>
      </c>
      <c r="X121">
        <v>0</v>
      </c>
      <c r="Z121" t="str">
        <f>IF(Y121="","",IF(AND(Y121&gt;='Richtig&amp;95CI'!$F$3,Y121&lt;='Richtig&amp;95CI'!$G$3),1,0))</f>
        <v/>
      </c>
      <c r="AA121" s="8" t="str">
        <f t="shared" si="30"/>
        <v/>
      </c>
      <c r="AC121" t="str">
        <f>IF(AB121="","",IF(AND(AB121&gt;='Richtig&amp;95CI'!$F$4,AB121&lt;='Richtig&amp;95CI'!$G$4),1,0))</f>
        <v/>
      </c>
      <c r="AD121" s="8" t="str">
        <f t="shared" si="31"/>
        <v/>
      </c>
      <c r="AP121" t="str">
        <f>IF(AO121="","",IF(AND(AO121&gt;='Richtig&amp;95CI'!$F$6,AO121&lt;='Richtig&amp;95CI'!$G$6),1,0))</f>
        <v/>
      </c>
      <c r="AQ121" s="8" t="str">
        <f t="shared" si="32"/>
        <v/>
      </c>
      <c r="AS121" t="str">
        <f>IF(AR121="","",IF(AND(AR121&gt;='Richtig&amp;95CI'!$F$2,AR121&lt;='Richtig&amp;95CI'!$G$2),1,0))</f>
        <v/>
      </c>
      <c r="AT121" s="8" t="str">
        <f t="shared" si="33"/>
        <v/>
      </c>
      <c r="AV121" t="str">
        <f>IF(AU121="","",IF(AND(AU121&gt;='Richtig&amp;95CI'!$F$5,AU121&lt;='Richtig&amp;95CI'!$G$5),1,0))</f>
        <v/>
      </c>
      <c r="AW121" s="8" t="str">
        <f t="shared" si="34"/>
        <v/>
      </c>
      <c r="BA121" t="str">
        <f>IF(AZ121="","",IF(AND(AZ121&gt;='Richtig&amp;95CI'!$F$3,AZ121&lt;='Richtig&amp;95CI'!$G$3),1,0))</f>
        <v/>
      </c>
      <c r="BB121" s="8" t="str">
        <f t="shared" si="35"/>
        <v/>
      </c>
      <c r="BC121" t="str">
        <f t="shared" si="54"/>
        <v/>
      </c>
      <c r="BD121" s="8" t="str">
        <f t="shared" si="36"/>
        <v/>
      </c>
      <c r="BF121" t="str">
        <f>IF(BE121="","",IF(AND(BE121&gt;='Richtig&amp;95CI'!$F$4,BE121&lt;='Richtig&amp;95CI'!$G$4),1,0))</f>
        <v/>
      </c>
      <c r="BG121" s="8" t="str">
        <f t="shared" si="37"/>
        <v/>
      </c>
      <c r="BH121" t="str">
        <f t="shared" si="55"/>
        <v/>
      </c>
      <c r="BI121" s="8" t="str">
        <f t="shared" si="38"/>
        <v/>
      </c>
      <c r="BU121" t="str">
        <f>IF(BT121="","",IF(AND(BT121&gt;='Richtig&amp;95CI'!$F$6,BT121&lt;='Richtig&amp;95CI'!$G$6),1,0))</f>
        <v/>
      </c>
      <c r="BV121" s="8" t="str">
        <f t="shared" si="39"/>
        <v/>
      </c>
      <c r="BW121" t="str">
        <f t="shared" si="40"/>
        <v/>
      </c>
      <c r="BX121" s="8" t="str">
        <f t="shared" si="41"/>
        <v/>
      </c>
      <c r="BZ121" t="str">
        <f>IF(BY121="","",IF(AND(BY121&gt;='Richtig&amp;95CI'!$F$2,BY121&lt;='Richtig&amp;95CI'!$G$2),1,0))</f>
        <v/>
      </c>
      <c r="CA121" s="8" t="str">
        <f t="shared" si="42"/>
        <v/>
      </c>
      <c r="CB121" t="str">
        <f t="shared" si="43"/>
        <v/>
      </c>
      <c r="CC121" s="8" t="str">
        <f t="shared" si="44"/>
        <v/>
      </c>
      <c r="CE121" t="str">
        <f>IF(CD121="","",IF(AND(CD121&gt;='Richtig&amp;95CI'!$F$5,CD121&lt;='Richtig&amp;95CI'!$G$5),1,0))</f>
        <v/>
      </c>
      <c r="CF121" s="8" t="str">
        <f t="shared" si="45"/>
        <v/>
      </c>
      <c r="CG121" t="str">
        <f t="shared" si="46"/>
        <v/>
      </c>
      <c r="CH121" s="8" t="str">
        <f t="shared" si="47"/>
        <v/>
      </c>
      <c r="CJ121">
        <v>0</v>
      </c>
      <c r="CK121">
        <v>0</v>
      </c>
      <c r="CL121">
        <v>0</v>
      </c>
      <c r="CM121">
        <v>0</v>
      </c>
      <c r="CN121">
        <v>355</v>
      </c>
      <c r="CO121" s="8">
        <f t="shared" si="48"/>
        <v>5.872117789475416</v>
      </c>
      <c r="CP121">
        <v>32</v>
      </c>
      <c r="CQ121" s="8">
        <f t="shared" si="49"/>
        <v>3.4657359027997265</v>
      </c>
      <c r="CR121">
        <v>24</v>
      </c>
      <c r="CS121" s="8">
        <f t="shared" si="50"/>
        <v>3.1780538303479458</v>
      </c>
      <c r="CT121">
        <v>6</v>
      </c>
      <c r="CU121" s="8">
        <f t="shared" si="51"/>
        <v>1.791759469228055</v>
      </c>
    </row>
    <row r="122" spans="1:99">
      <c r="A122">
        <v>13190560404</v>
      </c>
      <c r="B122" t="s">
        <v>319</v>
      </c>
      <c r="C122" t="s">
        <v>222</v>
      </c>
      <c r="D122">
        <v>0</v>
      </c>
      <c r="E122">
        <v>411152599</v>
      </c>
      <c r="F122" s="2">
        <v>44539.761990740742</v>
      </c>
      <c r="G122" s="2">
        <v>44540.438298611109</v>
      </c>
      <c r="H122" t="s">
        <v>91</v>
      </c>
      <c r="I122">
        <v>0</v>
      </c>
      <c r="J122">
        <v>1</v>
      </c>
      <c r="K122">
        <v>0</v>
      </c>
      <c r="L122">
        <v>0</v>
      </c>
      <c r="M122">
        <v>0</v>
      </c>
      <c r="N122">
        <v>0</v>
      </c>
      <c r="O122">
        <v>0</v>
      </c>
      <c r="P122">
        <v>0</v>
      </c>
      <c r="Q122">
        <v>44</v>
      </c>
      <c r="R122">
        <v>0</v>
      </c>
      <c r="S122">
        <v>0</v>
      </c>
      <c r="T122">
        <v>1</v>
      </c>
      <c r="U122">
        <v>0</v>
      </c>
      <c r="V122">
        <v>0</v>
      </c>
      <c r="W122">
        <v>0</v>
      </c>
      <c r="X122">
        <v>0</v>
      </c>
      <c r="Y122" s="236">
        <v>20</v>
      </c>
      <c r="Z122">
        <f>IF(Y122="","",IF(AND(Y122&gt;='Richtig&amp;95CI'!$F$3,Y122&lt;='Richtig&amp;95CI'!$G$3),1,0))</f>
        <v>0</v>
      </c>
      <c r="AA122" s="8">
        <f t="shared" si="30"/>
        <v>2.9957322735539909</v>
      </c>
      <c r="AB122">
        <v>10</v>
      </c>
      <c r="AC122">
        <f>IF(AB122="","",IF(AND(AB122&gt;='Richtig&amp;95CI'!$F$4,AB122&lt;='Richtig&amp;95CI'!$G$4),1,0))</f>
        <v>0</v>
      </c>
      <c r="AD122" s="8">
        <f t="shared" si="31"/>
        <v>2.3025850929940459</v>
      </c>
      <c r="AE122">
        <v>0</v>
      </c>
      <c r="AF122" t="s">
        <v>420</v>
      </c>
      <c r="AG122" t="s">
        <v>421</v>
      </c>
      <c r="AH122" t="s">
        <v>422</v>
      </c>
      <c r="AI122">
        <v>1</v>
      </c>
      <c r="AJ122">
        <v>1</v>
      </c>
      <c r="AK122">
        <v>1</v>
      </c>
      <c r="AL122">
        <v>0</v>
      </c>
      <c r="AM122">
        <v>0</v>
      </c>
      <c r="AN122">
        <f t="shared" si="52"/>
        <v>3</v>
      </c>
      <c r="AO122" s="238">
        <v>30</v>
      </c>
      <c r="AP122">
        <f>IF(AO122="","",IF(AND(AO122&gt;='Richtig&amp;95CI'!$F$6,AO122&lt;='Richtig&amp;95CI'!$G$6),1,0))</f>
        <v>0</v>
      </c>
      <c r="AQ122" s="8">
        <f t="shared" si="32"/>
        <v>3.4011973816621555</v>
      </c>
      <c r="AR122" s="238">
        <v>50</v>
      </c>
      <c r="AS122">
        <f>IF(AR122="","",IF(AND(AR122&gt;='Richtig&amp;95CI'!$F$2,AR122&lt;='Richtig&amp;95CI'!$G$2),1,0))</f>
        <v>0</v>
      </c>
      <c r="AT122" s="8">
        <f t="shared" si="33"/>
        <v>3.912023005428146</v>
      </c>
      <c r="AU122" s="238">
        <v>5</v>
      </c>
      <c r="AV122">
        <f>IF(AU122="","",IF(AND(AU122&gt;='Richtig&amp;95CI'!$F$5,AU122&lt;='Richtig&amp;95CI'!$G$5),1,0))</f>
        <v>1</v>
      </c>
      <c r="AW122" s="8">
        <f t="shared" si="34"/>
        <v>1.6094379124341003</v>
      </c>
      <c r="AX122">
        <v>1</v>
      </c>
      <c r="AY122">
        <v>1</v>
      </c>
      <c r="AZ122" s="236">
        <v>32</v>
      </c>
      <c r="BA122">
        <f>IF(AZ122="","",IF(AND(AZ122&gt;='Richtig&amp;95CI'!$F$3,AZ122&lt;='Richtig&amp;95CI'!$G$3),1,0))</f>
        <v>1</v>
      </c>
      <c r="BB122" s="8">
        <f t="shared" si="35"/>
        <v>3.4657359027997265</v>
      </c>
      <c r="BC122">
        <f t="shared" si="54"/>
        <v>12</v>
      </c>
      <c r="BD122" s="8">
        <f t="shared" si="36"/>
        <v>2.4849066497880004</v>
      </c>
      <c r="BE122" s="238">
        <v>4</v>
      </c>
      <c r="BF122">
        <f>IF(BE122="","",IF(AND(BE122&gt;='Richtig&amp;95CI'!$F$4,BE122&lt;='Richtig&amp;95CI'!$G$4),1,0))</f>
        <v>0</v>
      </c>
      <c r="BG122" s="8">
        <f t="shared" si="37"/>
        <v>1.3862943611198906</v>
      </c>
      <c r="BH122">
        <f t="shared" si="55"/>
        <v>-6</v>
      </c>
      <c r="BI122" s="8">
        <f t="shared" si="38"/>
        <v>-1.791759469228055</v>
      </c>
      <c r="BJ122">
        <v>0</v>
      </c>
      <c r="BK122" t="s">
        <v>338</v>
      </c>
      <c r="BT122" s="238">
        <v>132</v>
      </c>
      <c r="BU122">
        <f>IF(BT122="","",IF(AND(BT122&gt;='Richtig&amp;95CI'!$F$6,BT122&lt;='Richtig&amp;95CI'!$G$6),1,0))</f>
        <v>0</v>
      </c>
      <c r="BV122" s="8">
        <f t="shared" si="39"/>
        <v>4.8828019225863706</v>
      </c>
      <c r="BW122">
        <f t="shared" si="40"/>
        <v>102</v>
      </c>
      <c r="BX122" s="8">
        <f t="shared" si="41"/>
        <v>4.6249728132842707</v>
      </c>
      <c r="BY122">
        <v>132</v>
      </c>
      <c r="BZ122">
        <f>IF(BY122="","",IF(AND(BY122&gt;='Richtig&amp;95CI'!$F$2,BY122&lt;='Richtig&amp;95CI'!$G$2),1,0))</f>
        <v>0</v>
      </c>
      <c r="CA122" s="8">
        <f t="shared" si="42"/>
        <v>4.8828019225863706</v>
      </c>
      <c r="CB122">
        <f t="shared" si="43"/>
        <v>82</v>
      </c>
      <c r="CC122" s="8">
        <f t="shared" si="44"/>
        <v>4.4067192472642533</v>
      </c>
      <c r="CD122" s="238">
        <v>4</v>
      </c>
      <c r="CE122">
        <f>IF(CD122="","",IF(AND(CD122&gt;='Richtig&amp;95CI'!$F$5,CD122&lt;='Richtig&amp;95CI'!$G$5),1,0))</f>
        <v>1</v>
      </c>
      <c r="CF122" s="8">
        <f t="shared" si="45"/>
        <v>1.3862943611198906</v>
      </c>
      <c r="CG122">
        <f t="shared" si="46"/>
        <v>-1</v>
      </c>
      <c r="CH122" s="8">
        <f t="shared" si="47"/>
        <v>0</v>
      </c>
      <c r="CI122">
        <v>1</v>
      </c>
      <c r="CJ122">
        <v>0</v>
      </c>
      <c r="CK122">
        <v>1</v>
      </c>
      <c r="CL122">
        <v>1</v>
      </c>
      <c r="CM122">
        <v>1</v>
      </c>
      <c r="CN122">
        <v>355</v>
      </c>
      <c r="CO122" s="8">
        <f t="shared" si="48"/>
        <v>5.872117789475416</v>
      </c>
      <c r="CP122">
        <v>32</v>
      </c>
      <c r="CQ122" s="8">
        <f t="shared" si="49"/>
        <v>3.4657359027997265</v>
      </c>
      <c r="CR122">
        <v>24</v>
      </c>
      <c r="CS122" s="8">
        <f t="shared" si="50"/>
        <v>3.1780538303479458</v>
      </c>
      <c r="CT122">
        <v>6</v>
      </c>
      <c r="CU122" s="8">
        <f t="shared" si="51"/>
        <v>1.791759469228055</v>
      </c>
    </row>
    <row r="123" spans="1:99">
      <c r="A123">
        <v>13192351727</v>
      </c>
      <c r="B123" t="s">
        <v>319</v>
      </c>
      <c r="C123" t="s">
        <v>222</v>
      </c>
      <c r="D123">
        <v>0</v>
      </c>
      <c r="E123">
        <v>411152599</v>
      </c>
      <c r="F123" s="2">
        <v>44540.375497685185</v>
      </c>
      <c r="G123" s="2">
        <v>44540.385208333333</v>
      </c>
      <c r="H123" t="s">
        <v>322</v>
      </c>
      <c r="I123">
        <v>0</v>
      </c>
      <c r="J123">
        <v>1</v>
      </c>
      <c r="K123">
        <v>0</v>
      </c>
      <c r="L123">
        <v>0</v>
      </c>
      <c r="M123">
        <v>0</v>
      </c>
      <c r="N123">
        <v>1</v>
      </c>
      <c r="O123">
        <v>1</v>
      </c>
      <c r="P123">
        <v>1</v>
      </c>
      <c r="Q123">
        <v>3</v>
      </c>
      <c r="R123">
        <v>1</v>
      </c>
      <c r="S123">
        <v>0</v>
      </c>
      <c r="T123">
        <v>1</v>
      </c>
      <c r="U123">
        <v>0</v>
      </c>
      <c r="V123">
        <v>0</v>
      </c>
      <c r="W123">
        <v>1</v>
      </c>
      <c r="X123">
        <v>1</v>
      </c>
      <c r="Y123" s="236">
        <v>50</v>
      </c>
      <c r="Z123">
        <f>IF(Y123="","",IF(AND(Y123&gt;='Richtig&amp;95CI'!$F$3,Y123&lt;='Richtig&amp;95CI'!$G$3),1,0))</f>
        <v>0</v>
      </c>
      <c r="AA123" s="8">
        <f t="shared" si="30"/>
        <v>3.912023005428146</v>
      </c>
      <c r="AB123">
        <v>10</v>
      </c>
      <c r="AC123">
        <f>IF(AB123="","",IF(AND(AB123&gt;='Richtig&amp;95CI'!$F$4,AB123&lt;='Richtig&amp;95CI'!$G$4),1,0))</f>
        <v>0</v>
      </c>
      <c r="AD123" s="8">
        <f t="shared" si="31"/>
        <v>2.3025850929940459</v>
      </c>
      <c r="AE123">
        <v>0</v>
      </c>
      <c r="AO123" s="238">
        <v>300</v>
      </c>
      <c r="AP123">
        <f>IF(AO123="","",IF(AND(AO123&gt;='Richtig&amp;95CI'!$F$6,AO123&lt;='Richtig&amp;95CI'!$G$6),1,0))</f>
        <v>0</v>
      </c>
      <c r="AQ123" s="8">
        <f t="shared" si="32"/>
        <v>5.7037824746562009</v>
      </c>
      <c r="AR123" s="238">
        <v>200</v>
      </c>
      <c r="AS123">
        <f>IF(AR123="","",IF(AND(AR123&gt;='Richtig&amp;95CI'!$F$2,AR123&lt;='Richtig&amp;95CI'!$G$2),1,0))</f>
        <v>0</v>
      </c>
      <c r="AT123" s="8">
        <f t="shared" si="33"/>
        <v>5.2983173665480363</v>
      </c>
      <c r="AU123" s="238">
        <v>30</v>
      </c>
      <c r="AV123">
        <f>IF(AU123="","",IF(AND(AU123&gt;='Richtig&amp;95CI'!$F$5,AU123&lt;='Richtig&amp;95CI'!$G$5),1,0))</f>
        <v>0</v>
      </c>
      <c r="AW123" s="8">
        <f t="shared" si="34"/>
        <v>3.4011973816621555</v>
      </c>
      <c r="AX123">
        <v>1</v>
      </c>
      <c r="AY123">
        <v>0</v>
      </c>
      <c r="AZ123" s="236">
        <v>32</v>
      </c>
      <c r="BA123">
        <f>IF(AZ123="","",IF(AND(AZ123&gt;='Richtig&amp;95CI'!$F$3,AZ123&lt;='Richtig&amp;95CI'!$G$3),1,0))</f>
        <v>1</v>
      </c>
      <c r="BB123" s="8">
        <f t="shared" si="35"/>
        <v>3.4657359027997265</v>
      </c>
      <c r="BC123">
        <f t="shared" si="54"/>
        <v>-18</v>
      </c>
      <c r="BD123" s="8">
        <f t="shared" si="36"/>
        <v>-2.8903717578961645</v>
      </c>
      <c r="BE123" s="238">
        <v>24</v>
      </c>
      <c r="BF123">
        <f>IF(BE123="","",IF(AND(BE123&gt;='Richtig&amp;95CI'!$F$4,BE123&lt;='Richtig&amp;95CI'!$G$4),1,0))</f>
        <v>1</v>
      </c>
      <c r="BG123" s="8">
        <f t="shared" si="37"/>
        <v>3.1780538303479458</v>
      </c>
      <c r="BH123">
        <f t="shared" si="55"/>
        <v>14</v>
      </c>
      <c r="BI123" s="8">
        <f t="shared" si="38"/>
        <v>2.6390573296152584</v>
      </c>
      <c r="BJ123">
        <v>0</v>
      </c>
      <c r="BK123" t="s">
        <v>423</v>
      </c>
      <c r="BN123">
        <v>0</v>
      </c>
      <c r="BO123">
        <v>1</v>
      </c>
      <c r="BP123">
        <v>0</v>
      </c>
      <c r="BQ123">
        <v>0</v>
      </c>
      <c r="BR123">
        <v>0</v>
      </c>
      <c r="BS123">
        <f t="shared" si="53"/>
        <v>1</v>
      </c>
      <c r="BT123" s="238">
        <v>322</v>
      </c>
      <c r="BU123">
        <f>IF(BT123="","",IF(AND(BT123&gt;='Richtig&amp;95CI'!$F$6,BT123&lt;='Richtig&amp;95CI'!$G$6),1,0))</f>
        <v>0</v>
      </c>
      <c r="BV123" s="8">
        <f t="shared" si="39"/>
        <v>5.7745515455444085</v>
      </c>
      <c r="BW123">
        <f t="shared" si="40"/>
        <v>22</v>
      </c>
      <c r="BX123" s="8">
        <f t="shared" si="41"/>
        <v>3.0910424533583161</v>
      </c>
      <c r="BY123">
        <v>50</v>
      </c>
      <c r="BZ123">
        <f>IF(BY123="","",IF(AND(BY123&gt;='Richtig&amp;95CI'!$F$2,BY123&lt;='Richtig&amp;95CI'!$G$2),1,0))</f>
        <v>0</v>
      </c>
      <c r="CA123" s="8">
        <f t="shared" si="42"/>
        <v>3.912023005428146</v>
      </c>
      <c r="CB123">
        <f t="shared" si="43"/>
        <v>-150</v>
      </c>
      <c r="CC123" s="8">
        <f t="shared" si="44"/>
        <v>-5.0106352940962555</v>
      </c>
      <c r="CD123" s="238">
        <v>6</v>
      </c>
      <c r="CE123">
        <f>IF(CD123="","",IF(AND(CD123&gt;='Richtig&amp;95CI'!$F$5,CD123&lt;='Richtig&amp;95CI'!$G$5),1,0))</f>
        <v>1</v>
      </c>
      <c r="CF123" s="8">
        <f t="shared" si="45"/>
        <v>1.791759469228055</v>
      </c>
      <c r="CG123">
        <f t="shared" si="46"/>
        <v>-24</v>
      </c>
      <c r="CH123" s="8">
        <f t="shared" si="47"/>
        <v>-3.1780538303479458</v>
      </c>
      <c r="CI123">
        <v>1</v>
      </c>
      <c r="CJ123">
        <v>1</v>
      </c>
      <c r="CK123">
        <v>0</v>
      </c>
      <c r="CL123">
        <v>1</v>
      </c>
      <c r="CM123">
        <v>1</v>
      </c>
      <c r="CN123">
        <v>355</v>
      </c>
      <c r="CO123" s="8">
        <f t="shared" si="48"/>
        <v>5.872117789475416</v>
      </c>
      <c r="CP123">
        <v>32</v>
      </c>
      <c r="CQ123" s="8">
        <f t="shared" si="49"/>
        <v>3.4657359027997265</v>
      </c>
      <c r="CR123">
        <v>24</v>
      </c>
      <c r="CS123" s="8">
        <f t="shared" si="50"/>
        <v>3.1780538303479458</v>
      </c>
      <c r="CT123">
        <v>6</v>
      </c>
      <c r="CU123" s="8">
        <f t="shared" si="51"/>
        <v>1.791759469228055</v>
      </c>
    </row>
    <row r="124" spans="1:99">
      <c r="A124">
        <v>13192351338</v>
      </c>
      <c r="B124" t="s">
        <v>319</v>
      </c>
      <c r="C124" t="s">
        <v>222</v>
      </c>
      <c r="D124">
        <v>0</v>
      </c>
      <c r="E124">
        <v>411152599</v>
      </c>
      <c r="F124" s="2">
        <v>44540.376145833332</v>
      </c>
      <c r="G124" s="2">
        <v>44540.38244212963</v>
      </c>
      <c r="H124" t="s">
        <v>424</v>
      </c>
      <c r="I124">
        <v>1</v>
      </c>
      <c r="J124">
        <v>1</v>
      </c>
      <c r="K124">
        <v>0</v>
      </c>
      <c r="L124">
        <v>0</v>
      </c>
      <c r="M124">
        <v>0</v>
      </c>
      <c r="N124">
        <v>0</v>
      </c>
      <c r="O124">
        <v>1</v>
      </c>
      <c r="P124">
        <v>1</v>
      </c>
      <c r="Q124">
        <v>64</v>
      </c>
      <c r="R124">
        <v>0</v>
      </c>
      <c r="S124">
        <v>0</v>
      </c>
      <c r="T124">
        <v>1</v>
      </c>
      <c r="U124">
        <v>0</v>
      </c>
      <c r="V124">
        <v>0</v>
      </c>
      <c r="W124">
        <v>0</v>
      </c>
      <c r="X124">
        <v>0</v>
      </c>
      <c r="Y124" s="236">
        <v>100</v>
      </c>
      <c r="Z124">
        <f>IF(Y124="","",IF(AND(Y124&gt;='Richtig&amp;95CI'!$F$3,Y124&lt;='Richtig&amp;95CI'!$G$3),1,0))</f>
        <v>0</v>
      </c>
      <c r="AA124" s="8">
        <f t="shared" si="30"/>
        <v>4.6051701859880918</v>
      </c>
      <c r="AB124">
        <v>10</v>
      </c>
      <c r="AC124">
        <f>IF(AB124="","",IF(AND(AB124&gt;='Richtig&amp;95CI'!$F$4,AB124&lt;='Richtig&amp;95CI'!$G$4),1,0))</f>
        <v>0</v>
      </c>
      <c r="AD124" s="8">
        <f t="shared" si="31"/>
        <v>2.3025850929940459</v>
      </c>
      <c r="AE124">
        <v>0</v>
      </c>
      <c r="AF124" t="s">
        <v>425</v>
      </c>
      <c r="AI124">
        <v>0</v>
      </c>
      <c r="AJ124">
        <v>0</v>
      </c>
      <c r="AK124">
        <v>1</v>
      </c>
      <c r="AL124">
        <v>0</v>
      </c>
      <c r="AM124">
        <v>0</v>
      </c>
      <c r="AN124">
        <f t="shared" si="52"/>
        <v>1</v>
      </c>
      <c r="AO124" s="238">
        <v>50</v>
      </c>
      <c r="AP124">
        <f>IF(AO124="","",IF(AND(AO124&gt;='Richtig&amp;95CI'!$F$6,AO124&lt;='Richtig&amp;95CI'!$G$6),1,0))</f>
        <v>0</v>
      </c>
      <c r="AQ124" s="8">
        <f t="shared" si="32"/>
        <v>3.912023005428146</v>
      </c>
      <c r="AR124" s="238">
        <v>5</v>
      </c>
      <c r="AS124">
        <f>IF(AR124="","",IF(AND(AR124&gt;='Richtig&amp;95CI'!$F$2,AR124&lt;='Richtig&amp;95CI'!$G$2),1,0))</f>
        <v>0</v>
      </c>
      <c r="AT124" s="8">
        <f t="shared" si="33"/>
        <v>1.6094379124341003</v>
      </c>
      <c r="AU124" s="238">
        <v>5</v>
      </c>
      <c r="AV124">
        <f>IF(AU124="","",IF(AND(AU124&gt;='Richtig&amp;95CI'!$F$5,AU124&lt;='Richtig&amp;95CI'!$G$5),1,0))</f>
        <v>1</v>
      </c>
      <c r="AW124" s="8">
        <f t="shared" si="34"/>
        <v>1.6094379124341003</v>
      </c>
      <c r="AX124">
        <v>1</v>
      </c>
      <c r="BA124" t="str">
        <f>IF(AZ124="","",IF(AND(AZ124&gt;='Richtig&amp;95CI'!$F$3,AZ124&lt;='Richtig&amp;95CI'!$G$3),1,0))</f>
        <v/>
      </c>
      <c r="BB124" s="8" t="str">
        <f t="shared" si="35"/>
        <v/>
      </c>
      <c r="BC124" t="str">
        <f t="shared" si="54"/>
        <v/>
      </c>
      <c r="BD124" s="8" t="str">
        <f t="shared" si="36"/>
        <v/>
      </c>
      <c r="BF124" t="str">
        <f>IF(BE124="","",IF(AND(BE124&gt;='Richtig&amp;95CI'!$F$4,BE124&lt;='Richtig&amp;95CI'!$G$4),1,0))</f>
        <v/>
      </c>
      <c r="BG124" s="8" t="str">
        <f t="shared" si="37"/>
        <v/>
      </c>
      <c r="BH124" t="str">
        <f t="shared" si="55"/>
        <v/>
      </c>
      <c r="BI124" s="8" t="str">
        <f t="shared" si="38"/>
        <v/>
      </c>
      <c r="BU124" t="str">
        <f>IF(BT124="","",IF(AND(BT124&gt;='Richtig&amp;95CI'!$F$6,BT124&lt;='Richtig&amp;95CI'!$G$6),1,0))</f>
        <v/>
      </c>
      <c r="BV124" s="8" t="str">
        <f t="shared" si="39"/>
        <v/>
      </c>
      <c r="BW124" t="str">
        <f t="shared" si="40"/>
        <v/>
      </c>
      <c r="BX124" s="8" t="str">
        <f t="shared" si="41"/>
        <v/>
      </c>
      <c r="BZ124" t="str">
        <f>IF(BY124="","",IF(AND(BY124&gt;='Richtig&amp;95CI'!$F$2,BY124&lt;='Richtig&amp;95CI'!$G$2),1,0))</f>
        <v/>
      </c>
      <c r="CA124" s="8" t="str">
        <f t="shared" si="42"/>
        <v/>
      </c>
      <c r="CB124" t="str">
        <f t="shared" si="43"/>
        <v/>
      </c>
      <c r="CC124" s="8" t="str">
        <f t="shared" si="44"/>
        <v/>
      </c>
      <c r="CE124" t="str">
        <f>IF(CD124="","",IF(AND(CD124&gt;='Richtig&amp;95CI'!$F$5,CD124&lt;='Richtig&amp;95CI'!$G$5),1,0))</f>
        <v/>
      </c>
      <c r="CF124" s="8" t="str">
        <f t="shared" si="45"/>
        <v/>
      </c>
      <c r="CG124" t="str">
        <f t="shared" si="46"/>
        <v/>
      </c>
      <c r="CH124" s="8" t="str">
        <f t="shared" si="47"/>
        <v/>
      </c>
      <c r="CJ124">
        <v>0</v>
      </c>
      <c r="CK124">
        <v>0</v>
      </c>
      <c r="CL124">
        <v>0</v>
      </c>
      <c r="CM124">
        <v>0</v>
      </c>
      <c r="CN124">
        <v>355</v>
      </c>
      <c r="CO124" s="8">
        <f t="shared" si="48"/>
        <v>5.872117789475416</v>
      </c>
      <c r="CP124">
        <v>32</v>
      </c>
      <c r="CQ124" s="8">
        <f t="shared" si="49"/>
        <v>3.4657359027997265</v>
      </c>
      <c r="CR124">
        <v>24</v>
      </c>
      <c r="CS124" s="8">
        <f t="shared" si="50"/>
        <v>3.1780538303479458</v>
      </c>
      <c r="CT124">
        <v>6</v>
      </c>
      <c r="CU124" s="8">
        <f t="shared" si="51"/>
        <v>1.791759469228055</v>
      </c>
    </row>
    <row r="125" spans="1:99">
      <c r="A125">
        <v>13191133601</v>
      </c>
      <c r="B125" t="s">
        <v>319</v>
      </c>
      <c r="C125" t="s">
        <v>222</v>
      </c>
      <c r="D125">
        <v>0</v>
      </c>
      <c r="E125">
        <v>411152599</v>
      </c>
      <c r="F125" s="2">
        <v>44539.904849537037</v>
      </c>
      <c r="G125" s="2">
        <v>44539.908738425926</v>
      </c>
      <c r="H125" t="s">
        <v>426</v>
      </c>
      <c r="I125">
        <v>1</v>
      </c>
      <c r="J125">
        <v>1</v>
      </c>
      <c r="K125">
        <v>0</v>
      </c>
      <c r="L125">
        <v>0</v>
      </c>
      <c r="M125">
        <v>0</v>
      </c>
      <c r="N125">
        <v>0</v>
      </c>
      <c r="O125">
        <v>1</v>
      </c>
      <c r="P125">
        <v>0</v>
      </c>
      <c r="Q125">
        <v>74</v>
      </c>
      <c r="R125">
        <v>1</v>
      </c>
      <c r="S125">
        <v>1</v>
      </c>
      <c r="T125">
        <v>0</v>
      </c>
      <c r="U125">
        <v>1</v>
      </c>
      <c r="V125">
        <v>0</v>
      </c>
      <c r="W125">
        <v>0</v>
      </c>
      <c r="X125">
        <v>0</v>
      </c>
      <c r="Y125" s="236">
        <v>85</v>
      </c>
      <c r="Z125">
        <f>IF(Y125="","",IF(AND(Y125&gt;='Richtig&amp;95CI'!$F$3,Y125&lt;='Richtig&amp;95CI'!$G$3),1,0))</f>
        <v>0</v>
      </c>
      <c r="AA125" s="8">
        <f t="shared" si="30"/>
        <v>4.4426512564903167</v>
      </c>
      <c r="AB125">
        <v>10</v>
      </c>
      <c r="AC125">
        <f>IF(AB125="","",IF(AND(AB125&gt;='Richtig&amp;95CI'!$F$4,AB125&lt;='Richtig&amp;95CI'!$G$4),1,0))</f>
        <v>0</v>
      </c>
      <c r="AD125" s="8">
        <f t="shared" si="31"/>
        <v>2.3025850929940459</v>
      </c>
      <c r="AE125">
        <v>0</v>
      </c>
      <c r="AF125" t="s">
        <v>427</v>
      </c>
      <c r="AO125" s="238">
        <v>100</v>
      </c>
      <c r="AP125">
        <f>IF(AO125="","",IF(AND(AO125&gt;='Richtig&amp;95CI'!$F$6,AO125&lt;='Richtig&amp;95CI'!$G$6),1,0))</f>
        <v>0</v>
      </c>
      <c r="AQ125" s="8">
        <f t="shared" si="32"/>
        <v>4.6051701859880918</v>
      </c>
      <c r="AR125" s="238">
        <v>35</v>
      </c>
      <c r="AS125">
        <f>IF(AR125="","",IF(AND(AR125&gt;='Richtig&amp;95CI'!$F$2,AR125&lt;='Richtig&amp;95CI'!$G$2),1,0))</f>
        <v>0</v>
      </c>
      <c r="AT125" s="8">
        <f t="shared" si="33"/>
        <v>3.5553480614894135</v>
      </c>
      <c r="AV125" t="str">
        <f>IF(AU125="","",IF(AND(AU125&gt;='Richtig&amp;95CI'!$F$5,AU125&lt;='Richtig&amp;95CI'!$G$5),1,0))</f>
        <v/>
      </c>
      <c r="AW125" s="8" t="str">
        <f t="shared" si="34"/>
        <v/>
      </c>
      <c r="AX125">
        <v>1</v>
      </c>
      <c r="BA125" t="str">
        <f>IF(AZ125="","",IF(AND(AZ125&gt;='Richtig&amp;95CI'!$F$3,AZ125&lt;='Richtig&amp;95CI'!$G$3),1,0))</f>
        <v/>
      </c>
      <c r="BB125" s="8" t="str">
        <f t="shared" si="35"/>
        <v/>
      </c>
      <c r="BC125" t="str">
        <f t="shared" si="54"/>
        <v/>
      </c>
      <c r="BD125" s="8" t="str">
        <f t="shared" si="36"/>
        <v/>
      </c>
      <c r="BF125" t="str">
        <f>IF(BE125="","",IF(AND(BE125&gt;='Richtig&amp;95CI'!$F$4,BE125&lt;='Richtig&amp;95CI'!$G$4),1,0))</f>
        <v/>
      </c>
      <c r="BG125" s="8" t="str">
        <f t="shared" si="37"/>
        <v/>
      </c>
      <c r="BH125" t="str">
        <f t="shared" si="55"/>
        <v/>
      </c>
      <c r="BI125" s="8" t="str">
        <f t="shared" si="38"/>
        <v/>
      </c>
      <c r="BU125" t="str">
        <f>IF(BT125="","",IF(AND(BT125&gt;='Richtig&amp;95CI'!$F$6,BT125&lt;='Richtig&amp;95CI'!$G$6),1,0))</f>
        <v/>
      </c>
      <c r="BV125" s="8" t="str">
        <f t="shared" si="39"/>
        <v/>
      </c>
      <c r="BW125" t="str">
        <f t="shared" si="40"/>
        <v/>
      </c>
      <c r="BX125" s="8" t="str">
        <f t="shared" si="41"/>
        <v/>
      </c>
      <c r="BZ125" t="str">
        <f>IF(BY125="","",IF(AND(BY125&gt;='Richtig&amp;95CI'!$F$2,BY125&lt;='Richtig&amp;95CI'!$G$2),1,0))</f>
        <v/>
      </c>
      <c r="CA125" s="8" t="str">
        <f t="shared" si="42"/>
        <v/>
      </c>
      <c r="CB125" t="str">
        <f t="shared" si="43"/>
        <v/>
      </c>
      <c r="CC125" s="8" t="str">
        <f t="shared" si="44"/>
        <v/>
      </c>
      <c r="CE125" t="str">
        <f>IF(CD125="","",IF(AND(CD125&gt;='Richtig&amp;95CI'!$F$5,CD125&lt;='Richtig&amp;95CI'!$G$5),1,0))</f>
        <v/>
      </c>
      <c r="CF125" s="8" t="str">
        <f t="shared" si="45"/>
        <v/>
      </c>
      <c r="CG125" t="str">
        <f t="shared" si="46"/>
        <v/>
      </c>
      <c r="CH125" s="8" t="str">
        <f t="shared" si="47"/>
        <v/>
      </c>
      <c r="CJ125">
        <v>0</v>
      </c>
      <c r="CK125">
        <v>0</v>
      </c>
      <c r="CL125">
        <v>0</v>
      </c>
      <c r="CM125">
        <v>0</v>
      </c>
      <c r="CN125">
        <v>355</v>
      </c>
      <c r="CO125" s="8">
        <f t="shared" si="48"/>
        <v>5.872117789475416</v>
      </c>
      <c r="CP125">
        <v>32</v>
      </c>
      <c r="CQ125" s="8">
        <f t="shared" si="49"/>
        <v>3.4657359027997265</v>
      </c>
      <c r="CR125">
        <v>24</v>
      </c>
      <c r="CS125" s="8">
        <f t="shared" si="50"/>
        <v>3.1780538303479458</v>
      </c>
      <c r="CT125">
        <v>6</v>
      </c>
      <c r="CU125" s="8">
        <f t="shared" si="51"/>
        <v>1.791759469228055</v>
      </c>
    </row>
    <row r="126" spans="1:99">
      <c r="A126">
        <v>13191072655</v>
      </c>
      <c r="B126" t="s">
        <v>319</v>
      </c>
      <c r="C126" t="s">
        <v>222</v>
      </c>
      <c r="D126">
        <v>0</v>
      </c>
      <c r="E126">
        <v>411152599</v>
      </c>
      <c r="F126" s="2">
        <v>44539.888124999998</v>
      </c>
      <c r="G126" s="2">
        <v>44539.88989583333</v>
      </c>
      <c r="H126" t="s">
        <v>428</v>
      </c>
      <c r="I126">
        <v>1</v>
      </c>
      <c r="J126">
        <v>1</v>
      </c>
      <c r="K126">
        <v>0</v>
      </c>
      <c r="L126">
        <v>0</v>
      </c>
      <c r="M126">
        <v>0</v>
      </c>
      <c r="N126">
        <v>0</v>
      </c>
      <c r="O126">
        <v>0</v>
      </c>
      <c r="P126">
        <v>0</v>
      </c>
      <c r="Q126">
        <v>35</v>
      </c>
      <c r="R126">
        <v>1</v>
      </c>
      <c r="S126">
        <v>0</v>
      </c>
      <c r="T126">
        <v>0</v>
      </c>
      <c r="U126">
        <v>0</v>
      </c>
      <c r="V126">
        <v>0</v>
      </c>
      <c r="W126">
        <v>0</v>
      </c>
      <c r="X126">
        <v>0</v>
      </c>
      <c r="Z126" t="str">
        <f>IF(Y126="","",IF(AND(Y126&gt;='Richtig&amp;95CI'!$F$3,Y126&lt;='Richtig&amp;95CI'!$G$3),1,0))</f>
        <v/>
      </c>
      <c r="AA126" s="8" t="str">
        <f t="shared" si="30"/>
        <v/>
      </c>
      <c r="AC126" t="str">
        <f>IF(AB126="","",IF(AND(AB126&gt;='Richtig&amp;95CI'!$F$4,AB126&lt;='Richtig&amp;95CI'!$G$4),1,0))</f>
        <v/>
      </c>
      <c r="AD126" s="8" t="str">
        <f t="shared" si="31"/>
        <v/>
      </c>
      <c r="AP126" t="str">
        <f>IF(AO126="","",IF(AND(AO126&gt;='Richtig&amp;95CI'!$F$6,AO126&lt;='Richtig&amp;95CI'!$G$6),1,0))</f>
        <v/>
      </c>
      <c r="AQ126" s="8" t="str">
        <f t="shared" si="32"/>
        <v/>
      </c>
      <c r="AS126" t="str">
        <f>IF(AR126="","",IF(AND(AR126&gt;='Richtig&amp;95CI'!$F$2,AR126&lt;='Richtig&amp;95CI'!$G$2),1,0))</f>
        <v/>
      </c>
      <c r="AT126" s="8" t="str">
        <f t="shared" si="33"/>
        <v/>
      </c>
      <c r="AV126" t="str">
        <f>IF(AU126="","",IF(AND(AU126&gt;='Richtig&amp;95CI'!$F$5,AU126&lt;='Richtig&amp;95CI'!$G$5),1,0))</f>
        <v/>
      </c>
      <c r="AW126" s="8" t="str">
        <f t="shared" si="34"/>
        <v/>
      </c>
      <c r="BA126" t="str">
        <f>IF(AZ126="","",IF(AND(AZ126&gt;='Richtig&amp;95CI'!$F$3,AZ126&lt;='Richtig&amp;95CI'!$G$3),1,0))</f>
        <v/>
      </c>
      <c r="BB126" s="8" t="str">
        <f t="shared" si="35"/>
        <v/>
      </c>
      <c r="BC126" t="str">
        <f t="shared" si="54"/>
        <v/>
      </c>
      <c r="BD126" s="8" t="str">
        <f t="shared" si="36"/>
        <v/>
      </c>
      <c r="BF126" t="str">
        <f>IF(BE126="","",IF(AND(BE126&gt;='Richtig&amp;95CI'!$F$4,BE126&lt;='Richtig&amp;95CI'!$G$4),1,0))</f>
        <v/>
      </c>
      <c r="BG126" s="8" t="str">
        <f t="shared" si="37"/>
        <v/>
      </c>
      <c r="BH126" t="str">
        <f t="shared" si="55"/>
        <v/>
      </c>
      <c r="BI126" s="8" t="str">
        <f t="shared" si="38"/>
        <v/>
      </c>
      <c r="BU126" t="str">
        <f>IF(BT126="","",IF(AND(BT126&gt;='Richtig&amp;95CI'!$F$6,BT126&lt;='Richtig&amp;95CI'!$G$6),1,0))</f>
        <v/>
      </c>
      <c r="BV126" s="8" t="str">
        <f t="shared" si="39"/>
        <v/>
      </c>
      <c r="BW126" t="str">
        <f t="shared" si="40"/>
        <v/>
      </c>
      <c r="BX126" s="8" t="str">
        <f t="shared" si="41"/>
        <v/>
      </c>
      <c r="BZ126" t="str">
        <f>IF(BY126="","",IF(AND(BY126&gt;='Richtig&amp;95CI'!$F$2,BY126&lt;='Richtig&amp;95CI'!$G$2),1,0))</f>
        <v/>
      </c>
      <c r="CA126" s="8" t="str">
        <f t="shared" si="42"/>
        <v/>
      </c>
      <c r="CB126" t="str">
        <f t="shared" si="43"/>
        <v/>
      </c>
      <c r="CC126" s="8" t="str">
        <f t="shared" si="44"/>
        <v/>
      </c>
      <c r="CE126" t="str">
        <f>IF(CD126="","",IF(AND(CD126&gt;='Richtig&amp;95CI'!$F$5,CD126&lt;='Richtig&amp;95CI'!$G$5),1,0))</f>
        <v/>
      </c>
      <c r="CF126" s="8" t="str">
        <f t="shared" si="45"/>
        <v/>
      </c>
      <c r="CG126" t="str">
        <f t="shared" si="46"/>
        <v/>
      </c>
      <c r="CH126" s="8" t="str">
        <f t="shared" si="47"/>
        <v/>
      </c>
      <c r="CJ126">
        <v>0</v>
      </c>
      <c r="CK126">
        <v>0</v>
      </c>
      <c r="CL126">
        <v>0</v>
      </c>
      <c r="CM126">
        <v>0</v>
      </c>
      <c r="CN126">
        <v>355</v>
      </c>
      <c r="CO126" s="8">
        <f t="shared" si="48"/>
        <v>5.872117789475416</v>
      </c>
      <c r="CP126">
        <v>32</v>
      </c>
      <c r="CQ126" s="8">
        <f t="shared" si="49"/>
        <v>3.4657359027997265</v>
      </c>
      <c r="CR126">
        <v>24</v>
      </c>
      <c r="CS126" s="8">
        <f t="shared" si="50"/>
        <v>3.1780538303479458</v>
      </c>
      <c r="CT126">
        <v>6</v>
      </c>
      <c r="CU126" s="8">
        <f t="shared" si="51"/>
        <v>1.791759469228055</v>
      </c>
    </row>
    <row r="127" spans="1:99">
      <c r="A127">
        <v>13190960918</v>
      </c>
      <c r="B127" t="s">
        <v>319</v>
      </c>
      <c r="C127" t="s">
        <v>222</v>
      </c>
      <c r="D127">
        <v>0</v>
      </c>
      <c r="E127">
        <v>411152599</v>
      </c>
      <c r="F127" s="2">
        <v>44539.771608796298</v>
      </c>
      <c r="G127" s="2">
        <v>44539.887708333335</v>
      </c>
      <c r="H127" t="s">
        <v>429</v>
      </c>
      <c r="I127">
        <v>0</v>
      </c>
      <c r="J127">
        <v>1</v>
      </c>
      <c r="K127">
        <v>0</v>
      </c>
      <c r="L127">
        <v>1</v>
      </c>
      <c r="M127">
        <v>0</v>
      </c>
      <c r="N127">
        <v>0</v>
      </c>
      <c r="O127">
        <v>0</v>
      </c>
      <c r="P127">
        <v>1</v>
      </c>
      <c r="Q127">
        <v>22</v>
      </c>
      <c r="R127">
        <v>1</v>
      </c>
      <c r="S127">
        <v>0</v>
      </c>
      <c r="T127">
        <v>0</v>
      </c>
      <c r="U127">
        <v>0</v>
      </c>
      <c r="V127">
        <v>0</v>
      </c>
      <c r="W127">
        <v>0</v>
      </c>
      <c r="X127">
        <v>0</v>
      </c>
      <c r="Y127" s="236">
        <v>150</v>
      </c>
      <c r="Z127">
        <f>IF(Y127="","",IF(AND(Y127&gt;='Richtig&amp;95CI'!$F$3,Y127&lt;='Richtig&amp;95CI'!$G$3),1,0))</f>
        <v>0</v>
      </c>
      <c r="AA127" s="8">
        <f t="shared" si="30"/>
        <v>5.0106352940962555</v>
      </c>
      <c r="AB127">
        <v>50</v>
      </c>
      <c r="AC127">
        <f>IF(AB127="","",IF(AND(AB127&gt;='Richtig&amp;95CI'!$F$4,AB127&lt;='Richtig&amp;95CI'!$G$4),1,0))</f>
        <v>0</v>
      </c>
      <c r="AD127" s="8">
        <f t="shared" si="31"/>
        <v>3.912023005428146</v>
      </c>
      <c r="AE127">
        <v>1</v>
      </c>
      <c r="AF127" t="s">
        <v>430</v>
      </c>
      <c r="AI127">
        <v>0</v>
      </c>
      <c r="AJ127">
        <v>0</v>
      </c>
      <c r="AK127">
        <v>1</v>
      </c>
      <c r="AL127">
        <v>0</v>
      </c>
      <c r="AM127">
        <v>0</v>
      </c>
      <c r="AN127">
        <f t="shared" si="52"/>
        <v>1</v>
      </c>
      <c r="AO127" s="238">
        <v>950</v>
      </c>
      <c r="AP127">
        <f>IF(AO127="","",IF(AND(AO127&gt;='Richtig&amp;95CI'!$F$6,AO127&lt;='Richtig&amp;95CI'!$G$6),1,0))</f>
        <v>0</v>
      </c>
      <c r="AQ127" s="8">
        <f t="shared" si="32"/>
        <v>6.8564619845945867</v>
      </c>
      <c r="AR127" s="238">
        <v>100</v>
      </c>
      <c r="AS127">
        <f>IF(AR127="","",IF(AND(AR127&gt;='Richtig&amp;95CI'!$F$2,AR127&lt;='Richtig&amp;95CI'!$G$2),1,0))</f>
        <v>0</v>
      </c>
      <c r="AT127" s="8">
        <f t="shared" si="33"/>
        <v>4.6051701859880918</v>
      </c>
      <c r="AU127" s="238">
        <v>50</v>
      </c>
      <c r="AV127">
        <f>IF(AU127="","",IF(AND(AU127&gt;='Richtig&amp;95CI'!$F$5,AU127&lt;='Richtig&amp;95CI'!$G$5),1,0))</f>
        <v>0</v>
      </c>
      <c r="AW127" s="8">
        <f t="shared" si="34"/>
        <v>3.912023005428146</v>
      </c>
      <c r="AX127">
        <v>1</v>
      </c>
      <c r="AY127">
        <v>1</v>
      </c>
      <c r="AZ127" s="236">
        <v>32</v>
      </c>
      <c r="BA127">
        <f>IF(AZ127="","",IF(AND(AZ127&gt;='Richtig&amp;95CI'!$F$3,AZ127&lt;='Richtig&amp;95CI'!$G$3),1,0))</f>
        <v>1</v>
      </c>
      <c r="BB127" s="8">
        <f t="shared" si="35"/>
        <v>3.4657359027997265</v>
      </c>
      <c r="BC127">
        <f t="shared" si="54"/>
        <v>-118</v>
      </c>
      <c r="BD127" s="8">
        <f t="shared" si="36"/>
        <v>-4.7706846244656651</v>
      </c>
      <c r="BE127" s="238">
        <v>24</v>
      </c>
      <c r="BF127">
        <f>IF(BE127="","",IF(AND(BE127&gt;='Richtig&amp;95CI'!$F$4,BE127&lt;='Richtig&amp;95CI'!$G$4),1,0))</f>
        <v>1</v>
      </c>
      <c r="BG127" s="8">
        <f t="shared" si="37"/>
        <v>3.1780538303479458</v>
      </c>
      <c r="BH127">
        <f t="shared" si="55"/>
        <v>-26</v>
      </c>
      <c r="BI127" s="8">
        <f t="shared" si="38"/>
        <v>-3.2580965380214821</v>
      </c>
      <c r="BJ127">
        <v>1</v>
      </c>
      <c r="BK127" t="s">
        <v>85</v>
      </c>
      <c r="BL127" t="s">
        <v>101</v>
      </c>
      <c r="BM127" t="s">
        <v>86</v>
      </c>
      <c r="BN127">
        <v>1</v>
      </c>
      <c r="BO127">
        <v>1</v>
      </c>
      <c r="BP127">
        <v>1</v>
      </c>
      <c r="BQ127">
        <v>0</v>
      </c>
      <c r="BR127">
        <v>0</v>
      </c>
      <c r="BS127">
        <f t="shared" si="53"/>
        <v>3</v>
      </c>
      <c r="BT127" s="238">
        <v>355</v>
      </c>
      <c r="BU127">
        <f>IF(BT127="","",IF(AND(BT127&gt;='Richtig&amp;95CI'!$F$6,BT127&lt;='Richtig&amp;95CI'!$G$6),1,0))</f>
        <v>1</v>
      </c>
      <c r="BV127" s="8">
        <f t="shared" si="39"/>
        <v>5.872117789475416</v>
      </c>
      <c r="BW127">
        <f t="shared" si="40"/>
        <v>-595</v>
      </c>
      <c r="BX127" s="8">
        <f t="shared" si="41"/>
        <v>-6.3885614055456301</v>
      </c>
      <c r="BY127">
        <v>355</v>
      </c>
      <c r="BZ127">
        <f>IF(BY127="","",IF(AND(BY127&gt;='Richtig&amp;95CI'!$F$2,BY127&lt;='Richtig&amp;95CI'!$G$2),1,0))</f>
        <v>1</v>
      </c>
      <c r="CA127" s="8">
        <f t="shared" si="42"/>
        <v>5.872117789475416</v>
      </c>
      <c r="CB127">
        <f t="shared" si="43"/>
        <v>255</v>
      </c>
      <c r="CC127" s="8">
        <f t="shared" si="44"/>
        <v>5.5412635451584258</v>
      </c>
      <c r="CD127" s="238">
        <v>6</v>
      </c>
      <c r="CE127">
        <f>IF(CD127="","",IF(AND(CD127&gt;='Richtig&amp;95CI'!$F$5,CD127&lt;='Richtig&amp;95CI'!$G$5),1,0))</f>
        <v>1</v>
      </c>
      <c r="CF127" s="8">
        <f t="shared" si="45"/>
        <v>1.791759469228055</v>
      </c>
      <c r="CG127">
        <f t="shared" si="46"/>
        <v>-44</v>
      </c>
      <c r="CH127" s="8">
        <f t="shared" si="47"/>
        <v>-3.784189633918261</v>
      </c>
      <c r="CI127">
        <v>0</v>
      </c>
      <c r="CJ127">
        <v>1</v>
      </c>
      <c r="CK127">
        <v>1</v>
      </c>
      <c r="CL127">
        <v>1</v>
      </c>
      <c r="CM127">
        <v>0</v>
      </c>
      <c r="CN127">
        <v>355</v>
      </c>
      <c r="CO127" s="8">
        <f t="shared" si="48"/>
        <v>5.872117789475416</v>
      </c>
      <c r="CP127">
        <v>32</v>
      </c>
      <c r="CQ127" s="8">
        <f t="shared" si="49"/>
        <v>3.4657359027997265</v>
      </c>
      <c r="CR127">
        <v>24</v>
      </c>
      <c r="CS127" s="8">
        <f t="shared" si="50"/>
        <v>3.1780538303479458</v>
      </c>
      <c r="CT127">
        <v>6</v>
      </c>
      <c r="CU127" s="8">
        <f t="shared" si="51"/>
        <v>1.791759469228055</v>
      </c>
    </row>
    <row r="128" spans="1:99">
      <c r="A128">
        <v>13190899045</v>
      </c>
      <c r="B128" t="s">
        <v>319</v>
      </c>
      <c r="C128" t="s">
        <v>222</v>
      </c>
      <c r="D128">
        <v>0</v>
      </c>
      <c r="E128">
        <v>411152599</v>
      </c>
      <c r="F128" s="2">
        <v>44539.843252314815</v>
      </c>
      <c r="G128" s="2">
        <v>44539.84480324074</v>
      </c>
      <c r="H128" t="s">
        <v>431</v>
      </c>
      <c r="I128">
        <v>0</v>
      </c>
      <c r="J128">
        <v>1</v>
      </c>
      <c r="K128">
        <v>0</v>
      </c>
      <c r="L128">
        <v>0</v>
      </c>
      <c r="M128">
        <v>0</v>
      </c>
      <c r="N128">
        <v>0</v>
      </c>
      <c r="O128">
        <v>0</v>
      </c>
      <c r="P128">
        <v>0</v>
      </c>
      <c r="Q128">
        <v>11</v>
      </c>
      <c r="R128">
        <v>1</v>
      </c>
      <c r="S128">
        <v>0</v>
      </c>
      <c r="T128">
        <v>0</v>
      </c>
      <c r="U128">
        <v>0</v>
      </c>
      <c r="V128">
        <v>0</v>
      </c>
      <c r="W128">
        <v>0</v>
      </c>
      <c r="X128">
        <v>0</v>
      </c>
      <c r="Z128" t="str">
        <f>IF(Y128="","",IF(AND(Y128&gt;='Richtig&amp;95CI'!$F$3,Y128&lt;='Richtig&amp;95CI'!$G$3),1,0))</f>
        <v/>
      </c>
      <c r="AA128" s="8" t="str">
        <f t="shared" si="30"/>
        <v/>
      </c>
      <c r="AC128" t="str">
        <f>IF(AB128="","",IF(AND(AB128&gt;='Richtig&amp;95CI'!$F$4,AB128&lt;='Richtig&amp;95CI'!$G$4),1,0))</f>
        <v/>
      </c>
      <c r="AD128" s="8" t="str">
        <f t="shared" si="31"/>
        <v/>
      </c>
      <c r="AP128" t="str">
        <f>IF(AO128="","",IF(AND(AO128&gt;='Richtig&amp;95CI'!$F$6,AO128&lt;='Richtig&amp;95CI'!$G$6),1,0))</f>
        <v/>
      </c>
      <c r="AQ128" s="8" t="str">
        <f t="shared" si="32"/>
        <v/>
      </c>
      <c r="AS128" t="str">
        <f>IF(AR128="","",IF(AND(AR128&gt;='Richtig&amp;95CI'!$F$2,AR128&lt;='Richtig&amp;95CI'!$G$2),1,0))</f>
        <v/>
      </c>
      <c r="AT128" s="8" t="str">
        <f t="shared" si="33"/>
        <v/>
      </c>
      <c r="AV128" t="str">
        <f>IF(AU128="","",IF(AND(AU128&gt;='Richtig&amp;95CI'!$F$5,AU128&lt;='Richtig&amp;95CI'!$G$5),1,0))</f>
        <v/>
      </c>
      <c r="AW128" s="8" t="str">
        <f t="shared" si="34"/>
        <v/>
      </c>
      <c r="BA128" t="str">
        <f>IF(AZ128="","",IF(AND(AZ128&gt;='Richtig&amp;95CI'!$F$3,AZ128&lt;='Richtig&amp;95CI'!$G$3),1,0))</f>
        <v/>
      </c>
      <c r="BB128" s="8" t="str">
        <f t="shared" si="35"/>
        <v/>
      </c>
      <c r="BC128" t="str">
        <f t="shared" si="54"/>
        <v/>
      </c>
      <c r="BD128" s="8" t="str">
        <f t="shared" si="36"/>
        <v/>
      </c>
      <c r="BF128" t="str">
        <f>IF(BE128="","",IF(AND(BE128&gt;='Richtig&amp;95CI'!$F$4,BE128&lt;='Richtig&amp;95CI'!$G$4),1,0))</f>
        <v/>
      </c>
      <c r="BG128" s="8" t="str">
        <f t="shared" si="37"/>
        <v/>
      </c>
      <c r="BH128" t="str">
        <f t="shared" si="55"/>
        <v/>
      </c>
      <c r="BI128" s="8" t="str">
        <f t="shared" si="38"/>
        <v/>
      </c>
      <c r="BU128" t="str">
        <f>IF(BT128="","",IF(AND(BT128&gt;='Richtig&amp;95CI'!$F$6,BT128&lt;='Richtig&amp;95CI'!$G$6),1,0))</f>
        <v/>
      </c>
      <c r="BV128" s="8" t="str">
        <f t="shared" si="39"/>
        <v/>
      </c>
      <c r="BW128" t="str">
        <f t="shared" si="40"/>
        <v/>
      </c>
      <c r="BX128" s="8" t="str">
        <f t="shared" si="41"/>
        <v/>
      </c>
      <c r="BZ128" t="str">
        <f>IF(BY128="","",IF(AND(BY128&gt;='Richtig&amp;95CI'!$F$2,BY128&lt;='Richtig&amp;95CI'!$G$2),1,0))</f>
        <v/>
      </c>
      <c r="CA128" s="8" t="str">
        <f t="shared" si="42"/>
        <v/>
      </c>
      <c r="CB128" t="str">
        <f t="shared" si="43"/>
        <v/>
      </c>
      <c r="CC128" s="8" t="str">
        <f t="shared" si="44"/>
        <v/>
      </c>
      <c r="CE128" t="str">
        <f>IF(CD128="","",IF(AND(CD128&gt;='Richtig&amp;95CI'!$F$5,CD128&lt;='Richtig&amp;95CI'!$G$5),1,0))</f>
        <v/>
      </c>
      <c r="CF128" s="8" t="str">
        <f t="shared" si="45"/>
        <v/>
      </c>
      <c r="CG128" t="str">
        <f t="shared" si="46"/>
        <v/>
      </c>
      <c r="CH128" s="8" t="str">
        <f t="shared" si="47"/>
        <v/>
      </c>
      <c r="CJ128">
        <v>0</v>
      </c>
      <c r="CK128">
        <v>0</v>
      </c>
      <c r="CL128">
        <v>0</v>
      </c>
      <c r="CM128">
        <v>0</v>
      </c>
      <c r="CN128">
        <v>355</v>
      </c>
      <c r="CO128" s="8">
        <f t="shared" si="48"/>
        <v>5.872117789475416</v>
      </c>
      <c r="CP128">
        <v>32</v>
      </c>
      <c r="CQ128" s="8">
        <f t="shared" si="49"/>
        <v>3.4657359027997265</v>
      </c>
      <c r="CR128">
        <v>24</v>
      </c>
      <c r="CS128" s="8">
        <f t="shared" si="50"/>
        <v>3.1780538303479458</v>
      </c>
      <c r="CT128">
        <v>6</v>
      </c>
      <c r="CU128" s="8">
        <f t="shared" si="51"/>
        <v>1.791759469228055</v>
      </c>
    </row>
    <row r="129" spans="1:99">
      <c r="A129">
        <v>13190881327</v>
      </c>
      <c r="B129" t="s">
        <v>319</v>
      </c>
      <c r="C129" t="s">
        <v>222</v>
      </c>
      <c r="D129">
        <v>0</v>
      </c>
      <c r="E129">
        <v>411152599</v>
      </c>
      <c r="F129" s="2">
        <v>44539.838437500002</v>
      </c>
      <c r="G129" s="2">
        <v>44539.840069444443</v>
      </c>
      <c r="H129" t="s">
        <v>432</v>
      </c>
      <c r="I129">
        <v>0</v>
      </c>
      <c r="J129">
        <v>1</v>
      </c>
      <c r="K129">
        <v>0</v>
      </c>
      <c r="L129">
        <v>0</v>
      </c>
      <c r="M129">
        <v>0</v>
      </c>
      <c r="N129">
        <v>0</v>
      </c>
      <c r="O129">
        <v>0</v>
      </c>
      <c r="P129">
        <v>0</v>
      </c>
      <c r="Q129">
        <v>4</v>
      </c>
      <c r="R129">
        <v>1</v>
      </c>
      <c r="S129">
        <v>0</v>
      </c>
      <c r="T129">
        <v>0</v>
      </c>
      <c r="U129">
        <v>0</v>
      </c>
      <c r="V129">
        <v>0</v>
      </c>
      <c r="W129">
        <v>0</v>
      </c>
      <c r="X129">
        <v>0</v>
      </c>
      <c r="Z129" t="str">
        <f>IF(Y129="","",IF(AND(Y129&gt;='Richtig&amp;95CI'!$F$3,Y129&lt;='Richtig&amp;95CI'!$G$3),1,0))</f>
        <v/>
      </c>
      <c r="AA129" s="8" t="str">
        <f t="shared" si="30"/>
        <v/>
      </c>
      <c r="AC129" t="str">
        <f>IF(AB129="","",IF(AND(AB129&gt;='Richtig&amp;95CI'!$F$4,AB129&lt;='Richtig&amp;95CI'!$G$4),1,0))</f>
        <v/>
      </c>
      <c r="AD129" s="8" t="str">
        <f t="shared" si="31"/>
        <v/>
      </c>
      <c r="AP129" t="str">
        <f>IF(AO129="","",IF(AND(AO129&gt;='Richtig&amp;95CI'!$F$6,AO129&lt;='Richtig&amp;95CI'!$G$6),1,0))</f>
        <v/>
      </c>
      <c r="AQ129" s="8" t="str">
        <f t="shared" si="32"/>
        <v/>
      </c>
      <c r="AS129" t="str">
        <f>IF(AR129="","",IF(AND(AR129&gt;='Richtig&amp;95CI'!$F$2,AR129&lt;='Richtig&amp;95CI'!$G$2),1,0))</f>
        <v/>
      </c>
      <c r="AT129" s="8" t="str">
        <f t="shared" si="33"/>
        <v/>
      </c>
      <c r="AV129" t="str">
        <f>IF(AU129="","",IF(AND(AU129&gt;='Richtig&amp;95CI'!$F$5,AU129&lt;='Richtig&amp;95CI'!$G$5),1,0))</f>
        <v/>
      </c>
      <c r="AW129" s="8" t="str">
        <f t="shared" si="34"/>
        <v/>
      </c>
      <c r="BA129" t="str">
        <f>IF(AZ129="","",IF(AND(AZ129&gt;='Richtig&amp;95CI'!$F$3,AZ129&lt;='Richtig&amp;95CI'!$G$3),1,0))</f>
        <v/>
      </c>
      <c r="BB129" s="8" t="str">
        <f t="shared" si="35"/>
        <v/>
      </c>
      <c r="BC129" t="str">
        <f t="shared" si="54"/>
        <v/>
      </c>
      <c r="BD129" s="8" t="str">
        <f t="shared" si="36"/>
        <v/>
      </c>
      <c r="BF129" t="str">
        <f>IF(BE129="","",IF(AND(BE129&gt;='Richtig&amp;95CI'!$F$4,BE129&lt;='Richtig&amp;95CI'!$G$4),1,0))</f>
        <v/>
      </c>
      <c r="BG129" s="8" t="str">
        <f t="shared" si="37"/>
        <v/>
      </c>
      <c r="BH129" t="str">
        <f t="shared" si="55"/>
        <v/>
      </c>
      <c r="BI129" s="8" t="str">
        <f t="shared" si="38"/>
        <v/>
      </c>
      <c r="BU129" t="str">
        <f>IF(BT129="","",IF(AND(BT129&gt;='Richtig&amp;95CI'!$F$6,BT129&lt;='Richtig&amp;95CI'!$G$6),1,0))</f>
        <v/>
      </c>
      <c r="BV129" s="8" t="str">
        <f t="shared" si="39"/>
        <v/>
      </c>
      <c r="BW129" t="str">
        <f t="shared" si="40"/>
        <v/>
      </c>
      <c r="BX129" s="8" t="str">
        <f t="shared" si="41"/>
        <v/>
      </c>
      <c r="BZ129" t="str">
        <f>IF(BY129="","",IF(AND(BY129&gt;='Richtig&amp;95CI'!$F$2,BY129&lt;='Richtig&amp;95CI'!$G$2),1,0))</f>
        <v/>
      </c>
      <c r="CA129" s="8" t="str">
        <f t="shared" si="42"/>
        <v/>
      </c>
      <c r="CB129" t="str">
        <f t="shared" si="43"/>
        <v/>
      </c>
      <c r="CC129" s="8" t="str">
        <f t="shared" si="44"/>
        <v/>
      </c>
      <c r="CE129" t="str">
        <f>IF(CD129="","",IF(AND(CD129&gt;='Richtig&amp;95CI'!$F$5,CD129&lt;='Richtig&amp;95CI'!$G$5),1,0))</f>
        <v/>
      </c>
      <c r="CF129" s="8" t="str">
        <f t="shared" si="45"/>
        <v/>
      </c>
      <c r="CG129" t="str">
        <f t="shared" si="46"/>
        <v/>
      </c>
      <c r="CH129" s="8" t="str">
        <f t="shared" si="47"/>
        <v/>
      </c>
      <c r="CJ129">
        <v>0</v>
      </c>
      <c r="CK129">
        <v>0</v>
      </c>
      <c r="CL129">
        <v>0</v>
      </c>
      <c r="CM129">
        <v>0</v>
      </c>
      <c r="CN129">
        <v>355</v>
      </c>
      <c r="CO129" s="8">
        <f t="shared" si="48"/>
        <v>5.872117789475416</v>
      </c>
      <c r="CP129">
        <v>32</v>
      </c>
      <c r="CQ129" s="8">
        <f t="shared" si="49"/>
        <v>3.4657359027997265</v>
      </c>
      <c r="CR129">
        <v>24</v>
      </c>
      <c r="CS129" s="8">
        <f t="shared" si="50"/>
        <v>3.1780538303479458</v>
      </c>
      <c r="CT129">
        <v>6</v>
      </c>
      <c r="CU129" s="8">
        <f t="shared" si="51"/>
        <v>1.791759469228055</v>
      </c>
    </row>
    <row r="130" spans="1:99">
      <c r="A130">
        <v>13190684960</v>
      </c>
      <c r="B130" t="s">
        <v>319</v>
      </c>
      <c r="C130" t="s">
        <v>222</v>
      </c>
      <c r="D130">
        <v>0</v>
      </c>
      <c r="E130">
        <v>411152599</v>
      </c>
      <c r="F130" s="2">
        <v>44539.791412037041</v>
      </c>
      <c r="G130" s="2">
        <v>44539.799247685187</v>
      </c>
      <c r="H130" t="s">
        <v>433</v>
      </c>
      <c r="I130">
        <v>1</v>
      </c>
      <c r="J130">
        <v>1</v>
      </c>
      <c r="K130">
        <v>1</v>
      </c>
      <c r="L130">
        <v>0</v>
      </c>
      <c r="M130">
        <v>0</v>
      </c>
      <c r="N130">
        <v>0</v>
      </c>
      <c r="O130">
        <v>0</v>
      </c>
      <c r="P130">
        <v>0</v>
      </c>
      <c r="Q130">
        <v>70</v>
      </c>
      <c r="R130">
        <v>1</v>
      </c>
      <c r="S130">
        <v>1</v>
      </c>
      <c r="T130">
        <v>0</v>
      </c>
      <c r="U130">
        <v>0</v>
      </c>
      <c r="V130">
        <v>1</v>
      </c>
      <c r="W130">
        <v>0</v>
      </c>
      <c r="X130">
        <v>0</v>
      </c>
      <c r="Y130" s="236">
        <v>200</v>
      </c>
      <c r="Z130">
        <f>IF(Y130="","",IF(AND(Y130&gt;='Richtig&amp;95CI'!$F$3,Y130&lt;='Richtig&amp;95CI'!$G$3),1,0))</f>
        <v>0</v>
      </c>
      <c r="AA130" s="8">
        <f t="shared" si="30"/>
        <v>5.2983173665480363</v>
      </c>
      <c r="AB130">
        <v>75</v>
      </c>
      <c r="AC130">
        <f>IF(AB130="","",IF(AND(AB130&gt;='Richtig&amp;95CI'!$F$4,AB130&lt;='Richtig&amp;95CI'!$G$4),1,0))</f>
        <v>0</v>
      </c>
      <c r="AD130" s="8">
        <f t="shared" si="31"/>
        <v>4.3174881135363101</v>
      </c>
      <c r="AE130">
        <v>0</v>
      </c>
      <c r="AO130" s="238">
        <v>300</v>
      </c>
      <c r="AP130">
        <f>IF(AO130="","",IF(AND(AO130&gt;='Richtig&amp;95CI'!$F$6,AO130&lt;='Richtig&amp;95CI'!$G$6),1,0))</f>
        <v>0</v>
      </c>
      <c r="AQ130" s="8">
        <f t="shared" si="32"/>
        <v>5.7037824746562009</v>
      </c>
      <c r="AR130" s="238">
        <v>200</v>
      </c>
      <c r="AS130">
        <f>IF(AR130="","",IF(AND(AR130&gt;='Richtig&amp;95CI'!$F$2,AR130&lt;='Richtig&amp;95CI'!$G$2),1,0))</f>
        <v>0</v>
      </c>
      <c r="AT130" s="8">
        <f t="shared" si="33"/>
        <v>5.2983173665480363</v>
      </c>
      <c r="AU130" s="238">
        <v>0</v>
      </c>
      <c r="AV130">
        <f>IF(AU130="","",IF(AND(AU130&gt;='Richtig&amp;95CI'!$F$5,AU130&lt;='Richtig&amp;95CI'!$G$5),1,0))</f>
        <v>0</v>
      </c>
      <c r="AW130" s="8">
        <f>LN(AU130+0.0001)</f>
        <v>-9.2103403719761818</v>
      </c>
      <c r="AX130">
        <v>1</v>
      </c>
      <c r="AY130">
        <v>0</v>
      </c>
      <c r="AZ130" s="236">
        <v>32</v>
      </c>
      <c r="BA130">
        <f>IF(AZ130="","",IF(AND(AZ130&gt;='Richtig&amp;95CI'!$F$3,AZ130&lt;='Richtig&amp;95CI'!$G$3),1,0))</f>
        <v>1</v>
      </c>
      <c r="BB130" s="8">
        <f t="shared" si="35"/>
        <v>3.4657359027997265</v>
      </c>
      <c r="BC130">
        <f t="shared" ref="BC130:BC137" si="56">IF(AND(ISNUMBER(Y130),ISNUMBER(AZ130)),AZ130-Y130,"")</f>
        <v>-168</v>
      </c>
      <c r="BD130" s="8">
        <f t="shared" si="36"/>
        <v>-5.1239639794032588</v>
      </c>
      <c r="BE130" s="238">
        <v>26</v>
      </c>
      <c r="BF130">
        <f>IF(BE130="","",IF(AND(BE130&gt;='Richtig&amp;95CI'!$F$4,BE130&lt;='Richtig&amp;95CI'!$G$4),1,0))</f>
        <v>1</v>
      </c>
      <c r="BG130" s="8">
        <f t="shared" si="37"/>
        <v>3.2580965380214821</v>
      </c>
      <c r="BH130">
        <f t="shared" ref="BH130:BH137" si="57">IF(AND(ISNUMBER(AB130),ISNUMBER(BE130)),BE130-AB130,"")</f>
        <v>-49</v>
      </c>
      <c r="BI130" s="8">
        <f t="shared" si="38"/>
        <v>-3.8918202981106265</v>
      </c>
      <c r="BJ130">
        <v>0</v>
      </c>
      <c r="BT130" s="238">
        <v>355</v>
      </c>
      <c r="BU130">
        <f>IF(BT130="","",IF(AND(BT130&gt;='Richtig&amp;95CI'!$F$6,BT130&lt;='Richtig&amp;95CI'!$G$6),1,0))</f>
        <v>1</v>
      </c>
      <c r="BV130" s="8">
        <f t="shared" si="39"/>
        <v>5.872117789475416</v>
      </c>
      <c r="BW130">
        <f t="shared" si="40"/>
        <v>55</v>
      </c>
      <c r="BX130" s="8">
        <f t="shared" si="41"/>
        <v>4.0073331852324712</v>
      </c>
      <c r="BY130">
        <v>355</v>
      </c>
      <c r="BZ130">
        <f>IF(BY130="","",IF(AND(BY130&gt;='Richtig&amp;95CI'!$F$2,BY130&lt;='Richtig&amp;95CI'!$G$2),1,0))</f>
        <v>1</v>
      </c>
      <c r="CA130" s="8">
        <f t="shared" si="42"/>
        <v>5.872117789475416</v>
      </c>
      <c r="CB130">
        <f t="shared" si="43"/>
        <v>155</v>
      </c>
      <c r="CC130" s="8">
        <f t="shared" si="44"/>
        <v>5.0434251169192468</v>
      </c>
      <c r="CD130" s="238">
        <v>6</v>
      </c>
      <c r="CE130">
        <f>IF(CD130="","",IF(AND(CD130&gt;='Richtig&amp;95CI'!$F$5,CD130&lt;='Richtig&amp;95CI'!$G$5),1,0))</f>
        <v>1</v>
      </c>
      <c r="CF130" s="8">
        <f t="shared" si="45"/>
        <v>1.791759469228055</v>
      </c>
      <c r="CG130">
        <f t="shared" si="46"/>
        <v>6</v>
      </c>
      <c r="CH130" s="8">
        <f t="shared" si="47"/>
        <v>1.791759469228055</v>
      </c>
      <c r="CI130">
        <v>1</v>
      </c>
      <c r="CJ130">
        <v>1</v>
      </c>
      <c r="CK130">
        <v>1</v>
      </c>
      <c r="CL130">
        <v>1</v>
      </c>
      <c r="CM130">
        <v>1</v>
      </c>
      <c r="CN130">
        <v>355</v>
      </c>
      <c r="CO130" s="8">
        <f t="shared" si="48"/>
        <v>5.872117789475416</v>
      </c>
      <c r="CP130">
        <v>32</v>
      </c>
      <c r="CQ130" s="8">
        <f t="shared" si="49"/>
        <v>3.4657359027997265</v>
      </c>
      <c r="CR130">
        <v>24</v>
      </c>
      <c r="CS130" s="8">
        <f t="shared" si="50"/>
        <v>3.1780538303479458</v>
      </c>
      <c r="CT130">
        <v>6</v>
      </c>
      <c r="CU130" s="8">
        <f t="shared" si="51"/>
        <v>1.791759469228055</v>
      </c>
    </row>
    <row r="131" spans="1:99">
      <c r="A131">
        <v>13190481157</v>
      </c>
      <c r="B131" t="s">
        <v>319</v>
      </c>
      <c r="C131" t="s">
        <v>222</v>
      </c>
      <c r="D131">
        <v>0</v>
      </c>
      <c r="E131">
        <v>411152599</v>
      </c>
      <c r="F131" s="2">
        <v>44539.746840277781</v>
      </c>
      <c r="G131" s="2">
        <v>44539.753159722219</v>
      </c>
      <c r="H131" t="s">
        <v>434</v>
      </c>
      <c r="I131">
        <v>0</v>
      </c>
      <c r="J131">
        <v>0</v>
      </c>
      <c r="K131">
        <v>0</v>
      </c>
      <c r="L131">
        <v>0</v>
      </c>
      <c r="M131">
        <v>0</v>
      </c>
      <c r="N131">
        <v>0</v>
      </c>
      <c r="O131">
        <v>1</v>
      </c>
      <c r="P131">
        <v>0</v>
      </c>
      <c r="Q131">
        <v>41</v>
      </c>
      <c r="R131">
        <v>1</v>
      </c>
      <c r="S131">
        <v>0</v>
      </c>
      <c r="T131">
        <v>0</v>
      </c>
      <c r="U131">
        <v>0</v>
      </c>
      <c r="V131">
        <v>1</v>
      </c>
      <c r="W131">
        <v>0</v>
      </c>
      <c r="X131">
        <v>0</v>
      </c>
      <c r="Y131" s="236">
        <v>10</v>
      </c>
      <c r="Z131">
        <f>IF(Y131="","",IF(AND(Y131&gt;='Richtig&amp;95CI'!$F$3,Y131&lt;='Richtig&amp;95CI'!$G$3),1,0))</f>
        <v>0</v>
      </c>
      <c r="AA131" s="8">
        <f t="shared" ref="AA131:AA137" si="58">IF(ISNUMBER(Y131),LN(Y131),"")</f>
        <v>2.3025850929940459</v>
      </c>
      <c r="AB131">
        <v>8</v>
      </c>
      <c r="AC131">
        <f>IF(AB131="","",IF(AND(AB131&gt;='Richtig&amp;95CI'!$F$4,AB131&lt;='Richtig&amp;95CI'!$G$4),1,0))</f>
        <v>0</v>
      </c>
      <c r="AD131" s="8">
        <f t="shared" ref="AD131:AD137" si="59">IF(ISNUMBER(AB131),LN(AB131),"")</f>
        <v>2.0794415416798357</v>
      </c>
      <c r="AE131">
        <v>1</v>
      </c>
      <c r="AF131" t="s">
        <v>85</v>
      </c>
      <c r="AG131" t="s">
        <v>435</v>
      </c>
      <c r="AH131" t="s">
        <v>436</v>
      </c>
      <c r="AI131">
        <v>1</v>
      </c>
      <c r="AJ131">
        <v>1</v>
      </c>
      <c r="AK131">
        <v>1</v>
      </c>
      <c r="AL131">
        <v>0</v>
      </c>
      <c r="AM131">
        <v>0</v>
      </c>
      <c r="AN131">
        <f t="shared" si="52"/>
        <v>3</v>
      </c>
      <c r="AO131" s="238">
        <v>100</v>
      </c>
      <c r="AP131">
        <f>IF(AO131="","",IF(AND(AO131&gt;='Richtig&amp;95CI'!$F$6,AO131&lt;='Richtig&amp;95CI'!$G$6),1,0))</f>
        <v>0</v>
      </c>
      <c r="AQ131" s="8">
        <f t="shared" ref="AQ131:AQ137" si="60">IF(ISNUMBER(AO131),LN(AO131),"")</f>
        <v>4.6051701859880918</v>
      </c>
      <c r="AR131" s="238">
        <v>90</v>
      </c>
      <c r="AS131">
        <f>IF(AR131="","",IF(AND(AR131&gt;='Richtig&amp;95CI'!$F$2,AR131&lt;='Richtig&amp;95CI'!$G$2),1,0))</f>
        <v>0</v>
      </c>
      <c r="AT131" s="8">
        <f t="shared" ref="AT131:AT137" si="61">IF(ISNUMBER(AR131),LN(AR131),"")</f>
        <v>4.499809670330265</v>
      </c>
      <c r="AU131" s="238">
        <v>10</v>
      </c>
      <c r="AV131">
        <f>IF(AU131="","",IF(AND(AU131&gt;='Richtig&amp;95CI'!$F$5,AU131&lt;='Richtig&amp;95CI'!$G$5),1,0))</f>
        <v>1</v>
      </c>
      <c r="AW131" s="8">
        <f t="shared" ref="AW131:AW137" si="62">IF(ISNUMBER(AU131),LN(AU131),"")</f>
        <v>2.3025850929940459</v>
      </c>
      <c r="AX131">
        <v>1</v>
      </c>
      <c r="AY131">
        <v>0</v>
      </c>
      <c r="AZ131" s="236">
        <v>32</v>
      </c>
      <c r="BA131">
        <f>IF(AZ131="","",IF(AND(AZ131&gt;='Richtig&amp;95CI'!$F$3,AZ131&lt;='Richtig&amp;95CI'!$G$3),1,0))</f>
        <v>1</v>
      </c>
      <c r="BB131" s="8">
        <f t="shared" ref="BB131:BB137" si="63">IF(ISNUMBER(AZ131),LN(AZ131),"")</f>
        <v>3.4657359027997265</v>
      </c>
      <c r="BC131">
        <f t="shared" si="56"/>
        <v>22</v>
      </c>
      <c r="BD131" s="8">
        <f t="shared" ref="BD131:BD137" si="64">IF(ISNUMBER(BC131),SIGN(BC131)*LN(ABS(BC131)),"")</f>
        <v>3.0910424533583161</v>
      </c>
      <c r="BE131" s="238">
        <v>24</v>
      </c>
      <c r="BF131">
        <f>IF(BE131="","",IF(AND(BE131&gt;='Richtig&amp;95CI'!$F$4,BE131&lt;='Richtig&amp;95CI'!$G$4),1,0))</f>
        <v>1</v>
      </c>
      <c r="BG131" s="8">
        <f t="shared" ref="BG131:BG137" si="65">IF(ISNUMBER(BE131),LN(BE131),"")</f>
        <v>3.1780538303479458</v>
      </c>
      <c r="BH131">
        <f t="shared" si="57"/>
        <v>16</v>
      </c>
      <c r="BI131" s="8">
        <f t="shared" ref="BI131:BI137" si="66">IF(ISNUMBER(BH131),SIGN(BH131)*LN(ABS(BH131)),"")</f>
        <v>2.7725887222397811</v>
      </c>
      <c r="BJ131">
        <v>1</v>
      </c>
      <c r="BK131" t="s">
        <v>435</v>
      </c>
      <c r="BL131" t="s">
        <v>85</v>
      </c>
      <c r="BM131" t="s">
        <v>436</v>
      </c>
      <c r="BN131">
        <v>1</v>
      </c>
      <c r="BO131">
        <v>1</v>
      </c>
      <c r="BP131">
        <v>1</v>
      </c>
      <c r="BQ131">
        <v>0</v>
      </c>
      <c r="BR131">
        <v>0</v>
      </c>
      <c r="BS131">
        <f t="shared" si="53"/>
        <v>3</v>
      </c>
      <c r="BT131" s="238">
        <v>355</v>
      </c>
      <c r="BU131">
        <f>IF(BT131="","",IF(AND(BT131&gt;='Richtig&amp;95CI'!$F$6,BT131&lt;='Richtig&amp;95CI'!$G$6),1,0))</f>
        <v>1</v>
      </c>
      <c r="BV131" s="8">
        <f t="shared" ref="BV131:BV137" si="67">IF(ISNUMBER(BT131),LN(BT131),"")</f>
        <v>5.872117789475416</v>
      </c>
      <c r="BW131">
        <f t="shared" ref="BW131:BW137" si="68">IF(AND(ISNUMBER(AO131),ISNUMBER(BT131)),BT131-AO131,"")</f>
        <v>255</v>
      </c>
      <c r="BX131" s="8">
        <f t="shared" ref="BX131:BX137" si="69">IF(ISNUMBER(BW131),SIGN(BW131)*LN(ABS(BW131)),"")</f>
        <v>5.5412635451584258</v>
      </c>
      <c r="BY131">
        <v>355</v>
      </c>
      <c r="BZ131">
        <f>IF(BY131="","",IF(AND(BY131&gt;='Richtig&amp;95CI'!$F$2,BY131&lt;='Richtig&amp;95CI'!$G$2),1,0))</f>
        <v>1</v>
      </c>
      <c r="CA131" s="8">
        <f t="shared" ref="CA131:CA137" si="70">IF(ISNUMBER(BY131),LN(BY131),"")</f>
        <v>5.872117789475416</v>
      </c>
      <c r="CB131">
        <f t="shared" ref="CB131:CB137" si="71">IF(AND(ISNUMBER(AR131),ISNUMBER(BY131)),BY131-AR131,"")</f>
        <v>265</v>
      </c>
      <c r="CC131" s="8">
        <f t="shared" ref="CC131:CC137" si="72">IF(ISNUMBER(CB131),SIGN(CB131)*LN(ABS(CB131)),"")</f>
        <v>5.579729825986222</v>
      </c>
      <c r="CD131" s="238">
        <v>6</v>
      </c>
      <c r="CE131">
        <f>IF(CD131="","",IF(AND(CD131&gt;='Richtig&amp;95CI'!$F$5,CD131&lt;='Richtig&amp;95CI'!$G$5),1,0))</f>
        <v>1</v>
      </c>
      <c r="CF131" s="8">
        <f t="shared" ref="CF131:CF137" si="73">IF(ISNUMBER(CD131),LN(CD131),"")</f>
        <v>1.791759469228055</v>
      </c>
      <c r="CG131">
        <f t="shared" ref="CG131:CG137" si="74">IF(AND(ISNUMBER(CD131),ISNUMBER(AU131)),CD131-AU131,"")</f>
        <v>-4</v>
      </c>
      <c r="CH131" s="8">
        <f t="shared" ref="CH131:CH137" si="75">IF(ISNUMBER(CG131),SIGN(CG131)*LN(ABS(CG131)),"")</f>
        <v>-1.3862943611198906</v>
      </c>
      <c r="CI131">
        <v>0</v>
      </c>
      <c r="CJ131">
        <v>0</v>
      </c>
      <c r="CK131">
        <v>0</v>
      </c>
      <c r="CL131">
        <v>0</v>
      </c>
      <c r="CM131">
        <v>1</v>
      </c>
      <c r="CN131">
        <v>355</v>
      </c>
      <c r="CO131" s="8">
        <f t="shared" ref="CO131:CO137" si="76">LN(CN131)</f>
        <v>5.872117789475416</v>
      </c>
      <c r="CP131">
        <v>32</v>
      </c>
      <c r="CQ131" s="8">
        <f t="shared" ref="CQ131:CQ137" si="77">LN(CP131)</f>
        <v>3.4657359027997265</v>
      </c>
      <c r="CR131">
        <v>24</v>
      </c>
      <c r="CS131" s="8">
        <f t="shared" ref="CS131:CS137" si="78">LN(CR131)</f>
        <v>3.1780538303479458</v>
      </c>
      <c r="CT131">
        <v>6</v>
      </c>
      <c r="CU131" s="8">
        <f t="shared" ref="CU131:CU137" si="79">LN(CT131)</f>
        <v>1.791759469228055</v>
      </c>
    </row>
    <row r="132" spans="1:99">
      <c r="A132">
        <v>13190442301</v>
      </c>
      <c r="B132" t="s">
        <v>319</v>
      </c>
      <c r="C132" t="s">
        <v>222</v>
      </c>
      <c r="D132">
        <v>0</v>
      </c>
      <c r="E132">
        <v>411152599</v>
      </c>
      <c r="F132" s="2">
        <v>44539.738217592596</v>
      </c>
      <c r="G132" s="2">
        <v>44539.749942129631</v>
      </c>
      <c r="H132" t="s">
        <v>437</v>
      </c>
      <c r="I132">
        <v>0</v>
      </c>
      <c r="J132">
        <v>0</v>
      </c>
      <c r="K132">
        <v>0</v>
      </c>
      <c r="L132">
        <v>1</v>
      </c>
      <c r="M132">
        <v>0</v>
      </c>
      <c r="N132">
        <v>0</v>
      </c>
      <c r="O132">
        <v>0</v>
      </c>
      <c r="P132">
        <v>0</v>
      </c>
      <c r="Q132">
        <v>20</v>
      </c>
      <c r="R132">
        <v>0</v>
      </c>
      <c r="S132">
        <v>0</v>
      </c>
      <c r="T132">
        <v>0</v>
      </c>
      <c r="U132">
        <v>0</v>
      </c>
      <c r="V132">
        <v>1</v>
      </c>
      <c r="W132">
        <v>0</v>
      </c>
      <c r="X132">
        <v>1</v>
      </c>
      <c r="Y132" s="236">
        <v>16</v>
      </c>
      <c r="Z132">
        <f>IF(Y132="","",IF(AND(Y132&gt;='Richtig&amp;95CI'!$F$3,Y132&lt;='Richtig&amp;95CI'!$G$3),1,0))</f>
        <v>0</v>
      </c>
      <c r="AA132" s="8">
        <f t="shared" si="58"/>
        <v>2.7725887222397811</v>
      </c>
      <c r="AB132">
        <v>4</v>
      </c>
      <c r="AC132">
        <f>IF(AB132="","",IF(AND(AB132&gt;='Richtig&amp;95CI'!$F$4,AB132&lt;='Richtig&amp;95CI'!$G$4),1,0))</f>
        <v>0</v>
      </c>
      <c r="AD132" s="8">
        <f t="shared" si="59"/>
        <v>1.3862943611198906</v>
      </c>
      <c r="AE132">
        <v>0</v>
      </c>
      <c r="AO132" s="238">
        <v>400</v>
      </c>
      <c r="AP132">
        <f>IF(AO132="","",IF(AND(AO132&gt;='Richtig&amp;95CI'!$F$6,AO132&lt;='Richtig&amp;95CI'!$G$6),1,0))</f>
        <v>1</v>
      </c>
      <c r="AQ132" s="8">
        <f t="shared" si="60"/>
        <v>5.9914645471079817</v>
      </c>
      <c r="AR132" s="238">
        <v>600</v>
      </c>
      <c r="AS132">
        <f>IF(AR132="","",IF(AND(AR132&gt;='Richtig&amp;95CI'!$F$2,AR132&lt;='Richtig&amp;95CI'!$G$2),1,0))</f>
        <v>0</v>
      </c>
      <c r="AT132" s="8">
        <f t="shared" si="61"/>
        <v>6.3969296552161463</v>
      </c>
      <c r="AU132" s="238">
        <v>20</v>
      </c>
      <c r="AV132">
        <f>IF(AU132="","",IF(AND(AU132&gt;='Richtig&amp;95CI'!$F$5,AU132&lt;='Richtig&amp;95CI'!$G$5),1,0))</f>
        <v>0</v>
      </c>
      <c r="AW132" s="8">
        <f t="shared" si="62"/>
        <v>2.9957322735539909</v>
      </c>
      <c r="AX132">
        <v>0</v>
      </c>
      <c r="AY132">
        <v>0</v>
      </c>
      <c r="AZ132" s="236">
        <v>16</v>
      </c>
      <c r="BA132">
        <f>IF(AZ132="","",IF(AND(AZ132&gt;='Richtig&amp;95CI'!$F$3,AZ132&lt;='Richtig&amp;95CI'!$G$3),1,0))</f>
        <v>0</v>
      </c>
      <c r="BB132" s="8">
        <f t="shared" si="63"/>
        <v>2.7725887222397811</v>
      </c>
      <c r="BC132">
        <f t="shared" si="56"/>
        <v>0</v>
      </c>
      <c r="BD132" s="8">
        <f>IF(ISNUMBER(BC132),SIGN(BC132+0.000001)*LN(ABS(BC132+0.000001)),"")</f>
        <v>-13.815510557964274</v>
      </c>
      <c r="BE132" s="238">
        <v>4</v>
      </c>
      <c r="BF132">
        <f>IF(BE132="","",IF(AND(BE132&gt;='Richtig&amp;95CI'!$F$4,BE132&lt;='Richtig&amp;95CI'!$G$4),1,0))</f>
        <v>0</v>
      </c>
      <c r="BG132" s="8">
        <f t="shared" si="65"/>
        <v>1.3862943611198906</v>
      </c>
      <c r="BH132">
        <f t="shared" si="57"/>
        <v>0</v>
      </c>
      <c r="BI132" s="8">
        <f>IF(ISNUMBER(BH132),SIGN(BH132+0.00001)*LN(ABS(BH132+0.00001)),"")</f>
        <v>-11.512925464970229</v>
      </c>
      <c r="BJ132">
        <v>0</v>
      </c>
      <c r="BT132" s="238">
        <v>400</v>
      </c>
      <c r="BU132">
        <f>IF(BT132="","",IF(AND(BT132&gt;='Richtig&amp;95CI'!$F$6,BT132&lt;='Richtig&amp;95CI'!$G$6),1,0))</f>
        <v>1</v>
      </c>
      <c r="BV132" s="8">
        <f t="shared" si="67"/>
        <v>5.9914645471079817</v>
      </c>
      <c r="BW132">
        <f t="shared" si="68"/>
        <v>0</v>
      </c>
      <c r="BX132" s="8">
        <f>IF(ISNUMBER(BW132),SIGN(BW132+0.00001)*LN(ABS(BW132+0.00001)),"")</f>
        <v>-11.512925464970229</v>
      </c>
      <c r="BY132">
        <v>600</v>
      </c>
      <c r="BZ132">
        <f>IF(BY132="","",IF(AND(BY132&gt;='Richtig&amp;95CI'!$F$2,BY132&lt;='Richtig&amp;95CI'!$G$2),1,0))</f>
        <v>0</v>
      </c>
      <c r="CA132" s="8">
        <f t="shared" si="70"/>
        <v>6.3969296552161463</v>
      </c>
      <c r="CB132">
        <f t="shared" si="71"/>
        <v>0</v>
      </c>
      <c r="CC132" s="8">
        <f>IF(ISNUMBER(CB132),SIGN(CB132+0.00001)*LN(ABS(CB132+0.00001)),"")</f>
        <v>-11.512925464970229</v>
      </c>
      <c r="CD132" s="238">
        <v>50</v>
      </c>
      <c r="CE132">
        <f>IF(CD132="","",IF(AND(CD132&gt;='Richtig&amp;95CI'!$F$5,CD132&lt;='Richtig&amp;95CI'!$G$5),1,0))</f>
        <v>0</v>
      </c>
      <c r="CF132" s="8">
        <f t="shared" si="73"/>
        <v>3.912023005428146</v>
      </c>
      <c r="CG132">
        <f t="shared" si="74"/>
        <v>30</v>
      </c>
      <c r="CH132" s="8">
        <f t="shared" si="75"/>
        <v>3.4011973816621555</v>
      </c>
      <c r="CI132">
        <v>0</v>
      </c>
      <c r="CJ132">
        <v>1</v>
      </c>
      <c r="CK132">
        <v>0</v>
      </c>
      <c r="CL132">
        <v>1</v>
      </c>
      <c r="CM132">
        <v>1</v>
      </c>
      <c r="CN132">
        <v>355</v>
      </c>
      <c r="CO132" s="8">
        <f t="shared" si="76"/>
        <v>5.872117789475416</v>
      </c>
      <c r="CP132">
        <v>32</v>
      </c>
      <c r="CQ132" s="8">
        <f t="shared" si="77"/>
        <v>3.4657359027997265</v>
      </c>
      <c r="CR132">
        <v>24</v>
      </c>
      <c r="CS132" s="8">
        <f t="shared" si="78"/>
        <v>3.1780538303479458</v>
      </c>
      <c r="CT132">
        <v>6</v>
      </c>
      <c r="CU132" s="8">
        <f t="shared" si="79"/>
        <v>1.791759469228055</v>
      </c>
    </row>
    <row r="133" spans="1:99">
      <c r="A133">
        <v>13190444633</v>
      </c>
      <c r="B133" t="s">
        <v>319</v>
      </c>
      <c r="C133" t="s">
        <v>222</v>
      </c>
      <c r="D133">
        <v>0</v>
      </c>
      <c r="E133">
        <v>411152599</v>
      </c>
      <c r="F133" s="2">
        <v>44539.738912037035</v>
      </c>
      <c r="G133" s="2">
        <v>44539.739803240744</v>
      </c>
      <c r="H133" t="s">
        <v>439</v>
      </c>
      <c r="I133">
        <v>0</v>
      </c>
      <c r="J133">
        <v>0</v>
      </c>
      <c r="K133">
        <v>0</v>
      </c>
      <c r="L133">
        <v>1</v>
      </c>
      <c r="M133">
        <v>0</v>
      </c>
      <c r="N133">
        <v>0</v>
      </c>
      <c r="O133">
        <v>1</v>
      </c>
      <c r="P133">
        <v>0</v>
      </c>
      <c r="Q133">
        <v>10</v>
      </c>
      <c r="R133">
        <v>0</v>
      </c>
      <c r="S133">
        <v>0</v>
      </c>
      <c r="T133">
        <v>1</v>
      </c>
      <c r="U133">
        <v>0</v>
      </c>
      <c r="V133">
        <v>0</v>
      </c>
      <c r="W133">
        <v>1</v>
      </c>
      <c r="X133">
        <v>0</v>
      </c>
      <c r="Z133" t="str">
        <f>IF(Y133="","",IF(AND(Y133&gt;='Richtig&amp;95CI'!$F$3,Y133&lt;='Richtig&amp;95CI'!$G$3),1,0))</f>
        <v/>
      </c>
      <c r="AA133" s="8" t="str">
        <f t="shared" si="58"/>
        <v/>
      </c>
      <c r="AC133" t="str">
        <f>IF(AB133="","",IF(AND(AB133&gt;='Richtig&amp;95CI'!$F$4,AB133&lt;='Richtig&amp;95CI'!$G$4),1,0))</f>
        <v/>
      </c>
      <c r="AD133" s="8" t="str">
        <f t="shared" si="59"/>
        <v/>
      </c>
      <c r="AP133" t="str">
        <f>IF(AO133="","",IF(AND(AO133&gt;='Richtig&amp;95CI'!$F$6,AO133&lt;='Richtig&amp;95CI'!$G$6),1,0))</f>
        <v/>
      </c>
      <c r="AQ133" s="8" t="str">
        <f t="shared" si="60"/>
        <v/>
      </c>
      <c r="AS133" t="str">
        <f>IF(AR133="","",IF(AND(AR133&gt;='Richtig&amp;95CI'!$F$2,AR133&lt;='Richtig&amp;95CI'!$G$2),1,0))</f>
        <v/>
      </c>
      <c r="AT133" s="8" t="str">
        <f t="shared" si="61"/>
        <v/>
      </c>
      <c r="AV133" t="str">
        <f>IF(AU133="","",IF(AND(AU133&gt;='Richtig&amp;95CI'!$F$5,AU133&lt;='Richtig&amp;95CI'!$G$5),1,0))</f>
        <v/>
      </c>
      <c r="AW133" s="8" t="str">
        <f t="shared" si="62"/>
        <v/>
      </c>
      <c r="BA133" t="str">
        <f>IF(AZ133="","",IF(AND(AZ133&gt;='Richtig&amp;95CI'!$F$3,AZ133&lt;='Richtig&amp;95CI'!$G$3),1,0))</f>
        <v/>
      </c>
      <c r="BB133" s="8" t="str">
        <f t="shared" si="63"/>
        <v/>
      </c>
      <c r="BC133" t="str">
        <f t="shared" si="56"/>
        <v/>
      </c>
      <c r="BD133" s="8" t="str">
        <f t="shared" si="64"/>
        <v/>
      </c>
      <c r="BF133" t="str">
        <f>IF(BE133="","",IF(AND(BE133&gt;='Richtig&amp;95CI'!$F$4,BE133&lt;='Richtig&amp;95CI'!$G$4),1,0))</f>
        <v/>
      </c>
      <c r="BG133" s="8" t="str">
        <f t="shared" si="65"/>
        <v/>
      </c>
      <c r="BH133" t="str">
        <f t="shared" si="57"/>
        <v/>
      </c>
      <c r="BI133" s="8" t="str">
        <f t="shared" si="66"/>
        <v/>
      </c>
      <c r="BU133" t="str">
        <f>IF(BT133="","",IF(AND(BT133&gt;='Richtig&amp;95CI'!$F$6,BT133&lt;='Richtig&amp;95CI'!$G$6),1,0))</f>
        <v/>
      </c>
      <c r="BV133" s="8" t="str">
        <f t="shared" si="67"/>
        <v/>
      </c>
      <c r="BW133" t="str">
        <f t="shared" si="68"/>
        <v/>
      </c>
      <c r="BX133" s="8" t="str">
        <f t="shared" si="69"/>
        <v/>
      </c>
      <c r="BZ133" t="str">
        <f>IF(BY133="","",IF(AND(BY133&gt;='Richtig&amp;95CI'!$F$2,BY133&lt;='Richtig&amp;95CI'!$G$2),1,0))</f>
        <v/>
      </c>
      <c r="CA133" s="8" t="str">
        <f t="shared" si="70"/>
        <v/>
      </c>
      <c r="CB133" t="str">
        <f t="shared" si="71"/>
        <v/>
      </c>
      <c r="CC133" s="8" t="str">
        <f t="shared" si="72"/>
        <v/>
      </c>
      <c r="CE133" t="str">
        <f>IF(CD133="","",IF(AND(CD133&gt;='Richtig&amp;95CI'!$F$5,CD133&lt;='Richtig&amp;95CI'!$G$5),1,0))</f>
        <v/>
      </c>
      <c r="CF133" s="8" t="str">
        <f t="shared" si="73"/>
        <v/>
      </c>
      <c r="CG133" t="str">
        <f t="shared" si="74"/>
        <v/>
      </c>
      <c r="CH133" s="8" t="str">
        <f t="shared" si="75"/>
        <v/>
      </c>
      <c r="CJ133">
        <v>0</v>
      </c>
      <c r="CK133">
        <v>0</v>
      </c>
      <c r="CL133">
        <v>0</v>
      </c>
      <c r="CM133">
        <v>0</v>
      </c>
      <c r="CN133">
        <v>355</v>
      </c>
      <c r="CO133" s="8">
        <f t="shared" si="76"/>
        <v>5.872117789475416</v>
      </c>
      <c r="CP133">
        <v>32</v>
      </c>
      <c r="CQ133" s="8">
        <f t="shared" si="77"/>
        <v>3.4657359027997265</v>
      </c>
      <c r="CR133">
        <v>24</v>
      </c>
      <c r="CS133" s="8">
        <f t="shared" si="78"/>
        <v>3.1780538303479458</v>
      </c>
      <c r="CT133">
        <v>6</v>
      </c>
      <c r="CU133" s="8">
        <f t="shared" si="79"/>
        <v>1.791759469228055</v>
      </c>
    </row>
    <row r="134" spans="1:99">
      <c r="A134">
        <v>13190426548</v>
      </c>
      <c r="B134" t="s">
        <v>319</v>
      </c>
      <c r="C134" t="s">
        <v>222</v>
      </c>
      <c r="D134">
        <v>0</v>
      </c>
      <c r="E134">
        <v>411152599</v>
      </c>
      <c r="F134" s="2">
        <v>44539.734756944446</v>
      </c>
      <c r="G134" s="2">
        <v>44539.736400462964</v>
      </c>
      <c r="H134" t="s">
        <v>440</v>
      </c>
      <c r="I134">
        <v>0</v>
      </c>
      <c r="J134">
        <v>0</v>
      </c>
      <c r="K134">
        <v>0</v>
      </c>
      <c r="L134">
        <v>1</v>
      </c>
      <c r="M134">
        <v>0</v>
      </c>
      <c r="N134">
        <v>0</v>
      </c>
      <c r="O134">
        <v>0</v>
      </c>
      <c r="P134">
        <v>0</v>
      </c>
      <c r="Q134">
        <v>20</v>
      </c>
      <c r="R134">
        <v>0</v>
      </c>
      <c r="S134">
        <v>0</v>
      </c>
      <c r="T134">
        <v>0</v>
      </c>
      <c r="U134">
        <v>1</v>
      </c>
      <c r="V134">
        <v>0</v>
      </c>
      <c r="W134">
        <v>0</v>
      </c>
      <c r="X134">
        <v>0</v>
      </c>
      <c r="Z134" t="str">
        <f>IF(Y134="","",IF(AND(Y134&gt;='Richtig&amp;95CI'!$F$3,Y134&lt;='Richtig&amp;95CI'!$G$3),1,0))</f>
        <v/>
      </c>
      <c r="AA134" s="8" t="str">
        <f t="shared" si="58"/>
        <v/>
      </c>
      <c r="AC134" t="str">
        <f>IF(AB134="","",IF(AND(AB134&gt;='Richtig&amp;95CI'!$F$4,AB134&lt;='Richtig&amp;95CI'!$G$4),1,0))</f>
        <v/>
      </c>
      <c r="AD134" s="8" t="str">
        <f t="shared" si="59"/>
        <v/>
      </c>
      <c r="AP134" t="str">
        <f>IF(AO134="","",IF(AND(AO134&gt;='Richtig&amp;95CI'!$F$6,AO134&lt;='Richtig&amp;95CI'!$G$6),1,0))</f>
        <v/>
      </c>
      <c r="AQ134" s="8" t="str">
        <f t="shared" si="60"/>
        <v/>
      </c>
      <c r="AS134" t="str">
        <f>IF(AR134="","",IF(AND(AR134&gt;='Richtig&amp;95CI'!$F$2,AR134&lt;='Richtig&amp;95CI'!$G$2),1,0))</f>
        <v/>
      </c>
      <c r="AT134" s="8" t="str">
        <f t="shared" si="61"/>
        <v/>
      </c>
      <c r="AV134" t="str">
        <f>IF(AU134="","",IF(AND(AU134&gt;='Richtig&amp;95CI'!$F$5,AU134&lt;='Richtig&amp;95CI'!$G$5),1,0))</f>
        <v/>
      </c>
      <c r="AW134" s="8" t="str">
        <f t="shared" si="62"/>
        <v/>
      </c>
      <c r="AY134">
        <v>1</v>
      </c>
      <c r="BA134" t="str">
        <f>IF(AZ134="","",IF(AND(AZ134&gt;='Richtig&amp;95CI'!$F$3,AZ134&lt;='Richtig&amp;95CI'!$G$3),1,0))</f>
        <v/>
      </c>
      <c r="BB134" s="8" t="str">
        <f t="shared" si="63"/>
        <v/>
      </c>
      <c r="BC134" t="str">
        <f t="shared" si="56"/>
        <v/>
      </c>
      <c r="BD134" s="8" t="str">
        <f t="shared" si="64"/>
        <v/>
      </c>
      <c r="BF134" t="str">
        <f>IF(BE134="","",IF(AND(BE134&gt;='Richtig&amp;95CI'!$F$4,BE134&lt;='Richtig&amp;95CI'!$G$4),1,0))</f>
        <v/>
      </c>
      <c r="BG134" s="8" t="str">
        <f t="shared" si="65"/>
        <v/>
      </c>
      <c r="BH134" t="str">
        <f t="shared" si="57"/>
        <v/>
      </c>
      <c r="BI134" s="8" t="str">
        <f t="shared" si="66"/>
        <v/>
      </c>
      <c r="BU134" t="str">
        <f>IF(BT134="","",IF(AND(BT134&gt;='Richtig&amp;95CI'!$F$6,BT134&lt;='Richtig&amp;95CI'!$G$6),1,0))</f>
        <v/>
      </c>
      <c r="BV134" s="8" t="str">
        <f t="shared" si="67"/>
        <v/>
      </c>
      <c r="BW134" t="str">
        <f t="shared" si="68"/>
        <v/>
      </c>
      <c r="BX134" s="8" t="str">
        <f t="shared" si="69"/>
        <v/>
      </c>
      <c r="BZ134" t="str">
        <f>IF(BY134="","",IF(AND(BY134&gt;='Richtig&amp;95CI'!$F$2,BY134&lt;='Richtig&amp;95CI'!$G$2),1,0))</f>
        <v/>
      </c>
      <c r="CA134" s="8" t="str">
        <f t="shared" si="70"/>
        <v/>
      </c>
      <c r="CB134" t="str">
        <f t="shared" si="71"/>
        <v/>
      </c>
      <c r="CC134" s="8" t="str">
        <f t="shared" si="72"/>
        <v/>
      </c>
      <c r="CE134" t="str">
        <f>IF(CD134="","",IF(AND(CD134&gt;='Richtig&amp;95CI'!$F$5,CD134&lt;='Richtig&amp;95CI'!$G$5),1,0))</f>
        <v/>
      </c>
      <c r="CF134" s="8" t="str">
        <f t="shared" si="73"/>
        <v/>
      </c>
      <c r="CG134" t="str">
        <f t="shared" si="74"/>
        <v/>
      </c>
      <c r="CH134" s="8" t="str">
        <f t="shared" si="75"/>
        <v/>
      </c>
      <c r="CJ134">
        <v>0</v>
      </c>
      <c r="CK134">
        <v>0</v>
      </c>
      <c r="CL134">
        <v>0</v>
      </c>
      <c r="CM134">
        <v>0</v>
      </c>
      <c r="CN134">
        <v>355</v>
      </c>
      <c r="CO134" s="8">
        <f t="shared" si="76"/>
        <v>5.872117789475416</v>
      </c>
      <c r="CP134">
        <v>32</v>
      </c>
      <c r="CQ134" s="8">
        <f t="shared" si="77"/>
        <v>3.4657359027997265</v>
      </c>
      <c r="CR134">
        <v>24</v>
      </c>
      <c r="CS134" s="8">
        <f t="shared" si="78"/>
        <v>3.1780538303479458</v>
      </c>
      <c r="CT134">
        <v>6</v>
      </c>
      <c r="CU134" s="8">
        <f t="shared" si="79"/>
        <v>1.791759469228055</v>
      </c>
    </row>
    <row r="135" spans="1:99">
      <c r="A135">
        <v>13190245940</v>
      </c>
      <c r="B135" t="s">
        <v>319</v>
      </c>
      <c r="C135" t="s">
        <v>222</v>
      </c>
      <c r="D135">
        <v>0</v>
      </c>
      <c r="E135">
        <v>411152599</v>
      </c>
      <c r="F135" s="2">
        <v>44539.6950462963</v>
      </c>
      <c r="G135" s="2">
        <v>44539.705138888887</v>
      </c>
      <c r="H135" t="s">
        <v>441</v>
      </c>
      <c r="I135">
        <v>0</v>
      </c>
      <c r="J135">
        <v>1</v>
      </c>
      <c r="K135">
        <v>0</v>
      </c>
      <c r="L135">
        <v>0</v>
      </c>
      <c r="M135">
        <v>0</v>
      </c>
      <c r="N135">
        <v>0</v>
      </c>
      <c r="O135">
        <v>0</v>
      </c>
      <c r="P135">
        <v>0</v>
      </c>
      <c r="Q135">
        <v>19</v>
      </c>
      <c r="R135">
        <v>0</v>
      </c>
      <c r="S135">
        <v>0</v>
      </c>
      <c r="T135">
        <v>0</v>
      </c>
      <c r="U135">
        <v>1</v>
      </c>
      <c r="V135">
        <v>0</v>
      </c>
      <c r="W135">
        <v>0</v>
      </c>
      <c r="X135">
        <v>0</v>
      </c>
      <c r="Y135" s="236">
        <v>200</v>
      </c>
      <c r="Z135">
        <f>IF(Y135="","",IF(AND(Y135&gt;='Richtig&amp;95CI'!$F$3,Y135&lt;='Richtig&amp;95CI'!$G$3),1,0))</f>
        <v>0</v>
      </c>
      <c r="AA135" s="8">
        <f t="shared" si="58"/>
        <v>5.2983173665480363</v>
      </c>
      <c r="AB135">
        <v>100</v>
      </c>
      <c r="AC135">
        <f>IF(AB135="","",IF(AND(AB135&gt;='Richtig&amp;95CI'!$F$4,AB135&lt;='Richtig&amp;95CI'!$G$4),1,0))</f>
        <v>0</v>
      </c>
      <c r="AD135" s="8">
        <f t="shared" si="59"/>
        <v>4.6051701859880918</v>
      </c>
      <c r="AE135">
        <v>1</v>
      </c>
      <c r="AF135" t="s">
        <v>193</v>
      </c>
      <c r="AG135" t="s">
        <v>443</v>
      </c>
      <c r="AI135">
        <v>1</v>
      </c>
      <c r="AJ135">
        <v>0</v>
      </c>
      <c r="AK135">
        <v>0</v>
      </c>
      <c r="AL135">
        <v>0</v>
      </c>
      <c r="AM135">
        <v>0</v>
      </c>
      <c r="AN135">
        <f t="shared" ref="AN135:AN136" si="80">SUM(AI135:AM135)</f>
        <v>1</v>
      </c>
      <c r="AO135" s="238">
        <v>400</v>
      </c>
      <c r="AP135">
        <f>IF(AO135="","",IF(AND(AO135&gt;='Richtig&amp;95CI'!$F$6,AO135&lt;='Richtig&amp;95CI'!$G$6),1,0))</f>
        <v>1</v>
      </c>
      <c r="AQ135" s="8">
        <f t="shared" si="60"/>
        <v>5.9914645471079817</v>
      </c>
      <c r="AR135" s="238">
        <v>300</v>
      </c>
      <c r="AS135">
        <f>IF(AR135="","",IF(AND(AR135&gt;='Richtig&amp;95CI'!$F$2,AR135&lt;='Richtig&amp;95CI'!$G$2),1,0))</f>
        <v>0</v>
      </c>
      <c r="AT135" s="8">
        <f t="shared" si="61"/>
        <v>5.7037824746562009</v>
      </c>
      <c r="AU135" s="238">
        <v>60</v>
      </c>
      <c r="AV135">
        <f>IF(AU135="","",IF(AND(AU135&gt;='Richtig&amp;95CI'!$F$5,AU135&lt;='Richtig&amp;95CI'!$G$5),1,0))</f>
        <v>0</v>
      </c>
      <c r="AW135" s="8">
        <f t="shared" si="62"/>
        <v>4.0943445622221004</v>
      </c>
      <c r="AX135">
        <v>1</v>
      </c>
      <c r="AY135">
        <v>1</v>
      </c>
      <c r="BA135" t="str">
        <f>IF(AZ135="","",IF(AND(AZ135&gt;='Richtig&amp;95CI'!$F$3,AZ135&lt;='Richtig&amp;95CI'!$G$3),1,0))</f>
        <v/>
      </c>
      <c r="BB135" s="8" t="str">
        <f t="shared" si="63"/>
        <v/>
      </c>
      <c r="BC135" t="str">
        <f t="shared" si="56"/>
        <v/>
      </c>
      <c r="BD135" s="8" t="str">
        <f t="shared" si="64"/>
        <v/>
      </c>
      <c r="BE135" s="238">
        <v>26</v>
      </c>
      <c r="BF135">
        <f>IF(BE135="","",IF(AND(BE135&gt;='Richtig&amp;95CI'!$F$4,BE135&lt;='Richtig&amp;95CI'!$G$4),1,0))</f>
        <v>1</v>
      </c>
      <c r="BG135" s="8">
        <f t="shared" si="65"/>
        <v>3.2580965380214821</v>
      </c>
      <c r="BH135">
        <f t="shared" si="57"/>
        <v>-74</v>
      </c>
      <c r="BI135" s="8">
        <f t="shared" si="66"/>
        <v>-4.3040650932041702</v>
      </c>
      <c r="BJ135">
        <v>1</v>
      </c>
      <c r="BK135" t="s">
        <v>444</v>
      </c>
      <c r="BL135" t="s">
        <v>445</v>
      </c>
      <c r="BN135">
        <v>1</v>
      </c>
      <c r="BO135">
        <v>0</v>
      </c>
      <c r="BP135">
        <v>0</v>
      </c>
      <c r="BQ135">
        <v>0</v>
      </c>
      <c r="BR135">
        <v>0</v>
      </c>
      <c r="BS135">
        <f t="shared" ref="BS135:BS136" si="81">SUM(BN135:BR135)</f>
        <v>1</v>
      </c>
      <c r="BT135" s="238">
        <v>330</v>
      </c>
      <c r="BU135">
        <f>IF(BT135="","",IF(AND(BT135&gt;='Richtig&amp;95CI'!$F$6,BT135&lt;='Richtig&amp;95CI'!$G$6),1,0))</f>
        <v>0</v>
      </c>
      <c r="BV135" s="8">
        <f t="shared" si="67"/>
        <v>5.7990926544605257</v>
      </c>
      <c r="BW135">
        <f t="shared" si="68"/>
        <v>-70</v>
      </c>
      <c r="BX135" s="8">
        <f t="shared" si="69"/>
        <v>-4.2484952420493594</v>
      </c>
      <c r="BZ135" t="str">
        <f>IF(BY135="","",IF(AND(BY135&gt;='Richtig&amp;95CI'!$F$2,BY135&lt;='Richtig&amp;95CI'!$G$2),1,0))</f>
        <v/>
      </c>
      <c r="CA135" s="8" t="str">
        <f t="shared" si="70"/>
        <v/>
      </c>
      <c r="CB135" t="str">
        <f t="shared" si="71"/>
        <v/>
      </c>
      <c r="CC135" s="8" t="str">
        <f t="shared" si="72"/>
        <v/>
      </c>
      <c r="CD135" s="238">
        <v>9</v>
      </c>
      <c r="CE135">
        <f>IF(CD135="","",IF(AND(CD135&gt;='Richtig&amp;95CI'!$F$5,CD135&lt;='Richtig&amp;95CI'!$G$5),1,0))</f>
        <v>1</v>
      </c>
      <c r="CF135" s="8">
        <f t="shared" si="73"/>
        <v>2.1972245773362196</v>
      </c>
      <c r="CG135">
        <f t="shared" si="74"/>
        <v>-51</v>
      </c>
      <c r="CH135" s="8">
        <f t="shared" si="75"/>
        <v>-3.9318256327243257</v>
      </c>
      <c r="CI135">
        <v>1</v>
      </c>
      <c r="CJ135">
        <v>1</v>
      </c>
      <c r="CK135">
        <v>1</v>
      </c>
      <c r="CL135">
        <v>1</v>
      </c>
      <c r="CM135">
        <v>1</v>
      </c>
      <c r="CN135">
        <v>355</v>
      </c>
      <c r="CO135" s="8">
        <f t="shared" si="76"/>
        <v>5.872117789475416</v>
      </c>
      <c r="CP135">
        <v>32</v>
      </c>
      <c r="CQ135" s="8">
        <f t="shared" si="77"/>
        <v>3.4657359027997265</v>
      </c>
      <c r="CR135">
        <v>24</v>
      </c>
      <c r="CS135" s="8">
        <f t="shared" si="78"/>
        <v>3.1780538303479458</v>
      </c>
      <c r="CT135">
        <v>6</v>
      </c>
      <c r="CU135" s="8">
        <f t="shared" si="79"/>
        <v>1.791759469228055</v>
      </c>
    </row>
    <row r="136" spans="1:99">
      <c r="A136">
        <v>13190254148</v>
      </c>
      <c r="B136" t="s">
        <v>319</v>
      </c>
      <c r="C136" t="s">
        <v>222</v>
      </c>
      <c r="D136">
        <v>0</v>
      </c>
      <c r="E136">
        <v>411152599</v>
      </c>
      <c r="F136" s="2">
        <v>44539.697789351849</v>
      </c>
      <c r="G136" s="2">
        <v>44539.70207175926</v>
      </c>
      <c r="H136" t="s">
        <v>447</v>
      </c>
      <c r="I136">
        <v>1</v>
      </c>
      <c r="J136">
        <v>1</v>
      </c>
      <c r="K136">
        <v>1</v>
      </c>
      <c r="L136">
        <v>0</v>
      </c>
      <c r="M136">
        <v>0</v>
      </c>
      <c r="N136">
        <v>0</v>
      </c>
      <c r="O136">
        <v>0</v>
      </c>
      <c r="P136">
        <v>0</v>
      </c>
      <c r="Q136">
        <v>62</v>
      </c>
      <c r="R136">
        <v>1</v>
      </c>
      <c r="S136">
        <v>0</v>
      </c>
      <c r="T136">
        <v>0</v>
      </c>
      <c r="U136">
        <v>0</v>
      </c>
      <c r="V136">
        <v>0</v>
      </c>
      <c r="W136">
        <v>1</v>
      </c>
      <c r="X136">
        <v>0</v>
      </c>
      <c r="Y136" s="236">
        <v>10</v>
      </c>
      <c r="Z136">
        <f>IF(Y136="","",IF(AND(Y136&gt;='Richtig&amp;95CI'!$F$3,Y136&lt;='Richtig&amp;95CI'!$G$3),1,0))</f>
        <v>0</v>
      </c>
      <c r="AA136" s="8">
        <f t="shared" si="58"/>
        <v>2.3025850929940459</v>
      </c>
      <c r="AB136">
        <v>1</v>
      </c>
      <c r="AC136">
        <f>IF(AB136="","",IF(AND(AB136&gt;='Richtig&amp;95CI'!$F$4,AB136&lt;='Richtig&amp;95CI'!$G$4),1,0))</f>
        <v>0</v>
      </c>
      <c r="AD136" s="8">
        <f t="shared" si="59"/>
        <v>0</v>
      </c>
      <c r="AE136">
        <v>1</v>
      </c>
      <c r="AF136" t="s">
        <v>448</v>
      </c>
      <c r="AG136" t="s">
        <v>449</v>
      </c>
      <c r="AI136">
        <v>1</v>
      </c>
      <c r="AJ136">
        <v>0</v>
      </c>
      <c r="AK136">
        <v>1</v>
      </c>
      <c r="AL136">
        <v>0</v>
      </c>
      <c r="AM136">
        <v>0</v>
      </c>
      <c r="AN136">
        <f t="shared" si="80"/>
        <v>2</v>
      </c>
      <c r="AO136" s="238">
        <v>50</v>
      </c>
      <c r="AP136">
        <f>IF(AO136="","",IF(AND(AO136&gt;='Richtig&amp;95CI'!$F$6,AO136&lt;='Richtig&amp;95CI'!$G$6),1,0))</f>
        <v>0</v>
      </c>
      <c r="AQ136" s="8">
        <f t="shared" si="60"/>
        <v>3.912023005428146</v>
      </c>
      <c r="AR136" s="238">
        <v>10</v>
      </c>
      <c r="AS136">
        <f>IF(AR136="","",IF(AND(AR136&gt;='Richtig&amp;95CI'!$F$2,AR136&lt;='Richtig&amp;95CI'!$G$2),1,0))</f>
        <v>0</v>
      </c>
      <c r="AT136" s="8">
        <f t="shared" si="61"/>
        <v>2.3025850929940459</v>
      </c>
      <c r="AU136" s="238">
        <v>2</v>
      </c>
      <c r="AV136">
        <f>IF(AU136="","",IF(AND(AU136&gt;='Richtig&amp;95CI'!$F$5,AU136&lt;='Richtig&amp;95CI'!$G$5),1,0))</f>
        <v>1</v>
      </c>
      <c r="AW136" s="8">
        <f t="shared" si="62"/>
        <v>0.69314718055994529</v>
      </c>
      <c r="AX136">
        <v>1</v>
      </c>
      <c r="AY136">
        <v>0</v>
      </c>
      <c r="AZ136" s="236">
        <v>32</v>
      </c>
      <c r="BA136">
        <f>IF(AZ136="","",IF(AND(AZ136&gt;='Richtig&amp;95CI'!$F$3,AZ136&lt;='Richtig&amp;95CI'!$G$3),1,0))</f>
        <v>1</v>
      </c>
      <c r="BB136" s="8">
        <f t="shared" si="63"/>
        <v>3.4657359027997265</v>
      </c>
      <c r="BC136">
        <f t="shared" si="56"/>
        <v>22</v>
      </c>
      <c r="BD136" s="8">
        <f t="shared" si="64"/>
        <v>3.0910424533583161</v>
      </c>
      <c r="BE136" s="238">
        <v>24</v>
      </c>
      <c r="BF136">
        <f>IF(BE136="","",IF(AND(BE136&gt;='Richtig&amp;95CI'!$F$4,BE136&lt;='Richtig&amp;95CI'!$G$4),1,0))</f>
        <v>1</v>
      </c>
      <c r="BG136" s="8">
        <f t="shared" si="65"/>
        <v>3.1780538303479458</v>
      </c>
      <c r="BH136">
        <f t="shared" si="57"/>
        <v>23</v>
      </c>
      <c r="BI136" s="8">
        <f t="shared" si="66"/>
        <v>3.1354942159291497</v>
      </c>
      <c r="BJ136">
        <v>1</v>
      </c>
      <c r="BK136" t="s">
        <v>450</v>
      </c>
      <c r="BL136" t="s">
        <v>451</v>
      </c>
      <c r="BN136">
        <v>1</v>
      </c>
      <c r="BO136">
        <v>0</v>
      </c>
      <c r="BP136">
        <v>1</v>
      </c>
      <c r="BQ136">
        <v>0</v>
      </c>
      <c r="BR136">
        <v>0</v>
      </c>
      <c r="BS136">
        <f t="shared" si="81"/>
        <v>2</v>
      </c>
      <c r="BT136" s="238">
        <v>355</v>
      </c>
      <c r="BU136">
        <f>IF(BT136="","",IF(AND(BT136&gt;='Richtig&amp;95CI'!$F$6,BT136&lt;='Richtig&amp;95CI'!$G$6),1,0))</f>
        <v>1</v>
      </c>
      <c r="BV136" s="8">
        <f t="shared" si="67"/>
        <v>5.872117789475416</v>
      </c>
      <c r="BW136">
        <f t="shared" si="68"/>
        <v>305</v>
      </c>
      <c r="BX136" s="8">
        <f t="shared" si="69"/>
        <v>5.7203117766074119</v>
      </c>
      <c r="BY136">
        <v>350</v>
      </c>
      <c r="BZ136">
        <f>IF(BY136="","",IF(AND(BY136&gt;='Richtig&amp;95CI'!$F$2,BY136&lt;='Richtig&amp;95CI'!$G$2),1,0))</f>
        <v>1</v>
      </c>
      <c r="CA136" s="8">
        <f t="shared" si="70"/>
        <v>5.857933154483459</v>
      </c>
      <c r="CB136">
        <f t="shared" si="71"/>
        <v>340</v>
      </c>
      <c r="CC136" s="8">
        <f t="shared" si="72"/>
        <v>5.8289456176102075</v>
      </c>
      <c r="CD136" s="238">
        <v>6</v>
      </c>
      <c r="CE136">
        <f>IF(CD136="","",IF(AND(CD136&gt;='Richtig&amp;95CI'!$F$5,CD136&lt;='Richtig&amp;95CI'!$G$5),1,0))</f>
        <v>1</v>
      </c>
      <c r="CF136" s="8">
        <f t="shared" si="73"/>
        <v>1.791759469228055</v>
      </c>
      <c r="CG136">
        <f t="shared" si="74"/>
        <v>4</v>
      </c>
      <c r="CH136" s="8">
        <f t="shared" si="75"/>
        <v>1.3862943611198906</v>
      </c>
      <c r="CI136">
        <v>1</v>
      </c>
      <c r="CJ136">
        <v>1</v>
      </c>
      <c r="CK136">
        <v>0</v>
      </c>
      <c r="CL136">
        <v>1</v>
      </c>
      <c r="CM136">
        <v>0</v>
      </c>
      <c r="CN136">
        <v>355</v>
      </c>
      <c r="CO136" s="8">
        <f t="shared" si="76"/>
        <v>5.872117789475416</v>
      </c>
      <c r="CP136">
        <v>32</v>
      </c>
      <c r="CQ136" s="8">
        <f t="shared" si="77"/>
        <v>3.4657359027997265</v>
      </c>
      <c r="CR136">
        <v>24</v>
      </c>
      <c r="CS136" s="8">
        <f t="shared" si="78"/>
        <v>3.1780538303479458</v>
      </c>
      <c r="CT136">
        <v>6</v>
      </c>
      <c r="CU136" s="8">
        <f t="shared" si="79"/>
        <v>1.791759469228055</v>
      </c>
    </row>
    <row r="137" spans="1:99">
      <c r="A137">
        <v>13190215538</v>
      </c>
      <c r="B137" t="s">
        <v>319</v>
      </c>
      <c r="C137" t="s">
        <v>222</v>
      </c>
      <c r="D137">
        <v>0</v>
      </c>
      <c r="E137">
        <v>411152599</v>
      </c>
      <c r="F137" s="2">
        <v>44539.689444444448</v>
      </c>
      <c r="G137" s="2">
        <v>44539.690659722219</v>
      </c>
      <c r="H137" t="s">
        <v>452</v>
      </c>
      <c r="I137">
        <v>0</v>
      </c>
      <c r="J137">
        <v>0</v>
      </c>
      <c r="K137">
        <v>0</v>
      </c>
      <c r="L137">
        <v>0</v>
      </c>
      <c r="M137">
        <v>1</v>
      </c>
      <c r="N137">
        <v>0</v>
      </c>
      <c r="O137">
        <v>0</v>
      </c>
      <c r="P137">
        <v>0</v>
      </c>
      <c r="Q137">
        <v>18</v>
      </c>
      <c r="R137">
        <v>0</v>
      </c>
      <c r="S137">
        <v>0</v>
      </c>
      <c r="T137">
        <v>0</v>
      </c>
      <c r="U137">
        <v>0</v>
      </c>
      <c r="V137">
        <v>0</v>
      </c>
      <c r="W137">
        <v>0</v>
      </c>
      <c r="X137">
        <v>0</v>
      </c>
      <c r="Z137" t="str">
        <f>IF(Y137="","",IF(AND(Y137&gt;='Richtig&amp;95CI'!$F$3,Y137&lt;='Richtig&amp;95CI'!$G$3),1,0))</f>
        <v/>
      </c>
      <c r="AA137" s="8" t="str">
        <f t="shared" si="58"/>
        <v/>
      </c>
      <c r="AC137" t="str">
        <f>IF(AB137="","",IF(AND(AB137&gt;='Richtig&amp;95CI'!$F$4,AB137&lt;='Richtig&amp;95CI'!$G$4),1,0))</f>
        <v/>
      </c>
      <c r="AD137" s="8" t="str">
        <f t="shared" si="59"/>
        <v/>
      </c>
      <c r="AP137" t="str">
        <f>IF(AO137="","",IF(AND(AO137&gt;='Richtig&amp;95CI'!$F$6,AO137&lt;='Richtig&amp;95CI'!$G$6),1,0))</f>
        <v/>
      </c>
      <c r="AQ137" s="8" t="str">
        <f t="shared" si="60"/>
        <v/>
      </c>
      <c r="AS137" t="str">
        <f>IF(AR137="","",IF(AND(AR137&gt;='Richtig&amp;95CI'!$F$2,AR137&lt;='Richtig&amp;95CI'!$G$2),1,0))</f>
        <v/>
      </c>
      <c r="AT137" s="8" t="str">
        <f t="shared" si="61"/>
        <v/>
      </c>
      <c r="AV137" t="str">
        <f>IF(AU137="","",IF(AND(AU137&gt;='Richtig&amp;95CI'!$F$5,AU137&lt;='Richtig&amp;95CI'!$G$5),1,0))</f>
        <v/>
      </c>
      <c r="AW137" s="8" t="str">
        <f t="shared" si="62"/>
        <v/>
      </c>
      <c r="BA137" t="str">
        <f>IF(AZ137="","",IF(AND(AZ137&gt;='Richtig&amp;95CI'!$F$3,AZ137&lt;='Richtig&amp;95CI'!$G$3),1,0))</f>
        <v/>
      </c>
      <c r="BB137" s="8" t="str">
        <f t="shared" si="63"/>
        <v/>
      </c>
      <c r="BC137" t="str">
        <f t="shared" si="56"/>
        <v/>
      </c>
      <c r="BD137" s="8" t="str">
        <f t="shared" si="64"/>
        <v/>
      </c>
      <c r="BF137" t="str">
        <f>IF(BE137="","",IF(AND(BE137&gt;='Richtig&amp;95CI'!$F$4,BE137&lt;='Richtig&amp;95CI'!$G$4),1,0))</f>
        <v/>
      </c>
      <c r="BG137" s="8" t="str">
        <f t="shared" si="65"/>
        <v/>
      </c>
      <c r="BH137" t="str">
        <f t="shared" si="57"/>
        <v/>
      </c>
      <c r="BI137" s="8" t="str">
        <f t="shared" si="66"/>
        <v/>
      </c>
      <c r="BU137" t="str">
        <f>IF(BT137="","",IF(AND(BT137&gt;='Richtig&amp;95CI'!$F$6,BT137&lt;='Richtig&amp;95CI'!$G$6),1,0))</f>
        <v/>
      </c>
      <c r="BV137" s="8" t="str">
        <f t="shared" si="67"/>
        <v/>
      </c>
      <c r="BW137" t="str">
        <f t="shared" si="68"/>
        <v/>
      </c>
      <c r="BX137" s="8" t="str">
        <f t="shared" si="69"/>
        <v/>
      </c>
      <c r="BZ137" t="str">
        <f>IF(BY137="","",IF(AND(BY137&gt;='Richtig&amp;95CI'!$F$2,BY137&lt;='Richtig&amp;95CI'!$G$2),1,0))</f>
        <v/>
      </c>
      <c r="CA137" s="8" t="str">
        <f t="shared" si="70"/>
        <v/>
      </c>
      <c r="CB137" t="str">
        <f t="shared" si="71"/>
        <v/>
      </c>
      <c r="CC137" s="8" t="str">
        <f t="shared" si="72"/>
        <v/>
      </c>
      <c r="CE137" t="str">
        <f>IF(CD137="","",IF(AND(CD137&gt;='Richtig&amp;95CI'!$F$5,CD137&lt;='Richtig&amp;95CI'!$G$5),1,0))</f>
        <v/>
      </c>
      <c r="CF137" s="8" t="str">
        <f t="shared" si="73"/>
        <v/>
      </c>
      <c r="CG137" t="str">
        <f t="shared" si="74"/>
        <v/>
      </c>
      <c r="CH137" s="8" t="str">
        <f t="shared" si="75"/>
        <v/>
      </c>
      <c r="CJ137">
        <v>0</v>
      </c>
      <c r="CK137">
        <v>0</v>
      </c>
      <c r="CL137">
        <v>0</v>
      </c>
      <c r="CM137">
        <v>0</v>
      </c>
      <c r="CN137">
        <v>355</v>
      </c>
      <c r="CO137" s="8">
        <f t="shared" si="76"/>
        <v>5.872117789475416</v>
      </c>
      <c r="CP137">
        <v>32</v>
      </c>
      <c r="CQ137" s="8">
        <f t="shared" si="77"/>
        <v>3.4657359027997265</v>
      </c>
      <c r="CR137">
        <v>24</v>
      </c>
      <c r="CS137" s="8">
        <f t="shared" si="78"/>
        <v>3.1780538303479458</v>
      </c>
      <c r="CT137">
        <v>6</v>
      </c>
      <c r="CU137" s="8">
        <f t="shared" si="79"/>
        <v>1.791759469228055</v>
      </c>
    </row>
  </sheetData>
  <autoFilter ref="A1:CM137" xr:uid="{00000000-0001-0000-0100-000000000000}"/>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83A88-889D-5C4B-9636-3D9EC4188CBD}">
  <dimension ref="A1:V271"/>
  <sheetViews>
    <sheetView tabSelected="1" workbookViewId="0">
      <selection activeCell="D1" activeCellId="1" sqref="C1 D1"/>
    </sheetView>
  </sheetViews>
  <sheetFormatPr baseColWidth="10" defaultRowHeight="15"/>
  <cols>
    <col min="3" max="3" width="45.33203125" bestFit="1" customWidth="1"/>
    <col min="4" max="4" width="47" bestFit="1" customWidth="1"/>
    <col min="5" max="6" width="47" customWidth="1"/>
    <col min="7" max="7" width="41.5" bestFit="1" customWidth="1"/>
    <col min="8" max="8" width="43.1640625" bestFit="1" customWidth="1"/>
    <col min="9" max="10" width="43.1640625" customWidth="1"/>
    <col min="11" max="11" width="34.6640625" bestFit="1" customWidth="1"/>
    <col min="12" max="12" width="36.5" bestFit="1" customWidth="1"/>
    <col min="13" max="14" width="36.5" customWidth="1"/>
    <col min="15" max="15" width="45.6640625" bestFit="1" customWidth="1"/>
    <col min="16" max="16" width="47.5" bestFit="1" customWidth="1"/>
    <col min="17" max="18" width="47.5" customWidth="1"/>
    <col min="19" max="19" width="24.33203125" bestFit="1" customWidth="1"/>
    <col min="20" max="20" width="26" bestFit="1" customWidth="1"/>
    <col min="21" max="21" width="26" customWidth="1"/>
  </cols>
  <sheetData>
    <row r="1" spans="1:22">
      <c r="A1" t="s">
        <v>649</v>
      </c>
      <c r="B1" t="s">
        <v>651</v>
      </c>
      <c r="C1" s="239" t="s">
        <v>626</v>
      </c>
      <c r="D1" s="240" t="s">
        <v>627</v>
      </c>
      <c r="E1" s="239" t="s">
        <v>641</v>
      </c>
      <c r="F1" s="239" t="s">
        <v>636</v>
      </c>
      <c r="G1" t="s">
        <v>628</v>
      </c>
      <c r="H1" t="s">
        <v>629</v>
      </c>
      <c r="I1" s="240" t="s">
        <v>642</v>
      </c>
      <c r="J1" s="239" t="s">
        <v>637</v>
      </c>
      <c r="K1" s="239" t="s">
        <v>630</v>
      </c>
      <c r="L1" s="240" t="s">
        <v>650</v>
      </c>
      <c r="M1" t="s">
        <v>644</v>
      </c>
      <c r="N1" s="239" t="s">
        <v>638</v>
      </c>
      <c r="O1" t="s">
        <v>632</v>
      </c>
      <c r="P1" t="s">
        <v>633</v>
      </c>
      <c r="Q1" t="s">
        <v>645</v>
      </c>
      <c r="R1" s="239" t="s">
        <v>648</v>
      </c>
      <c r="S1" t="s">
        <v>634</v>
      </c>
      <c r="T1" t="s">
        <v>635</v>
      </c>
      <c r="U1" s="240" t="s">
        <v>646</v>
      </c>
      <c r="V1" s="239" t="s">
        <v>640</v>
      </c>
    </row>
    <row r="2" spans="1:22">
      <c r="A2">
        <v>1</v>
      </c>
      <c r="B2">
        <v>0</v>
      </c>
      <c r="F2">
        <v>32</v>
      </c>
      <c r="I2" s="240"/>
      <c r="J2">
        <v>24</v>
      </c>
      <c r="N2">
        <v>385</v>
      </c>
      <c r="R2">
        <v>355</v>
      </c>
      <c r="V2">
        <v>6</v>
      </c>
    </row>
    <row r="3" spans="1:22">
      <c r="A3">
        <v>2</v>
      </c>
      <c r="B3">
        <v>0</v>
      </c>
      <c r="C3">
        <v>20</v>
      </c>
      <c r="D3">
        <v>32</v>
      </c>
      <c r="E3">
        <v>20</v>
      </c>
      <c r="G3">
        <v>10</v>
      </c>
      <c r="H3">
        <v>24</v>
      </c>
      <c r="I3" s="240">
        <v>10</v>
      </c>
      <c r="K3">
        <v>50</v>
      </c>
      <c r="L3">
        <v>50</v>
      </c>
      <c r="M3">
        <v>50</v>
      </c>
      <c r="O3">
        <v>15</v>
      </c>
      <c r="P3">
        <v>30</v>
      </c>
      <c r="Q3">
        <v>15</v>
      </c>
      <c r="S3">
        <v>1</v>
      </c>
      <c r="T3">
        <v>5</v>
      </c>
      <c r="U3">
        <v>1</v>
      </c>
    </row>
    <row r="4" spans="1:22">
      <c r="A4">
        <v>3</v>
      </c>
      <c r="B4">
        <v>0</v>
      </c>
      <c r="I4" s="240"/>
    </row>
    <row r="5" spans="1:22">
      <c r="A5">
        <v>4</v>
      </c>
      <c r="B5">
        <v>0</v>
      </c>
      <c r="C5">
        <v>50</v>
      </c>
      <c r="D5">
        <v>131</v>
      </c>
      <c r="E5">
        <v>50</v>
      </c>
      <c r="G5">
        <v>25</v>
      </c>
      <c r="H5">
        <v>24</v>
      </c>
      <c r="I5" s="240">
        <v>25</v>
      </c>
      <c r="K5">
        <v>100</v>
      </c>
      <c r="L5">
        <v>335</v>
      </c>
      <c r="M5">
        <v>100</v>
      </c>
      <c r="O5">
        <v>50</v>
      </c>
      <c r="P5">
        <v>301</v>
      </c>
      <c r="Q5">
        <v>50</v>
      </c>
      <c r="S5">
        <v>5</v>
      </c>
      <c r="T5">
        <v>6</v>
      </c>
      <c r="U5">
        <v>5</v>
      </c>
    </row>
    <row r="6" spans="1:22">
      <c r="A6">
        <v>5</v>
      </c>
      <c r="B6">
        <v>0</v>
      </c>
      <c r="C6">
        <v>15</v>
      </c>
      <c r="D6">
        <v>15</v>
      </c>
      <c r="E6">
        <v>15</v>
      </c>
      <c r="G6">
        <v>5</v>
      </c>
      <c r="H6">
        <v>5</v>
      </c>
      <c r="I6" s="240">
        <v>5</v>
      </c>
      <c r="K6">
        <v>50</v>
      </c>
      <c r="L6">
        <v>30</v>
      </c>
      <c r="M6">
        <v>50</v>
      </c>
      <c r="O6">
        <v>50</v>
      </c>
      <c r="P6">
        <v>30</v>
      </c>
      <c r="Q6">
        <v>50</v>
      </c>
      <c r="S6">
        <v>20</v>
      </c>
      <c r="T6">
        <v>15</v>
      </c>
      <c r="U6">
        <v>20</v>
      </c>
    </row>
    <row r="7" spans="1:22">
      <c r="A7">
        <v>6</v>
      </c>
      <c r="B7">
        <v>0</v>
      </c>
      <c r="C7">
        <v>50</v>
      </c>
      <c r="E7">
        <v>50</v>
      </c>
      <c r="G7">
        <v>30</v>
      </c>
      <c r="I7" s="240">
        <v>30</v>
      </c>
      <c r="K7">
        <v>150</v>
      </c>
      <c r="M7">
        <v>150</v>
      </c>
      <c r="O7">
        <v>100</v>
      </c>
      <c r="Q7">
        <v>100</v>
      </c>
      <c r="S7">
        <v>20</v>
      </c>
      <c r="U7">
        <v>20</v>
      </c>
    </row>
    <row r="8" spans="1:22">
      <c r="A8">
        <v>7</v>
      </c>
      <c r="B8">
        <v>0</v>
      </c>
      <c r="C8">
        <v>5</v>
      </c>
      <c r="D8">
        <v>34</v>
      </c>
      <c r="E8">
        <v>5</v>
      </c>
      <c r="G8">
        <v>4</v>
      </c>
      <c r="H8">
        <v>26</v>
      </c>
      <c r="I8" s="240">
        <v>4</v>
      </c>
      <c r="K8">
        <v>20</v>
      </c>
      <c r="L8">
        <v>20</v>
      </c>
      <c r="M8">
        <v>20</v>
      </c>
      <c r="O8">
        <v>10</v>
      </c>
      <c r="Q8">
        <v>10</v>
      </c>
      <c r="S8">
        <v>1</v>
      </c>
      <c r="T8">
        <v>5</v>
      </c>
      <c r="U8">
        <v>1</v>
      </c>
    </row>
    <row r="9" spans="1:22">
      <c r="A9">
        <v>8</v>
      </c>
      <c r="B9">
        <v>0</v>
      </c>
      <c r="C9">
        <v>50</v>
      </c>
      <c r="D9">
        <v>32</v>
      </c>
      <c r="E9">
        <v>50</v>
      </c>
      <c r="G9">
        <v>20</v>
      </c>
      <c r="H9">
        <v>24</v>
      </c>
      <c r="I9" s="240">
        <v>20</v>
      </c>
      <c r="K9">
        <v>200</v>
      </c>
      <c r="L9">
        <v>355</v>
      </c>
      <c r="M9">
        <v>200</v>
      </c>
      <c r="O9">
        <v>160</v>
      </c>
      <c r="P9">
        <v>300</v>
      </c>
      <c r="Q9">
        <v>160</v>
      </c>
      <c r="S9">
        <v>10</v>
      </c>
      <c r="T9">
        <v>10</v>
      </c>
      <c r="U9">
        <v>10</v>
      </c>
    </row>
    <row r="10" spans="1:22">
      <c r="A10">
        <v>9</v>
      </c>
      <c r="B10">
        <v>0</v>
      </c>
      <c r="C10">
        <v>10</v>
      </c>
      <c r="D10">
        <v>10</v>
      </c>
      <c r="E10">
        <v>10</v>
      </c>
      <c r="G10">
        <v>8</v>
      </c>
      <c r="H10">
        <v>7</v>
      </c>
      <c r="I10" s="240">
        <v>8</v>
      </c>
      <c r="K10">
        <v>100</v>
      </c>
      <c r="L10">
        <v>100</v>
      </c>
      <c r="M10">
        <v>100</v>
      </c>
      <c r="O10">
        <v>90</v>
      </c>
      <c r="P10">
        <v>100</v>
      </c>
      <c r="Q10">
        <v>90</v>
      </c>
      <c r="S10">
        <v>0</v>
      </c>
      <c r="T10">
        <v>5</v>
      </c>
      <c r="U10">
        <v>0</v>
      </c>
    </row>
    <row r="11" spans="1:22">
      <c r="A11">
        <v>10</v>
      </c>
      <c r="B11">
        <v>0</v>
      </c>
      <c r="D11">
        <v>32</v>
      </c>
      <c r="H11">
        <v>24</v>
      </c>
      <c r="I11" s="240"/>
      <c r="L11">
        <v>355</v>
      </c>
      <c r="P11">
        <v>200</v>
      </c>
      <c r="T11">
        <v>6</v>
      </c>
    </row>
    <row r="12" spans="1:22">
      <c r="A12">
        <v>11</v>
      </c>
      <c r="B12">
        <v>0</v>
      </c>
      <c r="I12" s="240"/>
    </row>
    <row r="13" spans="1:22">
      <c r="A13">
        <v>12</v>
      </c>
      <c r="B13">
        <v>0</v>
      </c>
      <c r="C13">
        <v>20</v>
      </c>
      <c r="D13">
        <v>32</v>
      </c>
      <c r="E13">
        <v>20</v>
      </c>
      <c r="G13">
        <v>15</v>
      </c>
      <c r="H13">
        <v>24</v>
      </c>
      <c r="I13" s="240">
        <v>15</v>
      </c>
      <c r="K13">
        <v>70</v>
      </c>
      <c r="L13">
        <v>355</v>
      </c>
      <c r="M13">
        <v>70</v>
      </c>
      <c r="O13">
        <v>70</v>
      </c>
      <c r="P13">
        <v>355</v>
      </c>
      <c r="Q13">
        <v>70</v>
      </c>
      <c r="S13">
        <v>5</v>
      </c>
      <c r="T13">
        <v>6</v>
      </c>
      <c r="U13">
        <v>5</v>
      </c>
    </row>
    <row r="14" spans="1:22">
      <c r="A14">
        <v>13</v>
      </c>
      <c r="B14">
        <v>0</v>
      </c>
      <c r="D14">
        <v>32</v>
      </c>
      <c r="H14">
        <v>24</v>
      </c>
      <c r="I14" s="240"/>
      <c r="L14">
        <v>355</v>
      </c>
      <c r="P14">
        <v>355</v>
      </c>
      <c r="T14">
        <v>6</v>
      </c>
    </row>
    <row r="15" spans="1:22">
      <c r="A15">
        <v>14</v>
      </c>
      <c r="B15">
        <v>0</v>
      </c>
      <c r="C15">
        <v>20</v>
      </c>
      <c r="D15">
        <v>32</v>
      </c>
      <c r="E15">
        <v>20</v>
      </c>
      <c r="G15">
        <v>12</v>
      </c>
      <c r="H15">
        <v>24</v>
      </c>
      <c r="I15" s="240">
        <v>12</v>
      </c>
      <c r="K15">
        <v>50</v>
      </c>
      <c r="L15">
        <v>360</v>
      </c>
      <c r="M15">
        <v>50</v>
      </c>
      <c r="O15">
        <v>20</v>
      </c>
      <c r="P15">
        <v>360</v>
      </c>
      <c r="Q15">
        <v>20</v>
      </c>
      <c r="S15">
        <v>3</v>
      </c>
      <c r="T15">
        <v>5</v>
      </c>
      <c r="U15">
        <v>3</v>
      </c>
    </row>
    <row r="16" spans="1:22">
      <c r="A16">
        <v>15</v>
      </c>
      <c r="B16">
        <v>0</v>
      </c>
      <c r="C16">
        <v>50</v>
      </c>
      <c r="D16">
        <v>32</v>
      </c>
      <c r="E16">
        <v>50</v>
      </c>
      <c r="G16">
        <v>45</v>
      </c>
      <c r="H16">
        <v>24</v>
      </c>
      <c r="I16" s="240">
        <v>45</v>
      </c>
      <c r="K16">
        <v>110</v>
      </c>
      <c r="L16">
        <v>355</v>
      </c>
      <c r="M16">
        <v>110</v>
      </c>
      <c r="O16">
        <v>250</v>
      </c>
      <c r="P16">
        <v>120</v>
      </c>
      <c r="Q16">
        <v>250</v>
      </c>
      <c r="S16">
        <v>50</v>
      </c>
      <c r="T16">
        <v>6</v>
      </c>
      <c r="U16">
        <v>50</v>
      </c>
    </row>
    <row r="17" spans="1:21">
      <c r="A17">
        <v>16</v>
      </c>
      <c r="B17">
        <v>0</v>
      </c>
      <c r="C17">
        <v>2</v>
      </c>
      <c r="D17">
        <v>20</v>
      </c>
      <c r="E17">
        <v>2</v>
      </c>
      <c r="G17">
        <v>2</v>
      </c>
      <c r="H17">
        <v>15</v>
      </c>
      <c r="I17" s="240">
        <v>2</v>
      </c>
      <c r="K17">
        <v>10</v>
      </c>
      <c r="L17">
        <v>15</v>
      </c>
      <c r="M17">
        <v>10</v>
      </c>
      <c r="O17">
        <v>8</v>
      </c>
      <c r="P17">
        <v>15</v>
      </c>
      <c r="Q17">
        <v>8</v>
      </c>
      <c r="S17">
        <v>3</v>
      </c>
      <c r="T17">
        <v>10</v>
      </c>
      <c r="U17">
        <v>3</v>
      </c>
    </row>
    <row r="18" spans="1:21">
      <c r="A18">
        <v>17</v>
      </c>
      <c r="B18">
        <v>0</v>
      </c>
      <c r="C18">
        <v>50</v>
      </c>
      <c r="D18">
        <v>131</v>
      </c>
      <c r="E18">
        <v>50</v>
      </c>
      <c r="G18">
        <v>49</v>
      </c>
      <c r="H18">
        <v>131</v>
      </c>
      <c r="I18" s="240">
        <v>49</v>
      </c>
      <c r="K18">
        <v>350</v>
      </c>
      <c r="L18">
        <v>350</v>
      </c>
      <c r="M18">
        <v>350</v>
      </c>
      <c r="O18">
        <v>200</v>
      </c>
      <c r="P18">
        <v>200</v>
      </c>
      <c r="Q18">
        <v>200</v>
      </c>
      <c r="S18">
        <v>10</v>
      </c>
      <c r="T18">
        <v>6</v>
      </c>
      <c r="U18">
        <v>10</v>
      </c>
    </row>
    <row r="19" spans="1:21">
      <c r="A19">
        <v>18</v>
      </c>
      <c r="B19">
        <v>0</v>
      </c>
      <c r="I19" s="240"/>
    </row>
    <row r="20" spans="1:21">
      <c r="A20">
        <v>19</v>
      </c>
      <c r="B20">
        <v>0</v>
      </c>
      <c r="I20" s="240"/>
    </row>
    <row r="21" spans="1:21">
      <c r="A21">
        <v>20</v>
      </c>
      <c r="B21">
        <v>0</v>
      </c>
      <c r="C21">
        <v>50</v>
      </c>
      <c r="D21">
        <v>70</v>
      </c>
      <c r="E21">
        <v>50</v>
      </c>
      <c r="G21">
        <v>0</v>
      </c>
      <c r="H21">
        <v>10</v>
      </c>
      <c r="I21" s="240">
        <v>0</v>
      </c>
      <c r="K21">
        <v>100</v>
      </c>
      <c r="L21">
        <v>330</v>
      </c>
      <c r="M21">
        <v>100</v>
      </c>
      <c r="O21">
        <v>50</v>
      </c>
      <c r="P21">
        <v>330</v>
      </c>
      <c r="Q21">
        <v>50</v>
      </c>
      <c r="S21">
        <v>20</v>
      </c>
      <c r="T21">
        <v>10</v>
      </c>
      <c r="U21">
        <v>20</v>
      </c>
    </row>
    <row r="22" spans="1:21">
      <c r="A22">
        <v>21</v>
      </c>
      <c r="B22">
        <v>0</v>
      </c>
      <c r="C22">
        <v>10</v>
      </c>
      <c r="D22">
        <v>30</v>
      </c>
      <c r="E22">
        <v>10</v>
      </c>
      <c r="G22">
        <v>5</v>
      </c>
      <c r="H22">
        <v>25</v>
      </c>
      <c r="I22" s="240">
        <v>5</v>
      </c>
      <c r="K22">
        <v>20</v>
      </c>
      <c r="L22">
        <v>350</v>
      </c>
      <c r="M22">
        <v>20</v>
      </c>
      <c r="O22">
        <v>25</v>
      </c>
      <c r="P22">
        <v>350</v>
      </c>
      <c r="Q22">
        <v>25</v>
      </c>
      <c r="S22">
        <v>3</v>
      </c>
      <c r="T22">
        <v>5</v>
      </c>
      <c r="U22">
        <v>3</v>
      </c>
    </row>
    <row r="23" spans="1:21">
      <c r="A23">
        <v>22</v>
      </c>
      <c r="B23">
        <v>0</v>
      </c>
      <c r="C23">
        <v>22</v>
      </c>
      <c r="D23">
        <v>32</v>
      </c>
      <c r="E23">
        <v>22</v>
      </c>
      <c r="G23">
        <v>15</v>
      </c>
      <c r="H23">
        <v>24</v>
      </c>
      <c r="I23" s="240">
        <v>15</v>
      </c>
      <c r="K23">
        <v>500</v>
      </c>
      <c r="L23">
        <v>600</v>
      </c>
      <c r="M23">
        <v>500</v>
      </c>
      <c r="O23">
        <v>300</v>
      </c>
      <c r="P23">
        <v>355</v>
      </c>
      <c r="Q23">
        <v>300</v>
      </c>
      <c r="S23">
        <v>200</v>
      </c>
      <c r="T23">
        <v>6</v>
      </c>
      <c r="U23">
        <v>200</v>
      </c>
    </row>
    <row r="24" spans="1:21">
      <c r="A24">
        <v>23</v>
      </c>
      <c r="B24">
        <v>0</v>
      </c>
      <c r="C24">
        <v>40</v>
      </c>
      <c r="D24">
        <v>30</v>
      </c>
      <c r="E24">
        <v>40</v>
      </c>
      <c r="G24">
        <v>30</v>
      </c>
      <c r="H24">
        <v>20</v>
      </c>
      <c r="I24" s="240">
        <v>30</v>
      </c>
      <c r="K24">
        <v>30</v>
      </c>
      <c r="L24">
        <v>30</v>
      </c>
      <c r="M24">
        <v>30</v>
      </c>
      <c r="O24">
        <v>20</v>
      </c>
      <c r="P24">
        <v>1</v>
      </c>
      <c r="Q24">
        <v>20</v>
      </c>
      <c r="S24">
        <v>0</v>
      </c>
      <c r="T24">
        <v>0</v>
      </c>
      <c r="U24">
        <v>0</v>
      </c>
    </row>
    <row r="25" spans="1:21">
      <c r="A25">
        <v>24</v>
      </c>
      <c r="B25">
        <v>0</v>
      </c>
      <c r="I25" s="240"/>
    </row>
    <row r="26" spans="1:21">
      <c r="A26">
        <v>25</v>
      </c>
      <c r="B26">
        <v>0</v>
      </c>
      <c r="C26">
        <v>150</v>
      </c>
      <c r="D26">
        <v>135</v>
      </c>
      <c r="E26">
        <v>150</v>
      </c>
      <c r="G26">
        <v>50</v>
      </c>
      <c r="H26">
        <v>125</v>
      </c>
      <c r="I26" s="240">
        <v>50</v>
      </c>
      <c r="K26">
        <v>30</v>
      </c>
      <c r="L26">
        <v>150</v>
      </c>
      <c r="M26">
        <v>30</v>
      </c>
      <c r="O26">
        <v>20</v>
      </c>
      <c r="P26">
        <v>80</v>
      </c>
      <c r="Q26">
        <v>20</v>
      </c>
      <c r="S26">
        <v>0</v>
      </c>
      <c r="T26">
        <v>6</v>
      </c>
      <c r="U26">
        <v>0</v>
      </c>
    </row>
    <row r="27" spans="1:21">
      <c r="A27">
        <v>26</v>
      </c>
      <c r="B27">
        <v>0</v>
      </c>
      <c r="C27">
        <v>50</v>
      </c>
      <c r="D27">
        <v>32</v>
      </c>
      <c r="E27">
        <v>50</v>
      </c>
      <c r="G27">
        <v>10</v>
      </c>
      <c r="H27">
        <v>23</v>
      </c>
      <c r="I27" s="240">
        <v>10</v>
      </c>
      <c r="L27">
        <v>30</v>
      </c>
      <c r="O27">
        <v>200</v>
      </c>
      <c r="P27">
        <v>300</v>
      </c>
      <c r="Q27">
        <v>200</v>
      </c>
      <c r="S27">
        <v>15</v>
      </c>
      <c r="T27">
        <v>5</v>
      </c>
      <c r="U27">
        <v>15</v>
      </c>
    </row>
    <row r="28" spans="1:21">
      <c r="A28">
        <v>27</v>
      </c>
      <c r="B28">
        <v>0</v>
      </c>
      <c r="C28">
        <v>10</v>
      </c>
      <c r="D28">
        <v>32</v>
      </c>
      <c r="E28">
        <v>10</v>
      </c>
      <c r="G28">
        <v>1</v>
      </c>
      <c r="H28">
        <v>24</v>
      </c>
      <c r="I28" s="240">
        <v>1</v>
      </c>
      <c r="K28">
        <v>15</v>
      </c>
      <c r="L28">
        <v>350</v>
      </c>
      <c r="M28">
        <v>15</v>
      </c>
      <c r="O28">
        <v>5</v>
      </c>
      <c r="P28">
        <v>10</v>
      </c>
      <c r="Q28">
        <v>5</v>
      </c>
      <c r="S28">
        <v>3</v>
      </c>
      <c r="T28">
        <v>6</v>
      </c>
      <c r="U28">
        <v>3</v>
      </c>
    </row>
    <row r="29" spans="1:21">
      <c r="A29">
        <v>28</v>
      </c>
      <c r="B29">
        <v>0</v>
      </c>
      <c r="I29" s="240"/>
    </row>
    <row r="30" spans="1:21">
      <c r="A30">
        <v>29</v>
      </c>
      <c r="B30">
        <v>0</v>
      </c>
      <c r="C30">
        <v>3.3</v>
      </c>
      <c r="D30">
        <v>3.3</v>
      </c>
      <c r="E30">
        <v>3.3</v>
      </c>
      <c r="G30">
        <v>2.5</v>
      </c>
      <c r="H30">
        <v>2.5</v>
      </c>
      <c r="I30" s="240">
        <v>2.5</v>
      </c>
      <c r="K30">
        <v>100</v>
      </c>
      <c r="L30">
        <v>6</v>
      </c>
      <c r="M30">
        <v>100</v>
      </c>
      <c r="O30">
        <v>100</v>
      </c>
      <c r="P30">
        <v>300</v>
      </c>
      <c r="Q30">
        <v>100</v>
      </c>
      <c r="S30">
        <v>5</v>
      </c>
      <c r="T30">
        <v>5</v>
      </c>
      <c r="U30">
        <v>5</v>
      </c>
    </row>
    <row r="31" spans="1:21">
      <c r="A31">
        <v>30</v>
      </c>
      <c r="B31">
        <v>0</v>
      </c>
      <c r="I31" s="240"/>
    </row>
    <row r="32" spans="1:21">
      <c r="A32">
        <v>31</v>
      </c>
      <c r="B32">
        <v>0</v>
      </c>
      <c r="C32">
        <v>10</v>
      </c>
      <c r="D32">
        <v>100</v>
      </c>
      <c r="E32">
        <v>10</v>
      </c>
      <c r="G32">
        <v>5</v>
      </c>
      <c r="H32">
        <v>50</v>
      </c>
      <c r="I32" s="240">
        <v>5</v>
      </c>
      <c r="K32">
        <v>4</v>
      </c>
      <c r="L32">
        <v>120</v>
      </c>
      <c r="M32">
        <v>4</v>
      </c>
      <c r="O32">
        <v>10</v>
      </c>
      <c r="P32">
        <v>300</v>
      </c>
      <c r="Q32">
        <v>10</v>
      </c>
      <c r="S32">
        <v>4</v>
      </c>
      <c r="T32">
        <v>50</v>
      </c>
      <c r="U32">
        <v>4</v>
      </c>
    </row>
    <row r="33" spans="1:21">
      <c r="A33">
        <v>32</v>
      </c>
      <c r="B33">
        <v>0</v>
      </c>
      <c r="C33">
        <v>50</v>
      </c>
      <c r="D33">
        <v>34</v>
      </c>
      <c r="E33">
        <v>50</v>
      </c>
      <c r="G33">
        <v>20</v>
      </c>
      <c r="H33">
        <v>24</v>
      </c>
      <c r="I33" s="240">
        <v>20</v>
      </c>
      <c r="K33">
        <v>300</v>
      </c>
      <c r="L33">
        <v>34</v>
      </c>
      <c r="M33">
        <v>300</v>
      </c>
      <c r="O33">
        <v>300</v>
      </c>
      <c r="P33">
        <v>64</v>
      </c>
      <c r="Q33">
        <v>300</v>
      </c>
      <c r="S33">
        <v>10</v>
      </c>
      <c r="T33">
        <v>6</v>
      </c>
      <c r="U33">
        <v>10</v>
      </c>
    </row>
    <row r="34" spans="1:21">
      <c r="A34">
        <v>33</v>
      </c>
      <c r="B34">
        <v>0</v>
      </c>
      <c r="C34">
        <v>100</v>
      </c>
      <c r="D34">
        <v>34</v>
      </c>
      <c r="E34">
        <v>100</v>
      </c>
      <c r="G34">
        <v>10</v>
      </c>
      <c r="H34">
        <v>24</v>
      </c>
      <c r="I34" s="240">
        <v>10</v>
      </c>
      <c r="K34">
        <v>300</v>
      </c>
      <c r="L34">
        <v>300</v>
      </c>
      <c r="M34">
        <v>300</v>
      </c>
      <c r="O34">
        <v>200</v>
      </c>
      <c r="P34">
        <v>344</v>
      </c>
      <c r="Q34">
        <v>200</v>
      </c>
      <c r="S34">
        <v>30</v>
      </c>
      <c r="T34">
        <v>6</v>
      </c>
      <c r="U34">
        <v>30</v>
      </c>
    </row>
    <row r="35" spans="1:21">
      <c r="A35">
        <v>34</v>
      </c>
      <c r="B35">
        <v>0</v>
      </c>
      <c r="C35">
        <v>20</v>
      </c>
      <c r="D35">
        <v>37</v>
      </c>
      <c r="E35">
        <v>20</v>
      </c>
      <c r="G35">
        <v>10</v>
      </c>
      <c r="H35">
        <v>23</v>
      </c>
      <c r="I35" s="240">
        <v>10</v>
      </c>
      <c r="K35">
        <v>70</v>
      </c>
      <c r="L35">
        <v>500</v>
      </c>
      <c r="M35">
        <v>70</v>
      </c>
      <c r="O35">
        <v>30</v>
      </c>
      <c r="P35">
        <v>360</v>
      </c>
      <c r="Q35">
        <v>30</v>
      </c>
      <c r="S35">
        <v>10</v>
      </c>
      <c r="T35">
        <v>35</v>
      </c>
      <c r="U35">
        <v>10</v>
      </c>
    </row>
    <row r="36" spans="1:21">
      <c r="A36">
        <v>35</v>
      </c>
      <c r="B36">
        <v>0</v>
      </c>
      <c r="C36">
        <v>10</v>
      </c>
      <c r="E36">
        <v>10</v>
      </c>
      <c r="G36">
        <v>1</v>
      </c>
      <c r="I36" s="240">
        <v>1</v>
      </c>
      <c r="K36">
        <v>50</v>
      </c>
      <c r="M36">
        <v>50</v>
      </c>
      <c r="O36">
        <v>20</v>
      </c>
      <c r="Q36">
        <v>20</v>
      </c>
      <c r="S36">
        <v>10</v>
      </c>
      <c r="U36">
        <v>10</v>
      </c>
    </row>
    <row r="37" spans="1:21">
      <c r="A37">
        <v>36</v>
      </c>
      <c r="B37">
        <v>0</v>
      </c>
      <c r="C37">
        <v>30</v>
      </c>
      <c r="E37">
        <v>30</v>
      </c>
      <c r="G37">
        <v>10</v>
      </c>
      <c r="I37" s="240">
        <v>10</v>
      </c>
      <c r="K37">
        <v>200</v>
      </c>
      <c r="M37">
        <v>200</v>
      </c>
      <c r="O37">
        <v>170</v>
      </c>
      <c r="Q37">
        <v>170</v>
      </c>
      <c r="S37">
        <v>15</v>
      </c>
      <c r="U37">
        <v>15</v>
      </c>
    </row>
    <row r="38" spans="1:21">
      <c r="A38">
        <v>37</v>
      </c>
      <c r="B38">
        <v>0</v>
      </c>
      <c r="C38">
        <v>100</v>
      </c>
      <c r="D38">
        <v>15</v>
      </c>
      <c r="E38">
        <v>100</v>
      </c>
      <c r="G38">
        <v>20</v>
      </c>
      <c r="H38">
        <v>10</v>
      </c>
      <c r="I38" s="240">
        <v>20</v>
      </c>
      <c r="K38">
        <v>50</v>
      </c>
      <c r="L38">
        <v>160</v>
      </c>
      <c r="M38">
        <v>50</v>
      </c>
      <c r="O38">
        <v>100</v>
      </c>
      <c r="P38">
        <v>300</v>
      </c>
      <c r="Q38">
        <v>100</v>
      </c>
      <c r="S38">
        <v>5</v>
      </c>
      <c r="T38">
        <v>5</v>
      </c>
      <c r="U38">
        <v>5</v>
      </c>
    </row>
    <row r="39" spans="1:21">
      <c r="A39">
        <v>38</v>
      </c>
      <c r="B39">
        <v>0</v>
      </c>
      <c r="C39">
        <v>10</v>
      </c>
      <c r="D39">
        <v>15</v>
      </c>
      <c r="E39">
        <v>10</v>
      </c>
      <c r="G39">
        <v>1</v>
      </c>
      <c r="H39">
        <v>12</v>
      </c>
      <c r="I39" s="240">
        <v>1</v>
      </c>
      <c r="K39">
        <v>30</v>
      </c>
      <c r="L39">
        <v>15</v>
      </c>
      <c r="M39">
        <v>30</v>
      </c>
      <c r="O39">
        <v>50</v>
      </c>
      <c r="P39">
        <v>3</v>
      </c>
      <c r="Q39">
        <v>50</v>
      </c>
      <c r="S39">
        <v>0</v>
      </c>
      <c r="T39">
        <v>0</v>
      </c>
      <c r="U39">
        <v>0</v>
      </c>
    </row>
    <row r="40" spans="1:21">
      <c r="A40">
        <v>39</v>
      </c>
      <c r="B40">
        <v>0</v>
      </c>
      <c r="C40">
        <v>50</v>
      </c>
      <c r="E40">
        <v>50</v>
      </c>
      <c r="G40">
        <v>10</v>
      </c>
      <c r="I40" s="240">
        <v>10</v>
      </c>
      <c r="K40">
        <v>100</v>
      </c>
      <c r="M40">
        <v>100</v>
      </c>
      <c r="O40">
        <v>70</v>
      </c>
      <c r="Q40">
        <v>70</v>
      </c>
      <c r="S40">
        <v>10</v>
      </c>
      <c r="U40">
        <v>10</v>
      </c>
    </row>
    <row r="41" spans="1:21">
      <c r="A41">
        <v>40</v>
      </c>
      <c r="B41">
        <v>0</v>
      </c>
      <c r="C41">
        <v>25</v>
      </c>
      <c r="D41">
        <v>30</v>
      </c>
      <c r="E41">
        <v>25</v>
      </c>
      <c r="G41">
        <v>20</v>
      </c>
      <c r="H41">
        <v>25</v>
      </c>
      <c r="I41" s="240">
        <v>20</v>
      </c>
      <c r="K41">
        <v>100</v>
      </c>
      <c r="L41">
        <v>70</v>
      </c>
      <c r="M41">
        <v>100</v>
      </c>
      <c r="O41">
        <v>70</v>
      </c>
      <c r="P41">
        <v>50</v>
      </c>
      <c r="Q41">
        <v>70</v>
      </c>
      <c r="S41">
        <v>5</v>
      </c>
      <c r="T41">
        <v>5</v>
      </c>
      <c r="U41">
        <v>5</v>
      </c>
    </row>
    <row r="42" spans="1:21">
      <c r="A42">
        <v>41</v>
      </c>
      <c r="B42">
        <v>0</v>
      </c>
      <c r="I42" s="240"/>
    </row>
    <row r="43" spans="1:21">
      <c r="A43">
        <v>42</v>
      </c>
      <c r="B43">
        <v>0</v>
      </c>
      <c r="C43">
        <v>5</v>
      </c>
      <c r="D43">
        <v>25</v>
      </c>
      <c r="E43">
        <v>5</v>
      </c>
      <c r="G43">
        <v>3</v>
      </c>
      <c r="H43">
        <v>18</v>
      </c>
      <c r="I43" s="240">
        <v>3</v>
      </c>
      <c r="K43">
        <v>110</v>
      </c>
      <c r="L43">
        <v>250</v>
      </c>
      <c r="M43">
        <v>110</v>
      </c>
      <c r="O43">
        <v>80</v>
      </c>
      <c r="P43">
        <v>200</v>
      </c>
      <c r="Q43">
        <v>80</v>
      </c>
      <c r="S43">
        <v>1</v>
      </c>
      <c r="T43">
        <v>0.5</v>
      </c>
      <c r="U43">
        <v>1</v>
      </c>
    </row>
    <row r="44" spans="1:21">
      <c r="A44">
        <v>43</v>
      </c>
      <c r="B44">
        <v>0</v>
      </c>
      <c r="C44">
        <v>10</v>
      </c>
      <c r="D44">
        <v>35</v>
      </c>
      <c r="E44">
        <v>10</v>
      </c>
      <c r="G44">
        <v>8</v>
      </c>
      <c r="H44">
        <v>24</v>
      </c>
      <c r="I44" s="240">
        <v>8</v>
      </c>
      <c r="K44">
        <v>50</v>
      </c>
      <c r="L44">
        <v>355</v>
      </c>
      <c r="M44">
        <v>50</v>
      </c>
      <c r="O44">
        <v>25</v>
      </c>
      <c r="P44">
        <v>355</v>
      </c>
      <c r="Q44">
        <v>25</v>
      </c>
      <c r="S44">
        <v>5</v>
      </c>
      <c r="T44">
        <v>8</v>
      </c>
      <c r="U44">
        <v>5</v>
      </c>
    </row>
    <row r="45" spans="1:21">
      <c r="A45">
        <v>44</v>
      </c>
      <c r="B45">
        <v>0</v>
      </c>
      <c r="C45">
        <v>27</v>
      </c>
      <c r="D45">
        <v>32</v>
      </c>
      <c r="E45">
        <v>27</v>
      </c>
      <c r="G45">
        <v>20</v>
      </c>
      <c r="H45">
        <v>24</v>
      </c>
      <c r="I45" s="240">
        <v>20</v>
      </c>
      <c r="K45">
        <v>191</v>
      </c>
      <c r="L45">
        <v>650</v>
      </c>
      <c r="M45">
        <v>191</v>
      </c>
      <c r="O45">
        <v>120</v>
      </c>
      <c r="P45">
        <v>350</v>
      </c>
      <c r="Q45">
        <v>120</v>
      </c>
      <c r="S45">
        <v>20</v>
      </c>
      <c r="T45">
        <v>6</v>
      </c>
      <c r="U45">
        <v>20</v>
      </c>
    </row>
    <row r="46" spans="1:21">
      <c r="A46">
        <v>45</v>
      </c>
      <c r="B46">
        <v>0</v>
      </c>
      <c r="C46">
        <v>32</v>
      </c>
      <c r="D46">
        <v>56</v>
      </c>
      <c r="E46">
        <v>32</v>
      </c>
      <c r="G46">
        <v>24</v>
      </c>
      <c r="H46">
        <v>54</v>
      </c>
      <c r="I46" s="240">
        <v>24</v>
      </c>
      <c r="K46">
        <v>30</v>
      </c>
      <c r="L46">
        <v>355</v>
      </c>
      <c r="M46">
        <v>30</v>
      </c>
      <c r="O46">
        <v>200</v>
      </c>
      <c r="P46">
        <v>6</v>
      </c>
      <c r="Q46">
        <v>200</v>
      </c>
      <c r="S46">
        <v>6</v>
      </c>
      <c r="T46">
        <v>5</v>
      </c>
      <c r="U46">
        <v>6</v>
      </c>
    </row>
    <row r="47" spans="1:21">
      <c r="A47">
        <v>46</v>
      </c>
      <c r="B47">
        <v>0</v>
      </c>
      <c r="C47">
        <v>50</v>
      </c>
      <c r="D47">
        <v>32</v>
      </c>
      <c r="E47">
        <v>50</v>
      </c>
      <c r="G47">
        <v>30</v>
      </c>
      <c r="H47">
        <v>24</v>
      </c>
      <c r="I47" s="240">
        <v>30</v>
      </c>
      <c r="L47">
        <v>355</v>
      </c>
      <c r="P47">
        <v>355</v>
      </c>
      <c r="T47">
        <v>6</v>
      </c>
    </row>
    <row r="48" spans="1:21">
      <c r="A48">
        <v>47</v>
      </c>
      <c r="B48">
        <v>0</v>
      </c>
      <c r="I48" s="240"/>
    </row>
    <row r="49" spans="1:21">
      <c r="A49">
        <v>48</v>
      </c>
      <c r="B49">
        <v>0</v>
      </c>
      <c r="C49">
        <v>5</v>
      </c>
      <c r="D49">
        <v>32</v>
      </c>
      <c r="E49">
        <v>5</v>
      </c>
      <c r="G49">
        <v>3</v>
      </c>
      <c r="H49">
        <v>25</v>
      </c>
      <c r="I49" s="240">
        <v>3</v>
      </c>
      <c r="K49">
        <v>50</v>
      </c>
      <c r="L49">
        <v>355</v>
      </c>
      <c r="M49">
        <v>50</v>
      </c>
      <c r="O49">
        <v>40</v>
      </c>
      <c r="P49">
        <v>50</v>
      </c>
      <c r="Q49">
        <v>40</v>
      </c>
      <c r="S49">
        <v>5</v>
      </c>
      <c r="T49">
        <v>5</v>
      </c>
      <c r="U49">
        <v>5</v>
      </c>
    </row>
    <row r="50" spans="1:21">
      <c r="A50">
        <v>49</v>
      </c>
      <c r="B50">
        <v>0</v>
      </c>
      <c r="I50" s="240"/>
    </row>
    <row r="51" spans="1:21">
      <c r="A51">
        <v>50</v>
      </c>
      <c r="B51">
        <v>0</v>
      </c>
      <c r="C51">
        <v>100</v>
      </c>
      <c r="D51">
        <v>25</v>
      </c>
      <c r="E51">
        <v>100</v>
      </c>
      <c r="G51">
        <v>50</v>
      </c>
      <c r="H51">
        <v>100</v>
      </c>
      <c r="I51" s="240">
        <v>50</v>
      </c>
      <c r="K51">
        <v>10</v>
      </c>
      <c r="M51">
        <v>10</v>
      </c>
      <c r="O51">
        <v>10</v>
      </c>
      <c r="Q51">
        <v>10</v>
      </c>
      <c r="S51">
        <v>5</v>
      </c>
      <c r="U51">
        <v>5</v>
      </c>
    </row>
    <row r="52" spans="1:21">
      <c r="A52">
        <v>51</v>
      </c>
      <c r="B52">
        <v>0</v>
      </c>
      <c r="I52" s="240"/>
    </row>
    <row r="53" spans="1:21">
      <c r="A53">
        <v>52</v>
      </c>
      <c r="B53">
        <v>0</v>
      </c>
      <c r="C53">
        <v>100</v>
      </c>
      <c r="D53">
        <v>32</v>
      </c>
      <c r="E53">
        <v>100</v>
      </c>
      <c r="G53">
        <v>90</v>
      </c>
      <c r="H53">
        <v>24</v>
      </c>
      <c r="I53" s="240">
        <v>90</v>
      </c>
      <c r="K53">
        <v>400</v>
      </c>
      <c r="L53">
        <v>355</v>
      </c>
      <c r="M53">
        <v>400</v>
      </c>
      <c r="O53">
        <v>300</v>
      </c>
      <c r="P53">
        <v>355</v>
      </c>
      <c r="Q53">
        <v>300</v>
      </c>
      <c r="S53">
        <v>10</v>
      </c>
      <c r="T53">
        <v>6</v>
      </c>
      <c r="U53">
        <v>10</v>
      </c>
    </row>
    <row r="54" spans="1:21">
      <c r="A54">
        <v>53</v>
      </c>
      <c r="B54">
        <v>0</v>
      </c>
      <c r="I54" s="240"/>
    </row>
    <row r="55" spans="1:21">
      <c r="A55">
        <v>54</v>
      </c>
      <c r="B55">
        <v>0</v>
      </c>
      <c r="G55">
        <v>20</v>
      </c>
      <c r="I55" s="240">
        <v>20</v>
      </c>
      <c r="K55">
        <v>300</v>
      </c>
      <c r="M55">
        <v>300</v>
      </c>
      <c r="O55">
        <v>200</v>
      </c>
      <c r="Q55">
        <v>200</v>
      </c>
      <c r="S55">
        <v>20</v>
      </c>
      <c r="U55">
        <v>20</v>
      </c>
    </row>
    <row r="56" spans="1:21">
      <c r="A56">
        <v>55</v>
      </c>
      <c r="B56">
        <v>0</v>
      </c>
      <c r="I56" s="240"/>
    </row>
    <row r="57" spans="1:21">
      <c r="A57">
        <v>56</v>
      </c>
      <c r="B57">
        <v>0</v>
      </c>
      <c r="C57">
        <v>5</v>
      </c>
      <c r="D57">
        <v>24</v>
      </c>
      <c r="E57">
        <v>5</v>
      </c>
      <c r="G57">
        <v>3</v>
      </c>
      <c r="H57">
        <v>32</v>
      </c>
      <c r="I57" s="240">
        <v>3</v>
      </c>
      <c r="K57">
        <v>100</v>
      </c>
      <c r="L57">
        <v>355</v>
      </c>
      <c r="M57">
        <v>100</v>
      </c>
      <c r="O57">
        <v>150</v>
      </c>
      <c r="P57">
        <v>6</v>
      </c>
      <c r="Q57">
        <v>150</v>
      </c>
      <c r="S57">
        <v>70</v>
      </c>
      <c r="T57">
        <v>6</v>
      </c>
      <c r="U57">
        <v>70</v>
      </c>
    </row>
    <row r="58" spans="1:21">
      <c r="A58">
        <v>57</v>
      </c>
      <c r="B58">
        <v>0</v>
      </c>
      <c r="I58" s="240"/>
    </row>
    <row r="59" spans="1:21">
      <c r="A59">
        <v>58</v>
      </c>
      <c r="B59">
        <v>0</v>
      </c>
      <c r="C59">
        <v>80</v>
      </c>
      <c r="D59">
        <v>131</v>
      </c>
      <c r="E59">
        <v>80</v>
      </c>
      <c r="G59">
        <v>60</v>
      </c>
      <c r="H59">
        <v>131</v>
      </c>
      <c r="I59" s="240">
        <v>60</v>
      </c>
      <c r="K59">
        <v>200</v>
      </c>
      <c r="L59">
        <v>30</v>
      </c>
      <c r="M59">
        <v>200</v>
      </c>
      <c r="O59">
        <v>600</v>
      </c>
      <c r="P59">
        <v>31</v>
      </c>
      <c r="Q59">
        <v>600</v>
      </c>
      <c r="S59">
        <v>50</v>
      </c>
      <c r="T59">
        <v>6</v>
      </c>
      <c r="U59">
        <v>50</v>
      </c>
    </row>
    <row r="60" spans="1:21">
      <c r="A60">
        <v>59</v>
      </c>
      <c r="B60">
        <v>0</v>
      </c>
      <c r="C60">
        <v>25</v>
      </c>
      <c r="D60">
        <v>50</v>
      </c>
      <c r="E60">
        <v>25</v>
      </c>
      <c r="G60">
        <v>25</v>
      </c>
      <c r="H60">
        <v>35</v>
      </c>
      <c r="I60" s="240">
        <v>25</v>
      </c>
      <c r="K60">
        <v>5</v>
      </c>
      <c r="L60">
        <v>25</v>
      </c>
      <c r="M60">
        <v>5</v>
      </c>
      <c r="O60">
        <v>50</v>
      </c>
      <c r="P60">
        <v>35</v>
      </c>
      <c r="Q60">
        <v>50</v>
      </c>
      <c r="S60">
        <v>10</v>
      </c>
      <c r="T60">
        <v>35</v>
      </c>
      <c r="U60">
        <v>10</v>
      </c>
    </row>
    <row r="61" spans="1:21">
      <c r="A61">
        <v>60</v>
      </c>
      <c r="B61">
        <v>0</v>
      </c>
      <c r="C61">
        <v>3</v>
      </c>
      <c r="E61">
        <v>3</v>
      </c>
      <c r="G61">
        <v>2</v>
      </c>
      <c r="I61" s="240">
        <v>2</v>
      </c>
      <c r="K61">
        <v>100</v>
      </c>
      <c r="M61">
        <v>100</v>
      </c>
      <c r="O61">
        <v>80</v>
      </c>
      <c r="Q61">
        <v>80</v>
      </c>
    </row>
    <row r="62" spans="1:21">
      <c r="A62">
        <v>61</v>
      </c>
      <c r="B62">
        <v>0</v>
      </c>
      <c r="C62">
        <v>30</v>
      </c>
      <c r="D62">
        <v>32</v>
      </c>
      <c r="E62">
        <v>30</v>
      </c>
      <c r="G62">
        <v>25</v>
      </c>
      <c r="H62">
        <v>24</v>
      </c>
      <c r="I62" s="240">
        <v>25</v>
      </c>
      <c r="K62">
        <v>355</v>
      </c>
      <c r="L62">
        <v>355</v>
      </c>
      <c r="M62">
        <v>355</v>
      </c>
      <c r="O62">
        <v>20</v>
      </c>
      <c r="P62">
        <v>20</v>
      </c>
      <c r="Q62">
        <v>20</v>
      </c>
      <c r="S62">
        <v>10</v>
      </c>
      <c r="T62">
        <v>10</v>
      </c>
      <c r="U62">
        <v>10</v>
      </c>
    </row>
    <row r="63" spans="1:21">
      <c r="A63">
        <v>62</v>
      </c>
      <c r="B63">
        <v>0</v>
      </c>
      <c r="C63">
        <v>20</v>
      </c>
      <c r="D63">
        <v>131</v>
      </c>
      <c r="E63">
        <v>20</v>
      </c>
      <c r="G63">
        <v>10</v>
      </c>
      <c r="H63">
        <v>131</v>
      </c>
      <c r="I63" s="240">
        <v>10</v>
      </c>
      <c r="K63">
        <v>300</v>
      </c>
      <c r="L63">
        <v>355</v>
      </c>
      <c r="M63">
        <v>300</v>
      </c>
      <c r="O63">
        <v>20</v>
      </c>
      <c r="P63">
        <v>355</v>
      </c>
      <c r="Q63">
        <v>20</v>
      </c>
      <c r="S63">
        <v>3</v>
      </c>
      <c r="T63">
        <v>6</v>
      </c>
      <c r="U63">
        <v>3</v>
      </c>
    </row>
    <row r="64" spans="1:21">
      <c r="A64">
        <v>63</v>
      </c>
      <c r="B64">
        <v>0</v>
      </c>
      <c r="I64" s="240"/>
    </row>
    <row r="65" spans="1:21">
      <c r="A65">
        <v>64</v>
      </c>
      <c r="B65">
        <v>0</v>
      </c>
      <c r="C65">
        <v>10</v>
      </c>
      <c r="D65">
        <v>31</v>
      </c>
      <c r="E65">
        <v>10</v>
      </c>
      <c r="G65">
        <v>8</v>
      </c>
      <c r="H65">
        <v>28</v>
      </c>
      <c r="I65" s="240">
        <v>8</v>
      </c>
      <c r="K65">
        <v>500</v>
      </c>
      <c r="L65">
        <v>322</v>
      </c>
      <c r="M65">
        <v>500</v>
      </c>
      <c r="O65">
        <v>30</v>
      </c>
      <c r="P65">
        <v>30</v>
      </c>
      <c r="Q65">
        <v>30</v>
      </c>
      <c r="T65">
        <v>6</v>
      </c>
    </row>
    <row r="66" spans="1:21">
      <c r="A66">
        <v>65</v>
      </c>
      <c r="B66">
        <v>0</v>
      </c>
      <c r="C66">
        <v>5</v>
      </c>
      <c r="D66">
        <v>33</v>
      </c>
      <c r="E66">
        <v>5</v>
      </c>
      <c r="G66">
        <v>4</v>
      </c>
      <c r="H66">
        <v>24</v>
      </c>
      <c r="I66" s="240">
        <v>4</v>
      </c>
      <c r="K66">
        <v>50</v>
      </c>
      <c r="L66">
        <v>400</v>
      </c>
      <c r="M66">
        <v>50</v>
      </c>
      <c r="O66">
        <v>30</v>
      </c>
      <c r="P66">
        <v>355</v>
      </c>
      <c r="Q66">
        <v>30</v>
      </c>
      <c r="S66">
        <v>2</v>
      </c>
      <c r="T66">
        <v>6</v>
      </c>
      <c r="U66">
        <v>2</v>
      </c>
    </row>
    <row r="67" spans="1:21">
      <c r="A67">
        <v>66</v>
      </c>
      <c r="B67">
        <v>0</v>
      </c>
      <c r="C67">
        <v>10</v>
      </c>
      <c r="D67">
        <v>130</v>
      </c>
      <c r="E67">
        <v>10</v>
      </c>
      <c r="G67">
        <v>5</v>
      </c>
      <c r="H67">
        <v>130</v>
      </c>
      <c r="I67" s="240">
        <v>5</v>
      </c>
      <c r="K67">
        <v>100</v>
      </c>
      <c r="L67">
        <v>300</v>
      </c>
      <c r="M67">
        <v>100</v>
      </c>
      <c r="O67">
        <v>70</v>
      </c>
      <c r="P67">
        <v>300</v>
      </c>
      <c r="Q67">
        <v>70</v>
      </c>
      <c r="S67">
        <v>1</v>
      </c>
      <c r="T67">
        <v>6</v>
      </c>
      <c r="U67">
        <v>1</v>
      </c>
    </row>
    <row r="68" spans="1:21">
      <c r="A68">
        <v>67</v>
      </c>
      <c r="B68">
        <v>0</v>
      </c>
      <c r="C68">
        <v>50</v>
      </c>
      <c r="D68">
        <v>23</v>
      </c>
      <c r="E68">
        <v>50</v>
      </c>
      <c r="G68">
        <v>40</v>
      </c>
      <c r="H68">
        <v>31</v>
      </c>
      <c r="I68" s="240">
        <v>40</v>
      </c>
      <c r="K68">
        <v>600</v>
      </c>
      <c r="L68">
        <v>350</v>
      </c>
      <c r="M68">
        <v>600</v>
      </c>
      <c r="O68">
        <v>80</v>
      </c>
      <c r="P68">
        <v>31</v>
      </c>
      <c r="Q68">
        <v>80</v>
      </c>
      <c r="S68">
        <v>10</v>
      </c>
      <c r="T68">
        <v>8</v>
      </c>
      <c r="U68">
        <v>10</v>
      </c>
    </row>
    <row r="69" spans="1:21">
      <c r="A69">
        <v>68</v>
      </c>
      <c r="B69">
        <v>0</v>
      </c>
      <c r="C69">
        <v>10</v>
      </c>
      <c r="D69">
        <v>32</v>
      </c>
      <c r="E69">
        <v>10</v>
      </c>
      <c r="G69">
        <v>5</v>
      </c>
      <c r="H69">
        <v>24</v>
      </c>
      <c r="I69" s="240">
        <v>5</v>
      </c>
      <c r="K69">
        <v>100</v>
      </c>
      <c r="L69">
        <v>131</v>
      </c>
      <c r="M69">
        <v>100</v>
      </c>
      <c r="O69">
        <v>10</v>
      </c>
      <c r="P69">
        <v>50</v>
      </c>
      <c r="Q69">
        <v>10</v>
      </c>
      <c r="S69">
        <v>5</v>
      </c>
      <c r="T69">
        <v>12</v>
      </c>
      <c r="U69">
        <v>5</v>
      </c>
    </row>
    <row r="70" spans="1:21">
      <c r="A70">
        <v>69</v>
      </c>
      <c r="B70">
        <v>0</v>
      </c>
      <c r="C70">
        <v>5</v>
      </c>
      <c r="E70">
        <v>5</v>
      </c>
      <c r="G70">
        <v>3</v>
      </c>
      <c r="I70" s="240">
        <v>3</v>
      </c>
      <c r="K70">
        <v>50</v>
      </c>
      <c r="M70">
        <v>50</v>
      </c>
      <c r="O70">
        <v>40</v>
      </c>
      <c r="Q70">
        <v>40</v>
      </c>
      <c r="S70">
        <v>30</v>
      </c>
      <c r="U70">
        <v>30</v>
      </c>
    </row>
    <row r="71" spans="1:21">
      <c r="A71">
        <v>70</v>
      </c>
      <c r="B71">
        <v>0</v>
      </c>
      <c r="C71">
        <v>12</v>
      </c>
      <c r="D71">
        <v>32</v>
      </c>
      <c r="E71">
        <v>12</v>
      </c>
      <c r="G71">
        <v>6</v>
      </c>
      <c r="H71">
        <v>24</v>
      </c>
      <c r="I71" s="240">
        <v>6</v>
      </c>
      <c r="K71">
        <v>4</v>
      </c>
      <c r="L71">
        <v>335</v>
      </c>
      <c r="M71">
        <v>4</v>
      </c>
      <c r="O71">
        <v>8</v>
      </c>
      <c r="P71">
        <v>150</v>
      </c>
      <c r="Q71">
        <v>8</v>
      </c>
      <c r="S71">
        <v>0</v>
      </c>
      <c r="T71">
        <v>6</v>
      </c>
      <c r="U71">
        <v>0</v>
      </c>
    </row>
    <row r="72" spans="1:21">
      <c r="A72">
        <v>71</v>
      </c>
      <c r="B72">
        <v>0</v>
      </c>
      <c r="C72">
        <v>50</v>
      </c>
      <c r="E72">
        <v>50</v>
      </c>
      <c r="G72">
        <v>49</v>
      </c>
      <c r="I72" s="240">
        <v>49</v>
      </c>
      <c r="K72">
        <v>7</v>
      </c>
      <c r="M72">
        <v>7</v>
      </c>
      <c r="O72">
        <v>29</v>
      </c>
      <c r="Q72">
        <v>29</v>
      </c>
      <c r="S72">
        <v>16</v>
      </c>
      <c r="U72">
        <v>16</v>
      </c>
    </row>
    <row r="73" spans="1:21">
      <c r="A73">
        <v>72</v>
      </c>
      <c r="B73">
        <v>0</v>
      </c>
      <c r="C73">
        <v>300</v>
      </c>
      <c r="D73">
        <v>30</v>
      </c>
      <c r="E73">
        <v>300</v>
      </c>
      <c r="G73">
        <v>100</v>
      </c>
      <c r="H73">
        <v>24</v>
      </c>
      <c r="I73" s="240">
        <v>100</v>
      </c>
      <c r="K73">
        <v>600</v>
      </c>
      <c r="L73">
        <v>355</v>
      </c>
      <c r="M73">
        <v>600</v>
      </c>
      <c r="O73">
        <v>600</v>
      </c>
      <c r="P73">
        <v>355</v>
      </c>
      <c r="Q73">
        <v>600</v>
      </c>
      <c r="S73">
        <v>100</v>
      </c>
      <c r="T73">
        <v>6</v>
      </c>
      <c r="U73">
        <v>100</v>
      </c>
    </row>
    <row r="74" spans="1:21">
      <c r="A74">
        <v>73</v>
      </c>
      <c r="B74">
        <v>0</v>
      </c>
      <c r="C74">
        <v>20</v>
      </c>
      <c r="E74">
        <v>20</v>
      </c>
      <c r="G74">
        <v>10</v>
      </c>
      <c r="I74" s="240">
        <v>10</v>
      </c>
      <c r="K74">
        <v>200</v>
      </c>
      <c r="M74">
        <v>200</v>
      </c>
      <c r="O74">
        <v>150</v>
      </c>
      <c r="Q74">
        <v>150</v>
      </c>
      <c r="S74">
        <v>40</v>
      </c>
      <c r="U74">
        <v>40</v>
      </c>
    </row>
    <row r="75" spans="1:21">
      <c r="A75">
        <v>74</v>
      </c>
      <c r="B75">
        <v>0</v>
      </c>
      <c r="C75">
        <v>10</v>
      </c>
      <c r="D75">
        <v>35</v>
      </c>
      <c r="E75">
        <v>10</v>
      </c>
      <c r="G75">
        <v>8</v>
      </c>
      <c r="H75">
        <v>35</v>
      </c>
      <c r="I75" s="240">
        <v>8</v>
      </c>
      <c r="K75">
        <v>50</v>
      </c>
      <c r="L75">
        <v>350</v>
      </c>
      <c r="M75">
        <v>50</v>
      </c>
      <c r="O75">
        <v>40</v>
      </c>
      <c r="P75">
        <v>200</v>
      </c>
      <c r="Q75">
        <v>40</v>
      </c>
      <c r="S75">
        <v>5</v>
      </c>
      <c r="T75">
        <v>6</v>
      </c>
      <c r="U75">
        <v>5</v>
      </c>
    </row>
    <row r="76" spans="1:21">
      <c r="A76">
        <v>75</v>
      </c>
      <c r="B76">
        <v>0</v>
      </c>
      <c r="C76">
        <v>100</v>
      </c>
      <c r="D76">
        <v>32</v>
      </c>
      <c r="E76">
        <v>100</v>
      </c>
      <c r="G76">
        <v>80</v>
      </c>
      <c r="H76">
        <v>24</v>
      </c>
      <c r="I76" s="240">
        <v>80</v>
      </c>
      <c r="K76">
        <v>300</v>
      </c>
      <c r="L76">
        <v>350</v>
      </c>
      <c r="M76">
        <v>300</v>
      </c>
      <c r="O76">
        <v>200</v>
      </c>
      <c r="P76">
        <v>350</v>
      </c>
      <c r="Q76">
        <v>200</v>
      </c>
      <c r="S76">
        <v>10</v>
      </c>
      <c r="T76">
        <v>6</v>
      </c>
      <c r="U76">
        <v>10</v>
      </c>
    </row>
    <row r="77" spans="1:21">
      <c r="A77">
        <v>76</v>
      </c>
      <c r="B77">
        <v>0</v>
      </c>
      <c r="C77">
        <v>130</v>
      </c>
      <c r="D77">
        <v>50</v>
      </c>
      <c r="E77">
        <v>130</v>
      </c>
      <c r="G77">
        <v>50</v>
      </c>
      <c r="H77">
        <v>30</v>
      </c>
      <c r="I77" s="240">
        <v>50</v>
      </c>
      <c r="K77">
        <v>260</v>
      </c>
      <c r="L77">
        <v>300</v>
      </c>
      <c r="M77">
        <v>260</v>
      </c>
      <c r="O77">
        <v>200</v>
      </c>
      <c r="P77">
        <v>250</v>
      </c>
      <c r="Q77">
        <v>200</v>
      </c>
      <c r="S77">
        <v>30</v>
      </c>
      <c r="T77">
        <v>10</v>
      </c>
      <c r="U77">
        <v>30</v>
      </c>
    </row>
    <row r="78" spans="1:21">
      <c r="A78">
        <v>77</v>
      </c>
      <c r="B78">
        <v>0</v>
      </c>
      <c r="C78">
        <v>10</v>
      </c>
      <c r="D78">
        <v>30</v>
      </c>
      <c r="E78">
        <v>10</v>
      </c>
      <c r="G78">
        <v>5</v>
      </c>
      <c r="H78">
        <v>10</v>
      </c>
      <c r="I78" s="240">
        <v>5</v>
      </c>
      <c r="K78">
        <v>100</v>
      </c>
      <c r="L78">
        <v>300</v>
      </c>
      <c r="M78">
        <v>100</v>
      </c>
      <c r="O78">
        <v>100</v>
      </c>
      <c r="P78">
        <v>150</v>
      </c>
      <c r="Q78">
        <v>100</v>
      </c>
      <c r="S78">
        <v>0</v>
      </c>
      <c r="T78">
        <v>6</v>
      </c>
      <c r="U78">
        <v>0</v>
      </c>
    </row>
    <row r="79" spans="1:21">
      <c r="A79">
        <v>78</v>
      </c>
      <c r="B79">
        <v>0</v>
      </c>
      <c r="I79" s="240"/>
    </row>
    <row r="80" spans="1:21">
      <c r="A80">
        <v>79</v>
      </c>
      <c r="B80">
        <v>0</v>
      </c>
      <c r="C80">
        <v>80</v>
      </c>
      <c r="D80">
        <v>36</v>
      </c>
      <c r="E80">
        <v>80</v>
      </c>
      <c r="G80">
        <v>50</v>
      </c>
      <c r="H80">
        <v>25</v>
      </c>
      <c r="I80" s="240">
        <v>50</v>
      </c>
      <c r="K80">
        <v>15</v>
      </c>
      <c r="L80">
        <v>250</v>
      </c>
      <c r="M80">
        <v>15</v>
      </c>
      <c r="O80">
        <v>50</v>
      </c>
      <c r="P80">
        <v>350</v>
      </c>
      <c r="Q80">
        <v>50</v>
      </c>
      <c r="S80">
        <v>5</v>
      </c>
      <c r="T80">
        <v>6</v>
      </c>
      <c r="U80">
        <v>5</v>
      </c>
    </row>
    <row r="81" spans="1:21">
      <c r="A81">
        <v>80</v>
      </c>
      <c r="B81">
        <v>0</v>
      </c>
      <c r="C81">
        <v>50</v>
      </c>
      <c r="D81">
        <v>33</v>
      </c>
      <c r="E81">
        <v>50</v>
      </c>
      <c r="G81">
        <v>30</v>
      </c>
      <c r="H81">
        <v>24</v>
      </c>
      <c r="I81" s="240">
        <v>30</v>
      </c>
      <c r="K81">
        <v>100</v>
      </c>
      <c r="L81">
        <v>344</v>
      </c>
      <c r="M81">
        <v>100</v>
      </c>
      <c r="O81">
        <v>20</v>
      </c>
      <c r="P81">
        <v>344</v>
      </c>
      <c r="Q81">
        <v>20</v>
      </c>
      <c r="S81">
        <v>20</v>
      </c>
      <c r="T81">
        <v>6</v>
      </c>
      <c r="U81">
        <v>20</v>
      </c>
    </row>
    <row r="82" spans="1:21">
      <c r="A82">
        <v>81</v>
      </c>
      <c r="B82">
        <v>0</v>
      </c>
      <c r="I82" s="240"/>
    </row>
    <row r="83" spans="1:21">
      <c r="A83">
        <v>82</v>
      </c>
      <c r="B83">
        <v>0</v>
      </c>
      <c r="C83">
        <v>5</v>
      </c>
      <c r="D83">
        <v>32</v>
      </c>
      <c r="E83">
        <v>5</v>
      </c>
      <c r="G83">
        <v>5</v>
      </c>
      <c r="H83">
        <v>25</v>
      </c>
      <c r="I83" s="240">
        <v>5</v>
      </c>
      <c r="K83">
        <v>150</v>
      </c>
      <c r="L83">
        <v>355</v>
      </c>
      <c r="M83">
        <v>150</v>
      </c>
      <c r="O83">
        <v>50</v>
      </c>
      <c r="P83">
        <v>355</v>
      </c>
      <c r="Q83">
        <v>50</v>
      </c>
      <c r="S83">
        <v>1</v>
      </c>
      <c r="T83">
        <v>6</v>
      </c>
      <c r="U83">
        <v>1</v>
      </c>
    </row>
    <row r="84" spans="1:21">
      <c r="A84">
        <v>83</v>
      </c>
      <c r="B84">
        <v>0</v>
      </c>
      <c r="C84">
        <v>10</v>
      </c>
      <c r="E84">
        <v>10</v>
      </c>
      <c r="G84">
        <v>10</v>
      </c>
      <c r="I84" s="240">
        <v>10</v>
      </c>
      <c r="K84">
        <v>100</v>
      </c>
      <c r="M84">
        <v>100</v>
      </c>
      <c r="O84">
        <v>100</v>
      </c>
      <c r="Q84">
        <v>100</v>
      </c>
      <c r="S84">
        <v>10</v>
      </c>
      <c r="U84">
        <v>10</v>
      </c>
    </row>
    <row r="85" spans="1:21">
      <c r="A85">
        <v>84</v>
      </c>
      <c r="B85">
        <v>0</v>
      </c>
      <c r="C85">
        <v>100</v>
      </c>
      <c r="D85">
        <v>35</v>
      </c>
      <c r="E85">
        <v>100</v>
      </c>
      <c r="G85">
        <v>50</v>
      </c>
      <c r="H85">
        <v>20</v>
      </c>
      <c r="I85" s="240">
        <v>50</v>
      </c>
      <c r="K85">
        <v>100</v>
      </c>
      <c r="L85">
        <v>150</v>
      </c>
      <c r="M85">
        <v>100</v>
      </c>
      <c r="O85">
        <v>150</v>
      </c>
      <c r="P85">
        <v>80</v>
      </c>
      <c r="Q85">
        <v>150</v>
      </c>
      <c r="S85">
        <v>50</v>
      </c>
      <c r="T85">
        <v>35</v>
      </c>
      <c r="U85">
        <v>50</v>
      </c>
    </row>
    <row r="86" spans="1:21">
      <c r="A86">
        <v>85</v>
      </c>
      <c r="B86">
        <v>0</v>
      </c>
      <c r="C86">
        <v>25</v>
      </c>
      <c r="D86">
        <v>32</v>
      </c>
      <c r="E86">
        <v>25</v>
      </c>
      <c r="G86">
        <v>12</v>
      </c>
      <c r="H86">
        <v>24</v>
      </c>
      <c r="I86" s="240">
        <v>12</v>
      </c>
      <c r="K86">
        <v>250</v>
      </c>
      <c r="L86">
        <v>355</v>
      </c>
      <c r="M86">
        <v>250</v>
      </c>
      <c r="O86">
        <v>75</v>
      </c>
      <c r="P86">
        <v>355</v>
      </c>
      <c r="Q86">
        <v>75</v>
      </c>
      <c r="S86">
        <v>10</v>
      </c>
      <c r="T86">
        <v>6</v>
      </c>
      <c r="U86">
        <v>10</v>
      </c>
    </row>
    <row r="87" spans="1:21">
      <c r="A87">
        <v>86</v>
      </c>
      <c r="B87">
        <v>0</v>
      </c>
      <c r="C87">
        <v>50</v>
      </c>
      <c r="D87">
        <v>30</v>
      </c>
      <c r="E87">
        <v>50</v>
      </c>
      <c r="G87">
        <v>30</v>
      </c>
      <c r="H87">
        <v>25</v>
      </c>
      <c r="I87" s="240">
        <v>30</v>
      </c>
      <c r="K87">
        <v>80</v>
      </c>
      <c r="L87">
        <v>300</v>
      </c>
      <c r="M87">
        <v>80</v>
      </c>
      <c r="O87">
        <v>30</v>
      </c>
      <c r="P87">
        <v>100</v>
      </c>
      <c r="Q87">
        <v>30</v>
      </c>
      <c r="S87">
        <v>10</v>
      </c>
      <c r="T87">
        <v>5</v>
      </c>
      <c r="U87">
        <v>10</v>
      </c>
    </row>
    <row r="88" spans="1:21">
      <c r="A88">
        <v>87</v>
      </c>
      <c r="B88">
        <v>0</v>
      </c>
      <c r="C88">
        <v>100</v>
      </c>
      <c r="D88">
        <v>32</v>
      </c>
      <c r="E88">
        <v>100</v>
      </c>
      <c r="G88">
        <v>50</v>
      </c>
      <c r="H88">
        <v>24</v>
      </c>
      <c r="I88" s="240">
        <v>50</v>
      </c>
      <c r="K88">
        <v>500</v>
      </c>
      <c r="L88">
        <v>300</v>
      </c>
      <c r="M88">
        <v>500</v>
      </c>
      <c r="O88">
        <v>10</v>
      </c>
      <c r="P88">
        <v>5</v>
      </c>
      <c r="Q88">
        <v>10</v>
      </c>
      <c r="S88">
        <v>1</v>
      </c>
      <c r="T88">
        <v>1</v>
      </c>
      <c r="U88">
        <v>1</v>
      </c>
    </row>
    <row r="89" spans="1:21">
      <c r="A89">
        <v>88</v>
      </c>
      <c r="B89">
        <v>0</v>
      </c>
      <c r="C89">
        <v>20</v>
      </c>
      <c r="D89">
        <v>40</v>
      </c>
      <c r="E89">
        <v>20</v>
      </c>
      <c r="G89">
        <v>10</v>
      </c>
      <c r="H89">
        <v>20</v>
      </c>
      <c r="I89" s="240">
        <v>10</v>
      </c>
      <c r="K89">
        <v>50</v>
      </c>
      <c r="L89">
        <v>200</v>
      </c>
      <c r="M89">
        <v>50</v>
      </c>
      <c r="O89">
        <v>40</v>
      </c>
      <c r="P89">
        <v>355</v>
      </c>
      <c r="Q89">
        <v>40</v>
      </c>
      <c r="S89">
        <v>10</v>
      </c>
      <c r="T89">
        <v>6</v>
      </c>
      <c r="U89">
        <v>10</v>
      </c>
    </row>
    <row r="90" spans="1:21">
      <c r="A90">
        <v>89</v>
      </c>
      <c r="B90">
        <v>0</v>
      </c>
      <c r="I90" s="240"/>
    </row>
    <row r="91" spans="1:21">
      <c r="A91">
        <v>90</v>
      </c>
      <c r="B91">
        <v>0</v>
      </c>
      <c r="C91">
        <v>3</v>
      </c>
      <c r="D91">
        <v>32</v>
      </c>
      <c r="E91">
        <v>3</v>
      </c>
      <c r="G91">
        <v>2</v>
      </c>
      <c r="H91">
        <v>24</v>
      </c>
      <c r="I91" s="240">
        <v>2</v>
      </c>
      <c r="K91">
        <v>10</v>
      </c>
      <c r="L91">
        <v>200</v>
      </c>
      <c r="M91">
        <v>10</v>
      </c>
      <c r="O91">
        <v>8</v>
      </c>
      <c r="P91">
        <v>199</v>
      </c>
      <c r="Q91">
        <v>8</v>
      </c>
      <c r="S91">
        <v>7</v>
      </c>
      <c r="T91">
        <v>6</v>
      </c>
      <c r="U91">
        <v>7</v>
      </c>
    </row>
    <row r="92" spans="1:21">
      <c r="A92">
        <v>91</v>
      </c>
      <c r="B92">
        <v>0</v>
      </c>
      <c r="C92">
        <v>5</v>
      </c>
      <c r="E92">
        <v>5</v>
      </c>
      <c r="G92">
        <v>3</v>
      </c>
      <c r="I92" s="240">
        <v>3</v>
      </c>
      <c r="K92">
        <v>90</v>
      </c>
      <c r="M92">
        <v>90</v>
      </c>
      <c r="O92">
        <v>70</v>
      </c>
      <c r="Q92">
        <v>70</v>
      </c>
      <c r="S92">
        <v>40</v>
      </c>
      <c r="U92">
        <v>40</v>
      </c>
    </row>
    <row r="93" spans="1:21">
      <c r="A93">
        <v>92</v>
      </c>
      <c r="B93">
        <v>0</v>
      </c>
      <c r="C93">
        <v>10</v>
      </c>
      <c r="D93">
        <v>35</v>
      </c>
      <c r="E93">
        <v>10</v>
      </c>
      <c r="G93">
        <v>4</v>
      </c>
      <c r="H93">
        <v>20</v>
      </c>
      <c r="I93" s="240">
        <v>4</v>
      </c>
      <c r="K93">
        <v>20</v>
      </c>
      <c r="L93">
        <v>35</v>
      </c>
      <c r="M93">
        <v>20</v>
      </c>
      <c r="O93">
        <v>40</v>
      </c>
      <c r="P93">
        <v>35</v>
      </c>
      <c r="Q93">
        <v>40</v>
      </c>
      <c r="T93">
        <v>8</v>
      </c>
    </row>
    <row r="94" spans="1:21">
      <c r="A94">
        <v>93</v>
      </c>
      <c r="B94">
        <v>0</v>
      </c>
      <c r="C94">
        <v>3</v>
      </c>
      <c r="D94">
        <v>32</v>
      </c>
      <c r="E94">
        <v>3</v>
      </c>
      <c r="G94">
        <v>2</v>
      </c>
      <c r="H94">
        <v>24</v>
      </c>
      <c r="I94" s="240">
        <v>2</v>
      </c>
      <c r="K94">
        <v>300</v>
      </c>
      <c r="L94">
        <v>355</v>
      </c>
      <c r="M94">
        <v>300</v>
      </c>
      <c r="O94">
        <v>30</v>
      </c>
      <c r="P94">
        <v>355</v>
      </c>
      <c r="Q94">
        <v>30</v>
      </c>
      <c r="S94">
        <v>1</v>
      </c>
      <c r="T94">
        <v>6</v>
      </c>
      <c r="U94">
        <v>1</v>
      </c>
    </row>
    <row r="95" spans="1:21">
      <c r="A95">
        <v>94</v>
      </c>
      <c r="B95">
        <v>0</v>
      </c>
      <c r="C95">
        <v>500</v>
      </c>
      <c r="D95">
        <v>32</v>
      </c>
      <c r="E95">
        <v>500</v>
      </c>
      <c r="G95">
        <v>200</v>
      </c>
      <c r="H95">
        <v>24</v>
      </c>
      <c r="I95" s="240">
        <v>200</v>
      </c>
      <c r="K95">
        <v>500</v>
      </c>
      <c r="L95">
        <v>355</v>
      </c>
      <c r="M95">
        <v>500</v>
      </c>
      <c r="O95">
        <v>700</v>
      </c>
      <c r="P95">
        <v>355</v>
      </c>
      <c r="Q95">
        <v>700</v>
      </c>
      <c r="S95">
        <v>700</v>
      </c>
      <c r="T95">
        <v>6</v>
      </c>
      <c r="U95">
        <v>700</v>
      </c>
    </row>
    <row r="96" spans="1:21">
      <c r="A96">
        <v>95</v>
      </c>
      <c r="B96">
        <v>0</v>
      </c>
      <c r="C96">
        <v>100</v>
      </c>
      <c r="D96">
        <v>80</v>
      </c>
      <c r="E96">
        <v>100</v>
      </c>
      <c r="G96">
        <v>20</v>
      </c>
      <c r="H96">
        <v>10</v>
      </c>
      <c r="I96" s="240">
        <v>20</v>
      </c>
      <c r="K96">
        <v>80</v>
      </c>
      <c r="M96">
        <v>80</v>
      </c>
      <c r="O96">
        <v>30</v>
      </c>
      <c r="P96">
        <v>30</v>
      </c>
      <c r="Q96">
        <v>30</v>
      </c>
      <c r="S96">
        <v>5</v>
      </c>
      <c r="T96">
        <v>5</v>
      </c>
      <c r="U96">
        <v>5</v>
      </c>
    </row>
    <row r="97" spans="1:21">
      <c r="A97">
        <v>96</v>
      </c>
      <c r="B97">
        <v>0</v>
      </c>
      <c r="C97">
        <v>20</v>
      </c>
      <c r="D97">
        <v>32</v>
      </c>
      <c r="E97">
        <v>20</v>
      </c>
      <c r="G97">
        <v>5</v>
      </c>
      <c r="H97">
        <v>24</v>
      </c>
      <c r="I97" s="240">
        <v>5</v>
      </c>
      <c r="K97">
        <v>100</v>
      </c>
      <c r="L97">
        <v>355</v>
      </c>
      <c r="M97">
        <v>100</v>
      </c>
      <c r="O97">
        <v>30</v>
      </c>
      <c r="P97">
        <v>355</v>
      </c>
      <c r="Q97">
        <v>30</v>
      </c>
      <c r="S97">
        <v>10</v>
      </c>
      <c r="T97">
        <v>6</v>
      </c>
      <c r="U97">
        <v>10</v>
      </c>
    </row>
    <row r="98" spans="1:21">
      <c r="A98">
        <v>97</v>
      </c>
      <c r="B98">
        <v>0</v>
      </c>
      <c r="C98">
        <v>30</v>
      </c>
      <c r="D98">
        <v>31</v>
      </c>
      <c r="E98">
        <v>30</v>
      </c>
      <c r="G98">
        <v>24</v>
      </c>
      <c r="H98">
        <v>24</v>
      </c>
      <c r="I98" s="240">
        <v>24</v>
      </c>
      <c r="K98">
        <v>250</v>
      </c>
      <c r="L98">
        <v>340</v>
      </c>
      <c r="M98">
        <v>250</v>
      </c>
      <c r="O98">
        <v>125</v>
      </c>
      <c r="P98">
        <v>120</v>
      </c>
      <c r="Q98">
        <v>125</v>
      </c>
      <c r="S98">
        <v>10</v>
      </c>
      <c r="T98">
        <v>6</v>
      </c>
      <c r="U98">
        <v>10</v>
      </c>
    </row>
    <row r="99" spans="1:21">
      <c r="A99">
        <v>98</v>
      </c>
      <c r="B99">
        <v>0</v>
      </c>
      <c r="I99" s="240"/>
    </row>
    <row r="100" spans="1:21">
      <c r="A100">
        <v>99</v>
      </c>
      <c r="B100">
        <v>0</v>
      </c>
      <c r="D100">
        <v>131</v>
      </c>
      <c r="H100">
        <v>89</v>
      </c>
      <c r="I100" s="240"/>
      <c r="P100">
        <v>100</v>
      </c>
      <c r="T100">
        <v>6</v>
      </c>
    </row>
    <row r="101" spans="1:21">
      <c r="A101">
        <v>100</v>
      </c>
      <c r="B101">
        <v>0</v>
      </c>
      <c r="I101" s="240"/>
    </row>
    <row r="102" spans="1:21">
      <c r="A102">
        <v>101</v>
      </c>
      <c r="B102">
        <v>0</v>
      </c>
      <c r="C102">
        <v>20</v>
      </c>
      <c r="D102">
        <v>32</v>
      </c>
      <c r="E102">
        <v>20</v>
      </c>
      <c r="G102">
        <v>10</v>
      </c>
      <c r="H102">
        <v>24</v>
      </c>
      <c r="I102" s="240">
        <v>10</v>
      </c>
      <c r="K102">
        <v>80</v>
      </c>
      <c r="L102">
        <v>355</v>
      </c>
      <c r="M102">
        <v>80</v>
      </c>
      <c r="O102">
        <v>80</v>
      </c>
      <c r="P102">
        <v>355</v>
      </c>
      <c r="Q102">
        <v>80</v>
      </c>
      <c r="S102">
        <v>15</v>
      </c>
      <c r="T102">
        <v>6</v>
      </c>
      <c r="U102">
        <v>15</v>
      </c>
    </row>
    <row r="103" spans="1:21">
      <c r="A103">
        <v>102</v>
      </c>
      <c r="B103">
        <v>0</v>
      </c>
      <c r="C103">
        <v>60</v>
      </c>
      <c r="E103">
        <v>60</v>
      </c>
      <c r="G103">
        <v>10</v>
      </c>
      <c r="I103" s="240">
        <v>10</v>
      </c>
      <c r="K103">
        <v>200</v>
      </c>
      <c r="M103">
        <v>200</v>
      </c>
      <c r="O103">
        <v>80</v>
      </c>
      <c r="Q103">
        <v>80</v>
      </c>
      <c r="S103">
        <v>15</v>
      </c>
      <c r="U103">
        <v>15</v>
      </c>
    </row>
    <row r="104" spans="1:21">
      <c r="A104">
        <v>103</v>
      </c>
      <c r="B104">
        <v>0</v>
      </c>
      <c r="I104" s="240"/>
    </row>
    <row r="105" spans="1:21">
      <c r="A105">
        <v>104</v>
      </c>
      <c r="B105">
        <v>0</v>
      </c>
      <c r="C105">
        <v>0.5</v>
      </c>
      <c r="E105">
        <v>0.5</v>
      </c>
      <c r="G105">
        <v>0.4</v>
      </c>
      <c r="I105" s="240">
        <v>0.4</v>
      </c>
      <c r="K105">
        <v>300</v>
      </c>
      <c r="M105">
        <v>300</v>
      </c>
      <c r="O105">
        <v>200</v>
      </c>
      <c r="Q105">
        <v>200</v>
      </c>
      <c r="S105">
        <v>1</v>
      </c>
      <c r="U105">
        <v>1</v>
      </c>
    </row>
    <row r="106" spans="1:21">
      <c r="A106">
        <v>105</v>
      </c>
      <c r="B106">
        <v>0</v>
      </c>
      <c r="C106">
        <v>20</v>
      </c>
      <c r="D106">
        <v>31</v>
      </c>
      <c r="E106">
        <v>20</v>
      </c>
      <c r="G106">
        <v>5</v>
      </c>
      <c r="H106">
        <v>24</v>
      </c>
      <c r="I106" s="240">
        <v>5</v>
      </c>
      <c r="K106">
        <v>100</v>
      </c>
      <c r="L106">
        <v>335</v>
      </c>
      <c r="M106">
        <v>100</v>
      </c>
      <c r="O106">
        <v>20</v>
      </c>
      <c r="P106">
        <v>330</v>
      </c>
      <c r="Q106">
        <v>20</v>
      </c>
      <c r="S106">
        <v>2</v>
      </c>
      <c r="T106">
        <v>10</v>
      </c>
      <c r="U106">
        <v>2</v>
      </c>
    </row>
    <row r="107" spans="1:21">
      <c r="A107">
        <v>106</v>
      </c>
      <c r="B107">
        <v>0</v>
      </c>
      <c r="I107" s="240"/>
    </row>
    <row r="108" spans="1:21">
      <c r="A108">
        <v>107</v>
      </c>
      <c r="B108">
        <v>0</v>
      </c>
      <c r="C108">
        <v>7</v>
      </c>
      <c r="D108">
        <v>31</v>
      </c>
      <c r="E108">
        <v>7</v>
      </c>
      <c r="G108">
        <v>5</v>
      </c>
      <c r="H108">
        <v>24</v>
      </c>
      <c r="I108" s="240">
        <v>5</v>
      </c>
      <c r="K108">
        <v>70</v>
      </c>
      <c r="L108">
        <v>350</v>
      </c>
      <c r="M108">
        <v>70</v>
      </c>
      <c r="O108">
        <v>35</v>
      </c>
      <c r="P108">
        <v>120</v>
      </c>
      <c r="Q108">
        <v>35</v>
      </c>
      <c r="S108">
        <v>10</v>
      </c>
      <c r="T108">
        <v>50</v>
      </c>
      <c r="U108">
        <v>10</v>
      </c>
    </row>
    <row r="109" spans="1:21">
      <c r="A109">
        <v>108</v>
      </c>
      <c r="B109">
        <v>0</v>
      </c>
      <c r="C109">
        <v>50</v>
      </c>
      <c r="D109">
        <v>32</v>
      </c>
      <c r="E109">
        <v>50</v>
      </c>
      <c r="G109">
        <v>5</v>
      </c>
      <c r="H109">
        <v>24</v>
      </c>
      <c r="I109" s="240">
        <v>5</v>
      </c>
      <c r="K109">
        <v>100</v>
      </c>
      <c r="L109">
        <v>50</v>
      </c>
      <c r="M109">
        <v>100</v>
      </c>
      <c r="O109">
        <v>30</v>
      </c>
      <c r="P109">
        <v>25</v>
      </c>
      <c r="Q109">
        <v>30</v>
      </c>
      <c r="S109">
        <v>5</v>
      </c>
      <c r="T109">
        <v>3</v>
      </c>
      <c r="U109">
        <v>5</v>
      </c>
    </row>
    <row r="110" spans="1:21">
      <c r="A110">
        <v>109</v>
      </c>
      <c r="B110">
        <v>0</v>
      </c>
      <c r="C110">
        <v>5</v>
      </c>
      <c r="D110">
        <v>15</v>
      </c>
      <c r="E110">
        <v>5</v>
      </c>
      <c r="G110">
        <v>5</v>
      </c>
      <c r="H110">
        <v>11</v>
      </c>
      <c r="I110" s="240">
        <v>5</v>
      </c>
      <c r="K110">
        <v>5</v>
      </c>
      <c r="L110">
        <v>355</v>
      </c>
      <c r="M110">
        <v>5</v>
      </c>
      <c r="O110">
        <v>10</v>
      </c>
      <c r="P110">
        <v>50</v>
      </c>
      <c r="Q110">
        <v>10</v>
      </c>
      <c r="S110">
        <v>10</v>
      </c>
      <c r="T110">
        <v>0</v>
      </c>
      <c r="U110">
        <v>10</v>
      </c>
    </row>
    <row r="111" spans="1:21">
      <c r="A111">
        <v>110</v>
      </c>
      <c r="B111">
        <v>0</v>
      </c>
      <c r="I111" s="240"/>
    </row>
    <row r="112" spans="1:21">
      <c r="A112">
        <v>111</v>
      </c>
      <c r="B112">
        <v>0</v>
      </c>
      <c r="C112">
        <v>15</v>
      </c>
      <c r="D112">
        <v>32</v>
      </c>
      <c r="E112">
        <v>15</v>
      </c>
      <c r="G112">
        <v>5</v>
      </c>
      <c r="H112">
        <v>24</v>
      </c>
      <c r="I112" s="240">
        <v>5</v>
      </c>
      <c r="K112">
        <v>8</v>
      </c>
      <c r="L112">
        <v>350</v>
      </c>
      <c r="M112">
        <v>8</v>
      </c>
      <c r="O112">
        <v>4</v>
      </c>
      <c r="P112">
        <v>24</v>
      </c>
      <c r="Q112">
        <v>4</v>
      </c>
      <c r="S112">
        <v>5</v>
      </c>
      <c r="T112">
        <v>30</v>
      </c>
      <c r="U112">
        <v>5</v>
      </c>
    </row>
    <row r="113" spans="1:21">
      <c r="A113">
        <v>112</v>
      </c>
      <c r="B113">
        <v>0</v>
      </c>
      <c r="C113">
        <v>10</v>
      </c>
      <c r="D113">
        <v>32</v>
      </c>
      <c r="E113">
        <v>10</v>
      </c>
      <c r="G113">
        <v>5</v>
      </c>
      <c r="H113">
        <v>24</v>
      </c>
      <c r="I113" s="240">
        <v>5</v>
      </c>
      <c r="K113">
        <v>100</v>
      </c>
      <c r="L113">
        <v>334</v>
      </c>
      <c r="M113">
        <v>100</v>
      </c>
      <c r="O113">
        <v>15</v>
      </c>
      <c r="P113">
        <v>334</v>
      </c>
      <c r="Q113">
        <v>15</v>
      </c>
      <c r="S113">
        <v>5</v>
      </c>
      <c r="U113">
        <v>5</v>
      </c>
    </row>
    <row r="114" spans="1:21">
      <c r="A114">
        <v>113</v>
      </c>
      <c r="B114">
        <v>0</v>
      </c>
      <c r="C114">
        <v>800</v>
      </c>
      <c r="E114">
        <v>800</v>
      </c>
      <c r="G114">
        <v>500</v>
      </c>
      <c r="I114" s="240">
        <v>500</v>
      </c>
      <c r="K114">
        <v>100</v>
      </c>
      <c r="M114">
        <v>100</v>
      </c>
      <c r="O114">
        <v>10</v>
      </c>
      <c r="Q114">
        <v>10</v>
      </c>
      <c r="S114">
        <v>0</v>
      </c>
      <c r="U114">
        <v>0</v>
      </c>
    </row>
    <row r="115" spans="1:21">
      <c r="A115">
        <v>114</v>
      </c>
      <c r="B115">
        <v>0</v>
      </c>
      <c r="C115">
        <v>850</v>
      </c>
      <c r="D115">
        <v>32</v>
      </c>
      <c r="E115">
        <v>850</v>
      </c>
      <c r="G115">
        <v>450</v>
      </c>
      <c r="H115">
        <v>24</v>
      </c>
      <c r="I115" s="240">
        <v>450</v>
      </c>
      <c r="K115">
        <v>800</v>
      </c>
      <c r="L115">
        <v>300</v>
      </c>
      <c r="M115">
        <v>800</v>
      </c>
      <c r="O115">
        <v>900</v>
      </c>
      <c r="P115">
        <v>132</v>
      </c>
      <c r="Q115">
        <v>900</v>
      </c>
      <c r="T115">
        <v>6</v>
      </c>
    </row>
    <row r="116" spans="1:21">
      <c r="A116">
        <v>115</v>
      </c>
      <c r="B116">
        <v>0</v>
      </c>
      <c r="C116">
        <v>5</v>
      </c>
      <c r="D116">
        <v>32</v>
      </c>
      <c r="E116">
        <v>5</v>
      </c>
      <c r="G116">
        <v>2</v>
      </c>
      <c r="H116">
        <v>24</v>
      </c>
      <c r="I116" s="240">
        <v>2</v>
      </c>
      <c r="K116">
        <v>300</v>
      </c>
      <c r="L116">
        <v>360</v>
      </c>
      <c r="M116">
        <v>300</v>
      </c>
      <c r="O116">
        <v>30</v>
      </c>
      <c r="P116">
        <v>355</v>
      </c>
      <c r="Q116">
        <v>30</v>
      </c>
      <c r="S116">
        <v>2</v>
      </c>
      <c r="T116">
        <v>6</v>
      </c>
      <c r="U116">
        <v>2</v>
      </c>
    </row>
    <row r="117" spans="1:21">
      <c r="A117">
        <v>116</v>
      </c>
      <c r="B117">
        <v>0</v>
      </c>
      <c r="I117" s="240"/>
    </row>
    <row r="118" spans="1:21">
      <c r="A118">
        <v>117</v>
      </c>
      <c r="B118">
        <v>0</v>
      </c>
      <c r="C118">
        <v>10</v>
      </c>
      <c r="D118">
        <v>30</v>
      </c>
      <c r="E118">
        <v>10</v>
      </c>
      <c r="G118">
        <v>5</v>
      </c>
      <c r="H118">
        <v>20</v>
      </c>
      <c r="I118" s="240">
        <v>5</v>
      </c>
      <c r="K118">
        <v>250</v>
      </c>
      <c r="L118">
        <v>300</v>
      </c>
      <c r="M118">
        <v>250</v>
      </c>
      <c r="O118">
        <v>250</v>
      </c>
      <c r="P118">
        <v>100</v>
      </c>
      <c r="Q118">
        <v>250</v>
      </c>
      <c r="S118">
        <v>50</v>
      </c>
      <c r="T118">
        <v>20</v>
      </c>
      <c r="U118">
        <v>50</v>
      </c>
    </row>
    <row r="119" spans="1:21">
      <c r="A119">
        <v>118</v>
      </c>
      <c r="B119">
        <v>0</v>
      </c>
      <c r="C119">
        <v>100</v>
      </c>
      <c r="D119">
        <v>100</v>
      </c>
      <c r="E119">
        <v>100</v>
      </c>
      <c r="G119">
        <v>60</v>
      </c>
      <c r="H119">
        <v>90</v>
      </c>
      <c r="I119" s="240">
        <v>60</v>
      </c>
      <c r="K119">
        <v>800</v>
      </c>
      <c r="L119">
        <v>800</v>
      </c>
      <c r="M119">
        <v>800</v>
      </c>
      <c r="O119">
        <v>750</v>
      </c>
      <c r="P119">
        <v>700</v>
      </c>
      <c r="Q119">
        <v>750</v>
      </c>
      <c r="S119">
        <v>10</v>
      </c>
      <c r="T119">
        <v>10</v>
      </c>
      <c r="U119">
        <v>10</v>
      </c>
    </row>
    <row r="120" spans="1:21">
      <c r="A120">
        <v>119</v>
      </c>
      <c r="B120">
        <v>0</v>
      </c>
      <c r="C120">
        <v>15</v>
      </c>
      <c r="E120">
        <v>15</v>
      </c>
      <c r="G120">
        <v>10</v>
      </c>
      <c r="I120" s="240">
        <v>10</v>
      </c>
      <c r="K120">
        <v>700</v>
      </c>
      <c r="M120">
        <v>700</v>
      </c>
      <c r="O120">
        <v>400</v>
      </c>
      <c r="Q120">
        <v>400</v>
      </c>
      <c r="S120">
        <v>150</v>
      </c>
      <c r="U120">
        <v>150</v>
      </c>
    </row>
    <row r="121" spans="1:21">
      <c r="A121">
        <v>120</v>
      </c>
      <c r="B121">
        <v>0</v>
      </c>
      <c r="I121" s="240"/>
    </row>
    <row r="122" spans="1:21">
      <c r="A122">
        <v>121</v>
      </c>
      <c r="B122">
        <v>0</v>
      </c>
      <c r="C122">
        <v>20</v>
      </c>
      <c r="D122">
        <v>32</v>
      </c>
      <c r="E122">
        <v>20</v>
      </c>
      <c r="G122">
        <v>10</v>
      </c>
      <c r="H122">
        <v>4</v>
      </c>
      <c r="I122" s="240">
        <v>10</v>
      </c>
      <c r="K122">
        <v>30</v>
      </c>
      <c r="L122">
        <v>132</v>
      </c>
      <c r="M122">
        <v>30</v>
      </c>
      <c r="O122">
        <v>50</v>
      </c>
      <c r="P122">
        <v>132</v>
      </c>
      <c r="Q122">
        <v>50</v>
      </c>
      <c r="S122">
        <v>5</v>
      </c>
      <c r="T122">
        <v>4</v>
      </c>
      <c r="U122">
        <v>5</v>
      </c>
    </row>
    <row r="123" spans="1:21">
      <c r="A123">
        <v>122</v>
      </c>
      <c r="B123">
        <v>0</v>
      </c>
      <c r="C123">
        <v>50</v>
      </c>
      <c r="D123">
        <v>32</v>
      </c>
      <c r="E123">
        <v>50</v>
      </c>
      <c r="G123">
        <v>10</v>
      </c>
      <c r="H123">
        <v>24</v>
      </c>
      <c r="I123" s="240">
        <v>10</v>
      </c>
      <c r="K123">
        <v>300</v>
      </c>
      <c r="L123">
        <v>322</v>
      </c>
      <c r="M123">
        <v>300</v>
      </c>
      <c r="O123">
        <v>200</v>
      </c>
      <c r="P123">
        <v>50</v>
      </c>
      <c r="Q123">
        <v>200</v>
      </c>
      <c r="S123">
        <v>30</v>
      </c>
      <c r="T123">
        <v>6</v>
      </c>
      <c r="U123">
        <v>30</v>
      </c>
    </row>
    <row r="124" spans="1:21">
      <c r="A124">
        <v>123</v>
      </c>
      <c r="B124">
        <v>0</v>
      </c>
      <c r="C124">
        <v>100</v>
      </c>
      <c r="E124">
        <v>100</v>
      </c>
      <c r="G124">
        <v>10</v>
      </c>
      <c r="I124" s="240">
        <v>10</v>
      </c>
      <c r="K124">
        <v>50</v>
      </c>
      <c r="M124">
        <v>50</v>
      </c>
      <c r="O124">
        <v>5</v>
      </c>
      <c r="Q124">
        <v>5</v>
      </c>
      <c r="S124">
        <v>5</v>
      </c>
      <c r="U124">
        <v>5</v>
      </c>
    </row>
    <row r="125" spans="1:21">
      <c r="A125">
        <v>124</v>
      </c>
      <c r="B125">
        <v>0</v>
      </c>
      <c r="C125">
        <v>85</v>
      </c>
      <c r="E125">
        <v>85</v>
      </c>
      <c r="G125">
        <v>10</v>
      </c>
      <c r="I125" s="240">
        <v>10</v>
      </c>
      <c r="K125">
        <v>100</v>
      </c>
      <c r="M125">
        <v>100</v>
      </c>
      <c r="O125">
        <v>35</v>
      </c>
      <c r="Q125">
        <v>35</v>
      </c>
    </row>
    <row r="126" spans="1:21">
      <c r="A126">
        <v>125</v>
      </c>
      <c r="B126">
        <v>0</v>
      </c>
      <c r="I126" s="240"/>
    </row>
    <row r="127" spans="1:21">
      <c r="A127">
        <v>126</v>
      </c>
      <c r="B127">
        <v>0</v>
      </c>
      <c r="C127">
        <v>150</v>
      </c>
      <c r="D127">
        <v>32</v>
      </c>
      <c r="E127">
        <v>150</v>
      </c>
      <c r="G127">
        <v>50</v>
      </c>
      <c r="H127">
        <v>24</v>
      </c>
      <c r="I127" s="240">
        <v>50</v>
      </c>
      <c r="K127">
        <v>950</v>
      </c>
      <c r="L127">
        <v>355</v>
      </c>
      <c r="M127">
        <v>950</v>
      </c>
      <c r="O127">
        <v>100</v>
      </c>
      <c r="P127">
        <v>355</v>
      </c>
      <c r="Q127">
        <v>100</v>
      </c>
      <c r="S127">
        <v>50</v>
      </c>
      <c r="T127">
        <v>6</v>
      </c>
      <c r="U127">
        <v>50</v>
      </c>
    </row>
    <row r="128" spans="1:21">
      <c r="A128">
        <v>127</v>
      </c>
      <c r="B128">
        <v>0</v>
      </c>
      <c r="I128" s="240"/>
    </row>
    <row r="129" spans="1:21">
      <c r="A129">
        <v>128</v>
      </c>
      <c r="B129">
        <v>0</v>
      </c>
      <c r="I129" s="240"/>
    </row>
    <row r="130" spans="1:21">
      <c r="A130">
        <v>129</v>
      </c>
      <c r="B130">
        <v>0</v>
      </c>
      <c r="C130">
        <v>200</v>
      </c>
      <c r="D130">
        <v>32</v>
      </c>
      <c r="E130">
        <v>200</v>
      </c>
      <c r="G130">
        <v>75</v>
      </c>
      <c r="H130">
        <v>26</v>
      </c>
      <c r="I130" s="240">
        <v>75</v>
      </c>
      <c r="K130">
        <v>300</v>
      </c>
      <c r="L130">
        <v>355</v>
      </c>
      <c r="M130">
        <v>300</v>
      </c>
      <c r="O130">
        <v>200</v>
      </c>
      <c r="P130">
        <v>355</v>
      </c>
      <c r="Q130">
        <v>200</v>
      </c>
      <c r="S130">
        <v>0</v>
      </c>
      <c r="T130">
        <v>6</v>
      </c>
      <c r="U130">
        <v>0</v>
      </c>
    </row>
    <row r="131" spans="1:21">
      <c r="A131">
        <v>130</v>
      </c>
      <c r="B131">
        <v>0</v>
      </c>
      <c r="C131">
        <v>10</v>
      </c>
      <c r="D131">
        <v>32</v>
      </c>
      <c r="E131">
        <v>10</v>
      </c>
      <c r="G131">
        <v>8</v>
      </c>
      <c r="H131">
        <v>24</v>
      </c>
      <c r="I131" s="240">
        <v>8</v>
      </c>
      <c r="K131">
        <v>100</v>
      </c>
      <c r="L131">
        <v>355</v>
      </c>
      <c r="M131">
        <v>100</v>
      </c>
      <c r="O131">
        <v>90</v>
      </c>
      <c r="P131">
        <v>355</v>
      </c>
      <c r="Q131">
        <v>90</v>
      </c>
      <c r="S131">
        <v>10</v>
      </c>
      <c r="T131">
        <v>6</v>
      </c>
      <c r="U131">
        <v>10</v>
      </c>
    </row>
    <row r="132" spans="1:21">
      <c r="A132">
        <v>131</v>
      </c>
      <c r="B132">
        <v>0</v>
      </c>
      <c r="C132">
        <v>16</v>
      </c>
      <c r="D132">
        <v>16</v>
      </c>
      <c r="E132">
        <v>16</v>
      </c>
      <c r="G132">
        <v>4</v>
      </c>
      <c r="H132">
        <v>4</v>
      </c>
      <c r="I132" s="240">
        <v>4</v>
      </c>
      <c r="K132">
        <v>400</v>
      </c>
      <c r="L132">
        <v>400</v>
      </c>
      <c r="M132">
        <v>400</v>
      </c>
      <c r="O132">
        <v>600</v>
      </c>
      <c r="P132">
        <v>600</v>
      </c>
      <c r="Q132">
        <v>600</v>
      </c>
      <c r="S132">
        <v>20</v>
      </c>
      <c r="T132">
        <v>50</v>
      </c>
      <c r="U132">
        <v>20</v>
      </c>
    </row>
    <row r="133" spans="1:21">
      <c r="A133">
        <v>132</v>
      </c>
      <c r="B133">
        <v>0</v>
      </c>
      <c r="I133" s="240"/>
    </row>
    <row r="134" spans="1:21">
      <c r="A134">
        <v>133</v>
      </c>
      <c r="B134">
        <v>0</v>
      </c>
      <c r="I134" s="240"/>
    </row>
    <row r="135" spans="1:21">
      <c r="A135">
        <v>134</v>
      </c>
      <c r="B135">
        <v>0</v>
      </c>
      <c r="C135">
        <v>200</v>
      </c>
      <c r="E135">
        <v>200</v>
      </c>
      <c r="G135">
        <v>100</v>
      </c>
      <c r="H135">
        <v>26</v>
      </c>
      <c r="I135" s="240">
        <v>100</v>
      </c>
      <c r="K135">
        <v>400</v>
      </c>
      <c r="L135">
        <v>330</v>
      </c>
      <c r="M135">
        <v>400</v>
      </c>
      <c r="O135">
        <v>300</v>
      </c>
      <c r="Q135">
        <v>300</v>
      </c>
      <c r="S135">
        <v>60</v>
      </c>
      <c r="T135">
        <v>9</v>
      </c>
      <c r="U135">
        <v>60</v>
      </c>
    </row>
    <row r="136" spans="1:21">
      <c r="A136">
        <v>135</v>
      </c>
      <c r="B136">
        <v>0</v>
      </c>
      <c r="C136">
        <v>10</v>
      </c>
      <c r="D136">
        <v>32</v>
      </c>
      <c r="E136">
        <v>10</v>
      </c>
      <c r="G136">
        <v>1</v>
      </c>
      <c r="H136">
        <v>24</v>
      </c>
      <c r="I136" s="240">
        <v>1</v>
      </c>
      <c r="K136">
        <v>50</v>
      </c>
      <c r="L136">
        <v>355</v>
      </c>
      <c r="M136">
        <v>50</v>
      </c>
      <c r="O136">
        <v>10</v>
      </c>
      <c r="P136">
        <v>350</v>
      </c>
      <c r="Q136">
        <v>10</v>
      </c>
      <c r="S136">
        <v>2</v>
      </c>
      <c r="T136">
        <v>6</v>
      </c>
      <c r="U136">
        <v>2</v>
      </c>
    </row>
    <row r="137" spans="1:21">
      <c r="A137">
        <v>1</v>
      </c>
      <c r="B137">
        <v>1</v>
      </c>
      <c r="I137">
        <v>24</v>
      </c>
    </row>
    <row r="138" spans="1:21">
      <c r="A138">
        <v>2</v>
      </c>
      <c r="B138">
        <v>1</v>
      </c>
      <c r="E138">
        <v>32</v>
      </c>
      <c r="M138">
        <v>50</v>
      </c>
      <c r="Q138">
        <v>30</v>
      </c>
      <c r="U138">
        <v>5</v>
      </c>
    </row>
    <row r="139" spans="1:21">
      <c r="A139">
        <v>3</v>
      </c>
      <c r="B139">
        <v>1</v>
      </c>
      <c r="I139">
        <v>24</v>
      </c>
    </row>
    <row r="140" spans="1:21">
      <c r="A140">
        <v>4</v>
      </c>
      <c r="B140">
        <v>1</v>
      </c>
      <c r="E140">
        <v>131</v>
      </c>
      <c r="I140">
        <v>5</v>
      </c>
      <c r="M140">
        <v>335</v>
      </c>
      <c r="Q140">
        <v>301</v>
      </c>
      <c r="U140">
        <v>6</v>
      </c>
    </row>
    <row r="141" spans="1:21">
      <c r="A141">
        <v>5</v>
      </c>
      <c r="B141">
        <v>1</v>
      </c>
      <c r="E141">
        <v>15</v>
      </c>
      <c r="M141">
        <v>30</v>
      </c>
      <c r="Q141">
        <v>30</v>
      </c>
      <c r="U141">
        <v>15</v>
      </c>
    </row>
    <row r="142" spans="1:21">
      <c r="A142">
        <v>6</v>
      </c>
      <c r="B142">
        <v>1</v>
      </c>
      <c r="I142">
        <v>26</v>
      </c>
    </row>
    <row r="143" spans="1:21">
      <c r="A143">
        <v>7</v>
      </c>
      <c r="B143">
        <v>1</v>
      </c>
      <c r="E143">
        <v>34</v>
      </c>
      <c r="I143">
        <v>24</v>
      </c>
      <c r="M143">
        <v>20</v>
      </c>
      <c r="U143">
        <v>5</v>
      </c>
    </row>
    <row r="144" spans="1:21">
      <c r="A144">
        <v>8</v>
      </c>
      <c r="B144">
        <v>1</v>
      </c>
      <c r="E144">
        <v>32</v>
      </c>
      <c r="I144">
        <v>7</v>
      </c>
      <c r="M144">
        <v>355</v>
      </c>
      <c r="Q144">
        <v>300</v>
      </c>
      <c r="U144">
        <v>10</v>
      </c>
    </row>
    <row r="145" spans="1:21">
      <c r="A145">
        <v>9</v>
      </c>
      <c r="B145">
        <v>1</v>
      </c>
      <c r="E145">
        <v>10</v>
      </c>
      <c r="I145">
        <v>24</v>
      </c>
      <c r="M145">
        <v>100</v>
      </c>
      <c r="Q145">
        <v>100</v>
      </c>
      <c r="U145">
        <v>5</v>
      </c>
    </row>
    <row r="146" spans="1:21">
      <c r="A146">
        <v>10</v>
      </c>
      <c r="B146">
        <v>1</v>
      </c>
      <c r="E146">
        <v>32</v>
      </c>
      <c r="M146">
        <v>355</v>
      </c>
      <c r="Q146">
        <v>200</v>
      </c>
      <c r="U146">
        <v>6</v>
      </c>
    </row>
    <row r="147" spans="1:21">
      <c r="A147">
        <v>11</v>
      </c>
      <c r="B147">
        <v>1</v>
      </c>
      <c r="I147">
        <v>24</v>
      </c>
    </row>
    <row r="148" spans="1:21">
      <c r="A148">
        <v>12</v>
      </c>
      <c r="B148">
        <v>1</v>
      </c>
      <c r="E148">
        <v>32</v>
      </c>
      <c r="I148">
        <v>24</v>
      </c>
      <c r="M148">
        <v>355</v>
      </c>
      <c r="Q148">
        <v>355</v>
      </c>
      <c r="U148">
        <v>6</v>
      </c>
    </row>
    <row r="149" spans="1:21">
      <c r="A149">
        <v>13</v>
      </c>
      <c r="B149">
        <v>1</v>
      </c>
      <c r="E149">
        <v>32</v>
      </c>
      <c r="I149">
        <v>24</v>
      </c>
      <c r="M149">
        <v>355</v>
      </c>
      <c r="Q149">
        <v>355</v>
      </c>
      <c r="U149">
        <v>6</v>
      </c>
    </row>
    <row r="150" spans="1:21">
      <c r="A150">
        <v>14</v>
      </c>
      <c r="B150">
        <v>1</v>
      </c>
      <c r="E150">
        <v>32</v>
      </c>
      <c r="I150">
        <v>24</v>
      </c>
      <c r="M150">
        <v>360</v>
      </c>
      <c r="Q150">
        <v>360</v>
      </c>
      <c r="U150">
        <v>5</v>
      </c>
    </row>
    <row r="151" spans="1:21">
      <c r="A151">
        <v>15</v>
      </c>
      <c r="B151">
        <v>1</v>
      </c>
      <c r="E151">
        <v>32</v>
      </c>
      <c r="I151">
        <v>15</v>
      </c>
      <c r="M151">
        <v>355</v>
      </c>
      <c r="Q151">
        <v>120</v>
      </c>
      <c r="U151">
        <v>6</v>
      </c>
    </row>
    <row r="152" spans="1:21">
      <c r="A152">
        <v>16</v>
      </c>
      <c r="B152">
        <v>1</v>
      </c>
      <c r="E152">
        <v>20</v>
      </c>
      <c r="I152">
        <v>131</v>
      </c>
      <c r="M152">
        <v>15</v>
      </c>
      <c r="Q152">
        <v>15</v>
      </c>
      <c r="U152">
        <v>10</v>
      </c>
    </row>
    <row r="153" spans="1:21">
      <c r="A153">
        <v>17</v>
      </c>
      <c r="B153">
        <v>1</v>
      </c>
      <c r="E153">
        <v>131</v>
      </c>
      <c r="M153">
        <v>350</v>
      </c>
      <c r="Q153">
        <v>200</v>
      </c>
      <c r="U153">
        <v>6</v>
      </c>
    </row>
    <row r="154" spans="1:21">
      <c r="A154">
        <v>18</v>
      </c>
      <c r="B154">
        <v>1</v>
      </c>
    </row>
    <row r="155" spans="1:21">
      <c r="A155">
        <v>19</v>
      </c>
      <c r="B155">
        <v>1</v>
      </c>
      <c r="I155">
        <v>10</v>
      </c>
    </row>
    <row r="156" spans="1:21">
      <c r="A156">
        <v>20</v>
      </c>
      <c r="B156">
        <v>1</v>
      </c>
      <c r="E156">
        <v>70</v>
      </c>
      <c r="I156">
        <v>25</v>
      </c>
      <c r="M156">
        <v>330</v>
      </c>
      <c r="Q156">
        <v>330</v>
      </c>
      <c r="U156">
        <v>10</v>
      </c>
    </row>
    <row r="157" spans="1:21">
      <c r="A157">
        <v>21</v>
      </c>
      <c r="B157">
        <v>1</v>
      </c>
      <c r="E157">
        <v>30</v>
      </c>
      <c r="I157">
        <v>24</v>
      </c>
      <c r="M157">
        <v>350</v>
      </c>
      <c r="Q157">
        <v>350</v>
      </c>
      <c r="U157">
        <v>5</v>
      </c>
    </row>
    <row r="158" spans="1:21">
      <c r="A158">
        <v>22</v>
      </c>
      <c r="B158">
        <v>1</v>
      </c>
      <c r="E158">
        <v>32</v>
      </c>
      <c r="I158">
        <v>20</v>
      </c>
      <c r="M158">
        <v>600</v>
      </c>
      <c r="Q158">
        <v>355</v>
      </c>
      <c r="U158">
        <v>6</v>
      </c>
    </row>
    <row r="159" spans="1:21">
      <c r="A159">
        <v>23</v>
      </c>
      <c r="B159">
        <v>1</v>
      </c>
      <c r="E159">
        <v>30</v>
      </c>
      <c r="M159">
        <v>30</v>
      </c>
      <c r="Q159">
        <v>1</v>
      </c>
      <c r="U159">
        <v>0</v>
      </c>
    </row>
    <row r="160" spans="1:21">
      <c r="A160">
        <v>24</v>
      </c>
      <c r="B160">
        <v>1</v>
      </c>
      <c r="I160">
        <v>125</v>
      </c>
    </row>
    <row r="161" spans="1:21">
      <c r="A161">
        <v>25</v>
      </c>
      <c r="B161">
        <v>1</v>
      </c>
      <c r="E161">
        <v>135</v>
      </c>
      <c r="I161">
        <v>23</v>
      </c>
      <c r="M161">
        <v>150</v>
      </c>
      <c r="Q161">
        <v>80</v>
      </c>
      <c r="U161">
        <v>6</v>
      </c>
    </row>
    <row r="162" spans="1:21">
      <c r="A162">
        <v>26</v>
      </c>
      <c r="B162">
        <v>1</v>
      </c>
      <c r="E162">
        <v>32</v>
      </c>
      <c r="I162">
        <v>24</v>
      </c>
      <c r="M162">
        <v>30</v>
      </c>
      <c r="Q162">
        <v>300</v>
      </c>
      <c r="U162">
        <v>5</v>
      </c>
    </row>
    <row r="163" spans="1:21">
      <c r="A163">
        <v>27</v>
      </c>
      <c r="B163">
        <v>1</v>
      </c>
      <c r="E163">
        <v>32</v>
      </c>
      <c r="M163">
        <v>350</v>
      </c>
      <c r="Q163">
        <v>10</v>
      </c>
      <c r="U163">
        <v>6</v>
      </c>
    </row>
    <row r="164" spans="1:21">
      <c r="A164">
        <v>28</v>
      </c>
      <c r="B164">
        <v>1</v>
      </c>
      <c r="I164">
        <v>2.5</v>
      </c>
    </row>
    <row r="165" spans="1:21">
      <c r="A165">
        <v>29</v>
      </c>
      <c r="B165">
        <v>1</v>
      </c>
      <c r="E165">
        <v>3.3</v>
      </c>
      <c r="M165">
        <v>6</v>
      </c>
      <c r="Q165">
        <v>300</v>
      </c>
      <c r="U165">
        <v>5</v>
      </c>
    </row>
    <row r="166" spans="1:21">
      <c r="A166">
        <v>30</v>
      </c>
      <c r="B166">
        <v>1</v>
      </c>
      <c r="I166">
        <v>50</v>
      </c>
    </row>
    <row r="167" spans="1:21">
      <c r="A167">
        <v>31</v>
      </c>
      <c r="B167">
        <v>1</v>
      </c>
      <c r="E167">
        <v>100</v>
      </c>
      <c r="I167">
        <v>24</v>
      </c>
      <c r="M167">
        <v>120</v>
      </c>
      <c r="Q167">
        <v>300</v>
      </c>
      <c r="U167">
        <v>50</v>
      </c>
    </row>
    <row r="168" spans="1:21">
      <c r="A168">
        <v>32</v>
      </c>
      <c r="B168">
        <v>1</v>
      </c>
      <c r="E168">
        <v>34</v>
      </c>
      <c r="I168">
        <v>24</v>
      </c>
      <c r="M168">
        <v>34</v>
      </c>
      <c r="Q168">
        <v>64</v>
      </c>
      <c r="U168">
        <v>6</v>
      </c>
    </row>
    <row r="169" spans="1:21">
      <c r="A169">
        <v>33</v>
      </c>
      <c r="B169">
        <v>1</v>
      </c>
      <c r="E169">
        <v>34</v>
      </c>
      <c r="I169">
        <v>23</v>
      </c>
      <c r="M169">
        <v>300</v>
      </c>
      <c r="Q169">
        <v>344</v>
      </c>
      <c r="U169">
        <v>6</v>
      </c>
    </row>
    <row r="170" spans="1:21">
      <c r="A170">
        <v>34</v>
      </c>
      <c r="B170">
        <v>1</v>
      </c>
      <c r="E170">
        <v>37</v>
      </c>
      <c r="M170">
        <v>500</v>
      </c>
      <c r="Q170">
        <v>360</v>
      </c>
      <c r="U170">
        <v>35</v>
      </c>
    </row>
    <row r="171" spans="1:21">
      <c r="A171">
        <v>35</v>
      </c>
      <c r="B171">
        <v>1</v>
      </c>
    </row>
    <row r="172" spans="1:21">
      <c r="A172">
        <v>36</v>
      </c>
      <c r="B172">
        <v>1</v>
      </c>
      <c r="I172">
        <v>10</v>
      </c>
    </row>
    <row r="173" spans="1:21">
      <c r="A173">
        <v>37</v>
      </c>
      <c r="B173">
        <v>1</v>
      </c>
      <c r="E173">
        <v>15</v>
      </c>
      <c r="I173">
        <v>12</v>
      </c>
      <c r="M173">
        <v>160</v>
      </c>
      <c r="Q173">
        <v>300</v>
      </c>
      <c r="U173">
        <v>5</v>
      </c>
    </row>
    <row r="174" spans="1:21">
      <c r="A174">
        <v>38</v>
      </c>
      <c r="B174">
        <v>1</v>
      </c>
      <c r="E174">
        <v>15</v>
      </c>
      <c r="M174">
        <v>15</v>
      </c>
      <c r="Q174">
        <v>3</v>
      </c>
      <c r="U174">
        <v>0</v>
      </c>
    </row>
    <row r="175" spans="1:21">
      <c r="A175">
        <v>39</v>
      </c>
      <c r="B175">
        <v>1</v>
      </c>
      <c r="I175">
        <v>25</v>
      </c>
    </row>
    <row r="176" spans="1:21">
      <c r="A176">
        <v>40</v>
      </c>
      <c r="B176">
        <v>1</v>
      </c>
      <c r="E176">
        <v>30</v>
      </c>
      <c r="M176">
        <v>70</v>
      </c>
      <c r="Q176">
        <v>50</v>
      </c>
      <c r="U176">
        <v>5</v>
      </c>
    </row>
    <row r="177" spans="1:21">
      <c r="A177">
        <v>41</v>
      </c>
      <c r="B177">
        <v>1</v>
      </c>
      <c r="I177">
        <v>18</v>
      </c>
    </row>
    <row r="178" spans="1:21">
      <c r="A178">
        <v>42</v>
      </c>
      <c r="B178">
        <v>1</v>
      </c>
      <c r="E178">
        <v>25</v>
      </c>
      <c r="I178">
        <v>24</v>
      </c>
      <c r="M178">
        <v>250</v>
      </c>
      <c r="Q178">
        <v>200</v>
      </c>
      <c r="U178">
        <v>0.5</v>
      </c>
    </row>
    <row r="179" spans="1:21">
      <c r="A179">
        <v>43</v>
      </c>
      <c r="B179">
        <v>1</v>
      </c>
      <c r="E179">
        <v>35</v>
      </c>
      <c r="I179">
        <v>24</v>
      </c>
      <c r="M179">
        <v>355</v>
      </c>
      <c r="Q179">
        <v>355</v>
      </c>
      <c r="U179">
        <v>8</v>
      </c>
    </row>
    <row r="180" spans="1:21">
      <c r="A180">
        <v>44</v>
      </c>
      <c r="B180">
        <v>1</v>
      </c>
      <c r="E180">
        <v>32</v>
      </c>
      <c r="I180">
        <v>54</v>
      </c>
      <c r="M180">
        <v>650</v>
      </c>
      <c r="Q180">
        <v>350</v>
      </c>
      <c r="U180">
        <v>6</v>
      </c>
    </row>
    <row r="181" spans="1:21">
      <c r="A181">
        <v>45</v>
      </c>
      <c r="B181">
        <v>1</v>
      </c>
      <c r="E181">
        <v>56</v>
      </c>
      <c r="I181">
        <v>24</v>
      </c>
      <c r="M181">
        <v>355</v>
      </c>
      <c r="Q181">
        <v>6</v>
      </c>
      <c r="U181">
        <v>5</v>
      </c>
    </row>
    <row r="182" spans="1:21">
      <c r="A182">
        <v>46</v>
      </c>
      <c r="B182">
        <v>1</v>
      </c>
      <c r="E182">
        <v>32</v>
      </c>
      <c r="M182">
        <v>355</v>
      </c>
      <c r="Q182">
        <v>355</v>
      </c>
      <c r="U182">
        <v>6</v>
      </c>
    </row>
    <row r="183" spans="1:21">
      <c r="A183">
        <v>47</v>
      </c>
      <c r="B183">
        <v>1</v>
      </c>
      <c r="I183">
        <v>25</v>
      </c>
    </row>
    <row r="184" spans="1:21">
      <c r="A184">
        <v>48</v>
      </c>
      <c r="B184">
        <v>1</v>
      </c>
      <c r="E184">
        <v>32</v>
      </c>
      <c r="M184">
        <v>355</v>
      </c>
      <c r="Q184">
        <v>50</v>
      </c>
      <c r="U184">
        <v>5</v>
      </c>
    </row>
    <row r="185" spans="1:21">
      <c r="A185">
        <v>49</v>
      </c>
      <c r="B185">
        <v>1</v>
      </c>
      <c r="I185">
        <v>100</v>
      </c>
    </row>
    <row r="186" spans="1:21">
      <c r="A186">
        <v>50</v>
      </c>
      <c r="B186">
        <v>1</v>
      </c>
      <c r="E186">
        <v>25</v>
      </c>
    </row>
    <row r="187" spans="1:21">
      <c r="A187">
        <v>51</v>
      </c>
      <c r="B187">
        <v>1</v>
      </c>
      <c r="I187">
        <v>24</v>
      </c>
    </row>
    <row r="188" spans="1:21">
      <c r="A188">
        <v>52</v>
      </c>
      <c r="B188">
        <v>1</v>
      </c>
      <c r="E188">
        <v>32</v>
      </c>
      <c r="M188">
        <v>355</v>
      </c>
      <c r="Q188">
        <v>355</v>
      </c>
      <c r="U188">
        <v>6</v>
      </c>
    </row>
    <row r="189" spans="1:21">
      <c r="A189">
        <v>53</v>
      </c>
      <c r="B189">
        <v>1</v>
      </c>
    </row>
    <row r="190" spans="1:21">
      <c r="A190">
        <v>54</v>
      </c>
      <c r="B190">
        <v>1</v>
      </c>
    </row>
    <row r="191" spans="1:21">
      <c r="A191">
        <v>55</v>
      </c>
      <c r="B191">
        <v>1</v>
      </c>
      <c r="I191">
        <v>32</v>
      </c>
    </row>
    <row r="192" spans="1:21">
      <c r="A192">
        <v>56</v>
      </c>
      <c r="B192">
        <v>1</v>
      </c>
      <c r="E192">
        <v>24</v>
      </c>
      <c r="M192">
        <v>355</v>
      </c>
      <c r="Q192">
        <v>6</v>
      </c>
      <c r="U192">
        <v>6</v>
      </c>
    </row>
    <row r="193" spans="1:21">
      <c r="A193">
        <v>57</v>
      </c>
      <c r="B193">
        <v>1</v>
      </c>
      <c r="I193">
        <v>131</v>
      </c>
    </row>
    <row r="194" spans="1:21">
      <c r="A194">
        <v>58</v>
      </c>
      <c r="B194">
        <v>1</v>
      </c>
      <c r="E194">
        <v>131</v>
      </c>
      <c r="I194">
        <v>35</v>
      </c>
      <c r="M194">
        <v>30</v>
      </c>
      <c r="Q194">
        <v>31</v>
      </c>
      <c r="U194">
        <v>6</v>
      </c>
    </row>
    <row r="195" spans="1:21">
      <c r="A195">
        <v>59</v>
      </c>
      <c r="B195">
        <v>1</v>
      </c>
      <c r="E195">
        <v>50</v>
      </c>
      <c r="M195">
        <v>25</v>
      </c>
      <c r="Q195">
        <v>35</v>
      </c>
      <c r="U195">
        <v>35</v>
      </c>
    </row>
    <row r="196" spans="1:21">
      <c r="A196">
        <v>60</v>
      </c>
      <c r="B196">
        <v>1</v>
      </c>
      <c r="I196">
        <v>24</v>
      </c>
    </row>
    <row r="197" spans="1:21">
      <c r="A197">
        <v>61</v>
      </c>
      <c r="B197">
        <v>1</v>
      </c>
      <c r="E197">
        <v>32</v>
      </c>
      <c r="I197">
        <v>131</v>
      </c>
      <c r="M197">
        <v>355</v>
      </c>
      <c r="Q197">
        <v>20</v>
      </c>
      <c r="U197">
        <v>10</v>
      </c>
    </row>
    <row r="198" spans="1:21">
      <c r="A198">
        <v>62</v>
      </c>
      <c r="B198">
        <v>1</v>
      </c>
      <c r="E198">
        <v>131</v>
      </c>
      <c r="M198">
        <v>355</v>
      </c>
      <c r="Q198">
        <v>355</v>
      </c>
      <c r="U198">
        <v>6</v>
      </c>
    </row>
    <row r="199" spans="1:21">
      <c r="A199">
        <v>63</v>
      </c>
      <c r="B199">
        <v>1</v>
      </c>
      <c r="I199">
        <v>28</v>
      </c>
    </row>
    <row r="200" spans="1:21">
      <c r="A200">
        <v>64</v>
      </c>
      <c r="B200">
        <v>1</v>
      </c>
      <c r="E200">
        <v>31</v>
      </c>
      <c r="I200">
        <v>24</v>
      </c>
      <c r="M200">
        <v>322</v>
      </c>
      <c r="Q200">
        <v>30</v>
      </c>
      <c r="U200">
        <v>6</v>
      </c>
    </row>
    <row r="201" spans="1:21">
      <c r="A201">
        <v>65</v>
      </c>
      <c r="B201">
        <v>1</v>
      </c>
      <c r="E201">
        <v>33</v>
      </c>
      <c r="I201">
        <v>130</v>
      </c>
      <c r="M201">
        <v>400</v>
      </c>
      <c r="Q201">
        <v>355</v>
      </c>
      <c r="U201">
        <v>6</v>
      </c>
    </row>
    <row r="202" spans="1:21">
      <c r="A202">
        <v>66</v>
      </c>
      <c r="B202">
        <v>1</v>
      </c>
      <c r="E202">
        <v>130</v>
      </c>
      <c r="I202">
        <v>31</v>
      </c>
      <c r="M202">
        <v>300</v>
      </c>
      <c r="Q202">
        <v>300</v>
      </c>
      <c r="U202">
        <v>6</v>
      </c>
    </row>
    <row r="203" spans="1:21">
      <c r="A203">
        <v>67</v>
      </c>
      <c r="B203">
        <v>1</v>
      </c>
      <c r="E203">
        <v>23</v>
      </c>
      <c r="I203">
        <v>24</v>
      </c>
      <c r="M203">
        <v>350</v>
      </c>
      <c r="Q203">
        <v>31</v>
      </c>
      <c r="U203">
        <v>8</v>
      </c>
    </row>
    <row r="204" spans="1:21">
      <c r="A204">
        <v>68</v>
      </c>
      <c r="B204">
        <v>1</v>
      </c>
      <c r="E204">
        <v>32</v>
      </c>
      <c r="M204">
        <v>131</v>
      </c>
      <c r="Q204">
        <v>50</v>
      </c>
      <c r="U204">
        <v>12</v>
      </c>
    </row>
    <row r="205" spans="1:21">
      <c r="A205">
        <v>69</v>
      </c>
      <c r="B205">
        <v>1</v>
      </c>
      <c r="I205">
        <v>24</v>
      </c>
    </row>
    <row r="206" spans="1:21">
      <c r="A206">
        <v>70</v>
      </c>
      <c r="B206">
        <v>1</v>
      </c>
      <c r="E206">
        <v>32</v>
      </c>
      <c r="M206">
        <v>335</v>
      </c>
      <c r="Q206">
        <v>150</v>
      </c>
      <c r="U206">
        <v>6</v>
      </c>
    </row>
    <row r="207" spans="1:21">
      <c r="A207">
        <v>71</v>
      </c>
      <c r="B207">
        <v>1</v>
      </c>
      <c r="I207">
        <v>24</v>
      </c>
    </row>
    <row r="208" spans="1:21">
      <c r="A208">
        <v>72</v>
      </c>
      <c r="B208">
        <v>1</v>
      </c>
      <c r="E208">
        <v>30</v>
      </c>
      <c r="M208">
        <v>355</v>
      </c>
      <c r="Q208">
        <v>355</v>
      </c>
      <c r="U208">
        <v>6</v>
      </c>
    </row>
    <row r="209" spans="1:21">
      <c r="A209">
        <v>73</v>
      </c>
      <c r="B209">
        <v>1</v>
      </c>
      <c r="I209">
        <v>35</v>
      </c>
    </row>
    <row r="210" spans="1:21">
      <c r="A210">
        <v>74</v>
      </c>
      <c r="B210">
        <v>1</v>
      </c>
      <c r="E210">
        <v>35</v>
      </c>
      <c r="I210">
        <v>24</v>
      </c>
      <c r="M210">
        <v>350</v>
      </c>
      <c r="Q210">
        <v>200</v>
      </c>
      <c r="U210">
        <v>6</v>
      </c>
    </row>
    <row r="211" spans="1:21">
      <c r="A211">
        <v>75</v>
      </c>
      <c r="B211">
        <v>1</v>
      </c>
      <c r="E211">
        <v>32</v>
      </c>
      <c r="I211">
        <v>30</v>
      </c>
      <c r="M211">
        <v>350</v>
      </c>
      <c r="Q211">
        <v>350</v>
      </c>
      <c r="U211">
        <v>6</v>
      </c>
    </row>
    <row r="212" spans="1:21">
      <c r="A212">
        <v>76</v>
      </c>
      <c r="B212">
        <v>1</v>
      </c>
      <c r="E212">
        <v>50</v>
      </c>
      <c r="I212">
        <v>10</v>
      </c>
      <c r="M212">
        <v>300</v>
      </c>
      <c r="Q212">
        <v>250</v>
      </c>
      <c r="U212">
        <v>10</v>
      </c>
    </row>
    <row r="213" spans="1:21">
      <c r="A213">
        <v>77</v>
      </c>
      <c r="B213">
        <v>1</v>
      </c>
      <c r="E213">
        <v>30</v>
      </c>
      <c r="M213">
        <v>300</v>
      </c>
      <c r="Q213">
        <v>150</v>
      </c>
      <c r="U213">
        <v>6</v>
      </c>
    </row>
    <row r="214" spans="1:21">
      <c r="A214">
        <v>78</v>
      </c>
      <c r="B214">
        <v>1</v>
      </c>
      <c r="I214">
        <v>25</v>
      </c>
    </row>
    <row r="215" spans="1:21">
      <c r="A215">
        <v>79</v>
      </c>
      <c r="B215">
        <v>1</v>
      </c>
      <c r="E215">
        <v>36</v>
      </c>
      <c r="I215">
        <v>24</v>
      </c>
      <c r="M215">
        <v>250</v>
      </c>
      <c r="Q215">
        <v>350</v>
      </c>
      <c r="U215">
        <v>6</v>
      </c>
    </row>
    <row r="216" spans="1:21">
      <c r="A216">
        <v>80</v>
      </c>
      <c r="B216">
        <v>1</v>
      </c>
      <c r="E216">
        <v>33</v>
      </c>
      <c r="M216">
        <v>344</v>
      </c>
      <c r="Q216">
        <v>344</v>
      </c>
      <c r="U216">
        <v>6</v>
      </c>
    </row>
    <row r="217" spans="1:21">
      <c r="A217">
        <v>81</v>
      </c>
      <c r="B217">
        <v>1</v>
      </c>
      <c r="I217">
        <v>25</v>
      </c>
    </row>
    <row r="218" spans="1:21">
      <c r="A218">
        <v>82</v>
      </c>
      <c r="B218">
        <v>1</v>
      </c>
      <c r="E218">
        <v>32</v>
      </c>
      <c r="M218">
        <v>355</v>
      </c>
      <c r="Q218">
        <v>355</v>
      </c>
      <c r="U218">
        <v>6</v>
      </c>
    </row>
    <row r="219" spans="1:21">
      <c r="A219">
        <v>83</v>
      </c>
      <c r="B219">
        <v>1</v>
      </c>
      <c r="I219">
        <v>20</v>
      </c>
    </row>
    <row r="220" spans="1:21">
      <c r="A220">
        <v>84</v>
      </c>
      <c r="B220">
        <v>1</v>
      </c>
      <c r="E220">
        <v>35</v>
      </c>
      <c r="I220">
        <v>24</v>
      </c>
      <c r="M220">
        <v>150</v>
      </c>
      <c r="Q220">
        <v>80</v>
      </c>
      <c r="U220">
        <v>35</v>
      </c>
    </row>
    <row r="221" spans="1:21">
      <c r="A221">
        <v>85</v>
      </c>
      <c r="B221">
        <v>1</v>
      </c>
      <c r="E221">
        <v>32</v>
      </c>
      <c r="I221">
        <v>25</v>
      </c>
      <c r="M221">
        <v>355</v>
      </c>
      <c r="Q221">
        <v>355</v>
      </c>
      <c r="U221">
        <v>6</v>
      </c>
    </row>
    <row r="222" spans="1:21">
      <c r="A222">
        <v>86</v>
      </c>
      <c r="B222">
        <v>1</v>
      </c>
      <c r="E222">
        <v>30</v>
      </c>
      <c r="I222">
        <v>24</v>
      </c>
      <c r="M222">
        <v>300</v>
      </c>
      <c r="Q222">
        <v>100</v>
      </c>
      <c r="U222">
        <v>5</v>
      </c>
    </row>
    <row r="223" spans="1:21">
      <c r="A223">
        <v>87</v>
      </c>
      <c r="B223">
        <v>1</v>
      </c>
      <c r="E223">
        <v>32</v>
      </c>
      <c r="I223">
        <v>20</v>
      </c>
      <c r="M223">
        <v>300</v>
      </c>
      <c r="Q223">
        <v>5</v>
      </c>
      <c r="U223">
        <v>1</v>
      </c>
    </row>
    <row r="224" spans="1:21">
      <c r="A224">
        <v>88</v>
      </c>
      <c r="B224">
        <v>1</v>
      </c>
      <c r="E224">
        <v>40</v>
      </c>
      <c r="M224">
        <v>200</v>
      </c>
      <c r="Q224">
        <v>355</v>
      </c>
      <c r="U224">
        <v>6</v>
      </c>
    </row>
    <row r="225" spans="1:21">
      <c r="A225">
        <v>89</v>
      </c>
      <c r="B225">
        <v>1</v>
      </c>
      <c r="I225">
        <v>24</v>
      </c>
    </row>
    <row r="226" spans="1:21">
      <c r="A226">
        <v>90</v>
      </c>
      <c r="B226">
        <v>1</v>
      </c>
      <c r="E226">
        <v>32</v>
      </c>
      <c r="M226">
        <v>200</v>
      </c>
      <c r="Q226">
        <v>199</v>
      </c>
      <c r="U226">
        <v>6</v>
      </c>
    </row>
    <row r="227" spans="1:21">
      <c r="A227">
        <v>91</v>
      </c>
      <c r="B227">
        <v>1</v>
      </c>
      <c r="I227">
        <v>20</v>
      </c>
    </row>
    <row r="228" spans="1:21">
      <c r="A228">
        <v>92</v>
      </c>
      <c r="B228">
        <v>1</v>
      </c>
      <c r="E228">
        <v>35</v>
      </c>
      <c r="I228">
        <v>24</v>
      </c>
      <c r="M228">
        <v>35</v>
      </c>
      <c r="Q228">
        <v>35</v>
      </c>
      <c r="U228">
        <v>8</v>
      </c>
    </row>
    <row r="229" spans="1:21">
      <c r="A229">
        <v>93</v>
      </c>
      <c r="B229">
        <v>1</v>
      </c>
      <c r="E229">
        <v>32</v>
      </c>
      <c r="I229">
        <v>24</v>
      </c>
      <c r="M229">
        <v>355</v>
      </c>
      <c r="Q229">
        <v>355</v>
      </c>
      <c r="U229">
        <v>6</v>
      </c>
    </row>
    <row r="230" spans="1:21">
      <c r="A230">
        <v>94</v>
      </c>
      <c r="B230">
        <v>1</v>
      </c>
      <c r="E230">
        <v>32</v>
      </c>
      <c r="I230">
        <v>10</v>
      </c>
      <c r="M230">
        <v>355</v>
      </c>
      <c r="Q230">
        <v>355</v>
      </c>
      <c r="U230">
        <v>6</v>
      </c>
    </row>
    <row r="231" spans="1:21">
      <c r="A231">
        <v>95</v>
      </c>
      <c r="B231">
        <v>1</v>
      </c>
      <c r="E231">
        <v>80</v>
      </c>
      <c r="I231">
        <v>24</v>
      </c>
      <c r="Q231">
        <v>30</v>
      </c>
      <c r="U231">
        <v>5</v>
      </c>
    </row>
    <row r="232" spans="1:21">
      <c r="A232">
        <v>96</v>
      </c>
      <c r="B232">
        <v>1</v>
      </c>
      <c r="E232">
        <v>32</v>
      </c>
      <c r="I232">
        <v>24</v>
      </c>
      <c r="M232">
        <v>355</v>
      </c>
      <c r="Q232">
        <v>355</v>
      </c>
      <c r="U232">
        <v>6</v>
      </c>
    </row>
    <row r="233" spans="1:21">
      <c r="A233">
        <v>97</v>
      </c>
      <c r="B233">
        <v>1</v>
      </c>
      <c r="E233">
        <v>31</v>
      </c>
      <c r="M233">
        <v>340</v>
      </c>
      <c r="Q233">
        <v>120</v>
      </c>
      <c r="U233">
        <v>6</v>
      </c>
    </row>
    <row r="234" spans="1:21">
      <c r="A234">
        <v>98</v>
      </c>
      <c r="B234">
        <v>1</v>
      </c>
      <c r="I234">
        <v>89</v>
      </c>
    </row>
    <row r="235" spans="1:21">
      <c r="A235">
        <v>99</v>
      </c>
      <c r="B235">
        <v>1</v>
      </c>
      <c r="E235">
        <v>131</v>
      </c>
      <c r="Q235">
        <v>100</v>
      </c>
      <c r="U235">
        <v>6</v>
      </c>
    </row>
    <row r="236" spans="1:21">
      <c r="A236">
        <v>100</v>
      </c>
      <c r="B236">
        <v>1</v>
      </c>
      <c r="I236">
        <v>24</v>
      </c>
    </row>
    <row r="237" spans="1:21">
      <c r="A237">
        <v>101</v>
      </c>
      <c r="B237">
        <v>1</v>
      </c>
      <c r="E237">
        <v>32</v>
      </c>
      <c r="M237">
        <v>355</v>
      </c>
      <c r="Q237">
        <v>355</v>
      </c>
      <c r="U237">
        <v>6</v>
      </c>
    </row>
    <row r="238" spans="1:21">
      <c r="A238">
        <v>102</v>
      </c>
      <c r="B238">
        <v>1</v>
      </c>
    </row>
    <row r="239" spans="1:21">
      <c r="A239">
        <v>103</v>
      </c>
      <c r="B239">
        <v>1</v>
      </c>
    </row>
    <row r="240" spans="1:21">
      <c r="A240">
        <v>104</v>
      </c>
      <c r="B240">
        <v>1</v>
      </c>
      <c r="I240">
        <v>24</v>
      </c>
    </row>
    <row r="241" spans="1:21">
      <c r="A241">
        <v>105</v>
      </c>
      <c r="B241">
        <v>1</v>
      </c>
      <c r="E241">
        <v>31</v>
      </c>
      <c r="M241">
        <v>335</v>
      </c>
      <c r="Q241">
        <v>330</v>
      </c>
      <c r="U241">
        <v>10</v>
      </c>
    </row>
    <row r="242" spans="1:21">
      <c r="A242">
        <v>106</v>
      </c>
      <c r="B242">
        <v>1</v>
      </c>
      <c r="I242">
        <v>24</v>
      </c>
    </row>
    <row r="243" spans="1:21">
      <c r="A243">
        <v>107</v>
      </c>
      <c r="B243">
        <v>1</v>
      </c>
      <c r="E243">
        <v>31</v>
      </c>
      <c r="I243">
        <v>24</v>
      </c>
      <c r="M243">
        <v>350</v>
      </c>
      <c r="Q243">
        <v>120</v>
      </c>
      <c r="U243">
        <v>50</v>
      </c>
    </row>
    <row r="244" spans="1:21">
      <c r="A244">
        <v>108</v>
      </c>
      <c r="B244">
        <v>1</v>
      </c>
      <c r="E244">
        <v>32</v>
      </c>
      <c r="I244">
        <v>11</v>
      </c>
      <c r="M244">
        <v>50</v>
      </c>
      <c r="Q244">
        <v>25</v>
      </c>
      <c r="U244">
        <v>3</v>
      </c>
    </row>
    <row r="245" spans="1:21">
      <c r="A245">
        <v>109</v>
      </c>
      <c r="B245">
        <v>1</v>
      </c>
      <c r="E245">
        <v>15</v>
      </c>
      <c r="M245">
        <v>355</v>
      </c>
      <c r="Q245">
        <v>50</v>
      </c>
      <c r="U245">
        <v>0</v>
      </c>
    </row>
    <row r="246" spans="1:21">
      <c r="A246">
        <v>110</v>
      </c>
      <c r="B246">
        <v>1</v>
      </c>
      <c r="I246">
        <v>24</v>
      </c>
    </row>
    <row r="247" spans="1:21">
      <c r="A247">
        <v>111</v>
      </c>
      <c r="B247">
        <v>1</v>
      </c>
      <c r="E247">
        <v>32</v>
      </c>
      <c r="I247">
        <v>24</v>
      </c>
      <c r="M247">
        <v>350</v>
      </c>
      <c r="Q247">
        <v>24</v>
      </c>
      <c r="U247">
        <v>30</v>
      </c>
    </row>
    <row r="248" spans="1:21">
      <c r="A248">
        <v>112</v>
      </c>
      <c r="B248">
        <v>1</v>
      </c>
      <c r="E248">
        <v>32</v>
      </c>
      <c r="M248">
        <v>334</v>
      </c>
      <c r="Q248">
        <v>334</v>
      </c>
    </row>
    <row r="249" spans="1:21">
      <c r="A249">
        <v>113</v>
      </c>
      <c r="B249">
        <v>1</v>
      </c>
      <c r="I249">
        <v>24</v>
      </c>
    </row>
    <row r="250" spans="1:21">
      <c r="A250">
        <v>114</v>
      </c>
      <c r="B250">
        <v>1</v>
      </c>
      <c r="E250">
        <v>32</v>
      </c>
      <c r="I250">
        <v>24</v>
      </c>
      <c r="M250">
        <v>300</v>
      </c>
      <c r="Q250">
        <v>132</v>
      </c>
      <c r="U250">
        <v>6</v>
      </c>
    </row>
    <row r="251" spans="1:21">
      <c r="A251">
        <v>115</v>
      </c>
      <c r="B251">
        <v>1</v>
      </c>
      <c r="E251">
        <v>32</v>
      </c>
      <c r="M251">
        <v>360</v>
      </c>
      <c r="Q251">
        <v>355</v>
      </c>
      <c r="U251">
        <v>6</v>
      </c>
    </row>
    <row r="252" spans="1:21">
      <c r="A252">
        <v>116</v>
      </c>
      <c r="B252">
        <v>1</v>
      </c>
      <c r="I252">
        <v>20</v>
      </c>
    </row>
    <row r="253" spans="1:21">
      <c r="A253">
        <v>117</v>
      </c>
      <c r="B253">
        <v>1</v>
      </c>
      <c r="E253">
        <v>30</v>
      </c>
      <c r="I253">
        <v>90</v>
      </c>
      <c r="M253">
        <v>300</v>
      </c>
      <c r="Q253">
        <v>100</v>
      </c>
      <c r="U253">
        <v>20</v>
      </c>
    </row>
    <row r="254" spans="1:21">
      <c r="A254">
        <v>118</v>
      </c>
      <c r="B254">
        <v>1</v>
      </c>
      <c r="E254">
        <v>100</v>
      </c>
      <c r="M254">
        <v>800</v>
      </c>
      <c r="Q254">
        <v>700</v>
      </c>
      <c r="U254">
        <v>10</v>
      </c>
    </row>
    <row r="255" spans="1:21">
      <c r="A255">
        <v>119</v>
      </c>
      <c r="B255">
        <v>1</v>
      </c>
    </row>
    <row r="256" spans="1:21">
      <c r="A256">
        <v>120</v>
      </c>
      <c r="B256">
        <v>1</v>
      </c>
      <c r="I256">
        <v>4</v>
      </c>
    </row>
    <row r="257" spans="1:21">
      <c r="A257">
        <v>121</v>
      </c>
      <c r="B257">
        <v>1</v>
      </c>
      <c r="E257">
        <v>32</v>
      </c>
      <c r="I257">
        <v>24</v>
      </c>
      <c r="M257">
        <v>132</v>
      </c>
      <c r="Q257">
        <v>132</v>
      </c>
      <c r="U257">
        <v>4</v>
      </c>
    </row>
    <row r="258" spans="1:21">
      <c r="A258">
        <v>122</v>
      </c>
      <c r="B258">
        <v>1</v>
      </c>
      <c r="E258">
        <v>32</v>
      </c>
      <c r="M258">
        <v>322</v>
      </c>
      <c r="Q258">
        <v>50</v>
      </c>
      <c r="U258">
        <v>6</v>
      </c>
    </row>
    <row r="259" spans="1:21">
      <c r="A259">
        <v>123</v>
      </c>
      <c r="B259">
        <v>1</v>
      </c>
    </row>
    <row r="260" spans="1:21">
      <c r="A260">
        <v>124</v>
      </c>
      <c r="B260">
        <v>1</v>
      </c>
    </row>
    <row r="261" spans="1:21">
      <c r="A261">
        <v>125</v>
      </c>
      <c r="B261">
        <v>1</v>
      </c>
      <c r="I261">
        <v>24</v>
      </c>
    </row>
    <row r="262" spans="1:21">
      <c r="A262">
        <v>126</v>
      </c>
      <c r="B262">
        <v>1</v>
      </c>
      <c r="E262">
        <v>32</v>
      </c>
      <c r="M262">
        <v>355</v>
      </c>
      <c r="Q262">
        <v>355</v>
      </c>
      <c r="U262">
        <v>6</v>
      </c>
    </row>
    <row r="263" spans="1:21">
      <c r="A263">
        <v>127</v>
      </c>
      <c r="B263">
        <v>1</v>
      </c>
    </row>
    <row r="264" spans="1:21">
      <c r="A264">
        <v>128</v>
      </c>
      <c r="B264">
        <v>1</v>
      </c>
      <c r="I264">
        <v>26</v>
      </c>
    </row>
    <row r="265" spans="1:21">
      <c r="A265">
        <v>129</v>
      </c>
      <c r="B265">
        <v>1</v>
      </c>
      <c r="E265">
        <v>32</v>
      </c>
      <c r="I265">
        <v>24</v>
      </c>
      <c r="M265">
        <v>355</v>
      </c>
      <c r="Q265">
        <v>355</v>
      </c>
      <c r="U265">
        <v>6</v>
      </c>
    </row>
    <row r="266" spans="1:21">
      <c r="A266">
        <v>130</v>
      </c>
      <c r="B266">
        <v>1</v>
      </c>
      <c r="E266">
        <v>32</v>
      </c>
      <c r="I266">
        <v>4</v>
      </c>
      <c r="M266">
        <v>355</v>
      </c>
      <c r="Q266">
        <v>355</v>
      </c>
      <c r="U266">
        <v>6</v>
      </c>
    </row>
    <row r="267" spans="1:21">
      <c r="A267">
        <v>131</v>
      </c>
      <c r="B267">
        <v>1</v>
      </c>
      <c r="E267">
        <v>16</v>
      </c>
      <c r="M267">
        <v>400</v>
      </c>
      <c r="Q267">
        <v>600</v>
      </c>
      <c r="U267">
        <v>50</v>
      </c>
    </row>
    <row r="268" spans="1:21">
      <c r="A268">
        <v>132</v>
      </c>
      <c r="B268">
        <v>1</v>
      </c>
    </row>
    <row r="269" spans="1:21">
      <c r="A269">
        <v>133</v>
      </c>
      <c r="B269">
        <v>1</v>
      </c>
      <c r="I269">
        <v>26</v>
      </c>
    </row>
    <row r="270" spans="1:21">
      <c r="A270">
        <v>134</v>
      </c>
      <c r="B270">
        <v>1</v>
      </c>
      <c r="I270">
        <v>24</v>
      </c>
      <c r="M270">
        <v>330</v>
      </c>
      <c r="U270">
        <v>9</v>
      </c>
    </row>
    <row r="271" spans="1:21">
      <c r="A271">
        <v>135</v>
      </c>
      <c r="B271">
        <v>1</v>
      </c>
      <c r="E271">
        <v>32</v>
      </c>
      <c r="M271">
        <v>355</v>
      </c>
      <c r="Q271">
        <v>350</v>
      </c>
      <c r="U271">
        <v>6</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88CEB-6D9E-E044-81F5-7442E07BC7FC}">
  <dimension ref="A1:L271"/>
  <sheetViews>
    <sheetView workbookViewId="0">
      <selection activeCell="D10" sqref="D10"/>
    </sheetView>
  </sheetViews>
  <sheetFormatPr baseColWidth="10" defaultRowHeight="15"/>
  <cols>
    <col min="1" max="2" width="10.83203125" style="229"/>
    <col min="3" max="4" width="47" style="229" customWidth="1"/>
    <col min="5" max="6" width="43.1640625" style="229" customWidth="1"/>
    <col min="7" max="8" width="36.5" style="229" customWidth="1"/>
    <col min="9" max="10" width="47.5" style="229" customWidth="1"/>
    <col min="11" max="11" width="26" style="229" customWidth="1"/>
    <col min="12" max="16384" width="10.83203125" style="229"/>
  </cols>
  <sheetData>
    <row r="1" spans="1:12" s="242" customFormat="1">
      <c r="A1" s="242" t="s">
        <v>649</v>
      </c>
      <c r="B1" s="242" t="s">
        <v>647</v>
      </c>
      <c r="C1" s="243" t="s">
        <v>641</v>
      </c>
      <c r="D1" s="243" t="s">
        <v>636</v>
      </c>
      <c r="E1" s="242" t="s">
        <v>642</v>
      </c>
      <c r="F1" s="243" t="s">
        <v>637</v>
      </c>
      <c r="G1" s="242" t="s">
        <v>644</v>
      </c>
      <c r="H1" s="243" t="s">
        <v>638</v>
      </c>
      <c r="I1" s="242" t="s">
        <v>645</v>
      </c>
      <c r="J1" s="243" t="s">
        <v>648</v>
      </c>
      <c r="K1" s="242" t="s">
        <v>646</v>
      </c>
      <c r="L1" s="243" t="s">
        <v>640</v>
      </c>
    </row>
    <row r="2" spans="1:12">
      <c r="A2" s="229">
        <v>1</v>
      </c>
      <c r="B2" s="229">
        <v>0</v>
      </c>
      <c r="D2" s="229">
        <v>32</v>
      </c>
      <c r="E2" s="241"/>
      <c r="F2" s="229">
        <v>24</v>
      </c>
      <c r="H2" s="229">
        <v>385</v>
      </c>
      <c r="J2" s="229">
        <v>355</v>
      </c>
      <c r="L2" s="229">
        <v>6</v>
      </c>
    </row>
    <row r="3" spans="1:12">
      <c r="A3" s="229">
        <v>2</v>
      </c>
      <c r="B3" s="229">
        <v>0</v>
      </c>
      <c r="C3" s="229">
        <v>20</v>
      </c>
      <c r="E3" s="241">
        <v>10</v>
      </c>
      <c r="G3" s="229">
        <v>50</v>
      </c>
      <c r="I3" s="229">
        <v>15</v>
      </c>
      <c r="K3" s="229">
        <v>1</v>
      </c>
    </row>
    <row r="4" spans="1:12">
      <c r="A4" s="229">
        <v>3</v>
      </c>
      <c r="B4" s="229">
        <v>0</v>
      </c>
      <c r="E4" s="241"/>
    </row>
    <row r="5" spans="1:12">
      <c r="A5" s="229">
        <v>4</v>
      </c>
      <c r="B5" s="229">
        <v>0</v>
      </c>
      <c r="C5" s="229">
        <v>50</v>
      </c>
      <c r="E5" s="241">
        <v>25</v>
      </c>
      <c r="G5" s="229">
        <v>100</v>
      </c>
      <c r="I5" s="229">
        <v>50</v>
      </c>
      <c r="K5" s="229">
        <v>5</v>
      </c>
    </row>
    <row r="6" spans="1:12">
      <c r="A6" s="229">
        <v>5</v>
      </c>
      <c r="B6" s="229">
        <v>0</v>
      </c>
      <c r="C6" s="229">
        <v>15</v>
      </c>
      <c r="E6" s="241">
        <v>5</v>
      </c>
      <c r="G6" s="229">
        <v>50</v>
      </c>
      <c r="I6" s="229">
        <v>50</v>
      </c>
      <c r="K6" s="229">
        <v>20</v>
      </c>
    </row>
    <row r="7" spans="1:12">
      <c r="A7" s="229">
        <v>6</v>
      </c>
      <c r="B7" s="229">
        <v>0</v>
      </c>
      <c r="C7" s="229">
        <v>50</v>
      </c>
      <c r="E7" s="241">
        <v>30</v>
      </c>
      <c r="G7" s="229">
        <v>150</v>
      </c>
      <c r="I7" s="229">
        <v>100</v>
      </c>
      <c r="K7" s="229">
        <v>20</v>
      </c>
    </row>
    <row r="8" spans="1:12">
      <c r="A8" s="229">
        <v>7</v>
      </c>
      <c r="B8" s="229">
        <v>0</v>
      </c>
      <c r="C8" s="229">
        <v>5</v>
      </c>
      <c r="E8" s="241">
        <v>4</v>
      </c>
      <c r="G8" s="229">
        <v>20</v>
      </c>
      <c r="I8" s="229">
        <v>10</v>
      </c>
      <c r="K8" s="229">
        <v>1</v>
      </c>
    </row>
    <row r="9" spans="1:12">
      <c r="A9" s="229">
        <v>8</v>
      </c>
      <c r="B9" s="229">
        <v>0</v>
      </c>
      <c r="C9" s="229">
        <v>50</v>
      </c>
      <c r="E9" s="241">
        <v>20</v>
      </c>
      <c r="G9" s="229">
        <v>200</v>
      </c>
      <c r="I9" s="229">
        <v>160</v>
      </c>
      <c r="K9" s="229">
        <v>10</v>
      </c>
    </row>
    <row r="10" spans="1:12">
      <c r="A10" s="229">
        <v>9</v>
      </c>
      <c r="B10" s="229">
        <v>0</v>
      </c>
      <c r="C10" s="229">
        <v>10</v>
      </c>
      <c r="E10" s="241">
        <v>8</v>
      </c>
      <c r="G10" s="229">
        <v>100</v>
      </c>
      <c r="I10" s="229">
        <v>90</v>
      </c>
      <c r="K10" s="229">
        <v>0</v>
      </c>
    </row>
    <row r="11" spans="1:12">
      <c r="A11" s="229">
        <v>10</v>
      </c>
      <c r="B11" s="229">
        <v>0</v>
      </c>
      <c r="E11" s="241"/>
    </row>
    <row r="12" spans="1:12">
      <c r="A12" s="229">
        <v>11</v>
      </c>
      <c r="B12" s="229">
        <v>0</v>
      </c>
      <c r="E12" s="241"/>
    </row>
    <row r="13" spans="1:12">
      <c r="A13" s="229">
        <v>12</v>
      </c>
      <c r="B13" s="229">
        <v>0</v>
      </c>
      <c r="C13" s="229">
        <v>20</v>
      </c>
      <c r="E13" s="241">
        <v>15</v>
      </c>
      <c r="G13" s="229">
        <v>70</v>
      </c>
      <c r="I13" s="229">
        <v>70</v>
      </c>
      <c r="K13" s="229">
        <v>5</v>
      </c>
    </row>
    <row r="14" spans="1:12">
      <c r="A14" s="229">
        <v>13</v>
      </c>
      <c r="B14" s="229">
        <v>0</v>
      </c>
      <c r="E14" s="241"/>
    </row>
    <row r="15" spans="1:12">
      <c r="A15" s="229">
        <v>14</v>
      </c>
      <c r="B15" s="229">
        <v>0</v>
      </c>
      <c r="C15" s="229">
        <v>20</v>
      </c>
      <c r="E15" s="241">
        <v>12</v>
      </c>
      <c r="G15" s="229">
        <v>50</v>
      </c>
      <c r="I15" s="229">
        <v>20</v>
      </c>
      <c r="K15" s="229">
        <v>3</v>
      </c>
    </row>
    <row r="16" spans="1:12">
      <c r="A16" s="229">
        <v>15</v>
      </c>
      <c r="B16" s="229">
        <v>0</v>
      </c>
      <c r="C16" s="229">
        <v>50</v>
      </c>
      <c r="E16" s="241">
        <v>45</v>
      </c>
      <c r="G16" s="229">
        <v>110</v>
      </c>
      <c r="I16" s="229">
        <v>250</v>
      </c>
      <c r="K16" s="229">
        <v>50</v>
      </c>
    </row>
    <row r="17" spans="1:11">
      <c r="A17" s="229">
        <v>16</v>
      </c>
      <c r="B17" s="229">
        <v>0</v>
      </c>
      <c r="C17" s="229">
        <v>2</v>
      </c>
      <c r="E17" s="241">
        <v>2</v>
      </c>
      <c r="G17" s="229">
        <v>10</v>
      </c>
      <c r="I17" s="229">
        <v>8</v>
      </c>
      <c r="K17" s="229">
        <v>3</v>
      </c>
    </row>
    <row r="18" spans="1:11">
      <c r="A18" s="229">
        <v>17</v>
      </c>
      <c r="B18" s="229">
        <v>0</v>
      </c>
      <c r="C18" s="229">
        <v>50</v>
      </c>
      <c r="E18" s="241">
        <v>49</v>
      </c>
      <c r="G18" s="229">
        <v>350</v>
      </c>
      <c r="I18" s="229">
        <v>200</v>
      </c>
      <c r="K18" s="229">
        <v>10</v>
      </c>
    </row>
    <row r="19" spans="1:11">
      <c r="A19" s="229">
        <v>18</v>
      </c>
      <c r="B19" s="229">
        <v>0</v>
      </c>
      <c r="E19" s="241"/>
    </row>
    <row r="20" spans="1:11">
      <c r="A20" s="229">
        <v>19</v>
      </c>
      <c r="B20" s="229">
        <v>0</v>
      </c>
      <c r="E20" s="241"/>
    </row>
    <row r="21" spans="1:11">
      <c r="A21" s="229">
        <v>20</v>
      </c>
      <c r="B21" s="229">
        <v>0</v>
      </c>
      <c r="C21" s="229">
        <v>50</v>
      </c>
      <c r="E21" s="241">
        <v>0</v>
      </c>
      <c r="G21" s="229">
        <v>100</v>
      </c>
      <c r="I21" s="229">
        <v>50</v>
      </c>
      <c r="K21" s="229">
        <v>20</v>
      </c>
    </row>
    <row r="22" spans="1:11">
      <c r="A22" s="229">
        <v>21</v>
      </c>
      <c r="B22" s="229">
        <v>0</v>
      </c>
      <c r="C22" s="229">
        <v>10</v>
      </c>
      <c r="E22" s="241">
        <v>5</v>
      </c>
      <c r="G22" s="229">
        <v>20</v>
      </c>
      <c r="I22" s="229">
        <v>25</v>
      </c>
      <c r="K22" s="229">
        <v>3</v>
      </c>
    </row>
    <row r="23" spans="1:11">
      <c r="A23" s="229">
        <v>22</v>
      </c>
      <c r="B23" s="229">
        <v>0</v>
      </c>
      <c r="C23" s="229">
        <v>22</v>
      </c>
      <c r="E23" s="241">
        <v>15</v>
      </c>
      <c r="G23" s="229">
        <v>500</v>
      </c>
      <c r="I23" s="229">
        <v>300</v>
      </c>
      <c r="K23" s="229">
        <v>200</v>
      </c>
    </row>
    <row r="24" spans="1:11">
      <c r="A24" s="229">
        <v>23</v>
      </c>
      <c r="B24" s="229">
        <v>0</v>
      </c>
      <c r="C24" s="229">
        <v>40</v>
      </c>
      <c r="E24" s="241">
        <v>30</v>
      </c>
      <c r="G24" s="229">
        <v>30</v>
      </c>
      <c r="I24" s="229">
        <v>20</v>
      </c>
      <c r="K24" s="229">
        <v>0</v>
      </c>
    </row>
    <row r="25" spans="1:11">
      <c r="A25" s="229">
        <v>24</v>
      </c>
      <c r="B25" s="229">
        <v>0</v>
      </c>
      <c r="E25" s="241"/>
    </row>
    <row r="26" spans="1:11">
      <c r="A26" s="229">
        <v>25</v>
      </c>
      <c r="B26" s="229">
        <v>0</v>
      </c>
      <c r="C26" s="229">
        <v>150</v>
      </c>
      <c r="E26" s="241">
        <v>50</v>
      </c>
      <c r="G26" s="229">
        <v>30</v>
      </c>
      <c r="I26" s="229">
        <v>20</v>
      </c>
      <c r="K26" s="229">
        <v>0</v>
      </c>
    </row>
    <row r="27" spans="1:11">
      <c r="A27" s="229">
        <v>26</v>
      </c>
      <c r="B27" s="229">
        <v>0</v>
      </c>
      <c r="C27" s="229">
        <v>50</v>
      </c>
      <c r="E27" s="241">
        <v>10</v>
      </c>
      <c r="I27" s="229">
        <v>200</v>
      </c>
      <c r="K27" s="229">
        <v>15</v>
      </c>
    </row>
    <row r="28" spans="1:11">
      <c r="A28" s="229">
        <v>27</v>
      </c>
      <c r="B28" s="229">
        <v>0</v>
      </c>
      <c r="C28" s="229">
        <v>10</v>
      </c>
      <c r="E28" s="241">
        <v>1</v>
      </c>
      <c r="G28" s="229">
        <v>15</v>
      </c>
      <c r="I28" s="229">
        <v>5</v>
      </c>
      <c r="K28" s="229">
        <v>3</v>
      </c>
    </row>
    <row r="29" spans="1:11">
      <c r="A29" s="229">
        <v>28</v>
      </c>
      <c r="B29" s="229">
        <v>0</v>
      </c>
      <c r="E29" s="241"/>
    </row>
    <row r="30" spans="1:11">
      <c r="A30" s="229">
        <v>29</v>
      </c>
      <c r="B30" s="229">
        <v>0</v>
      </c>
      <c r="C30" s="229">
        <v>3.3</v>
      </c>
      <c r="E30" s="241">
        <v>2.5</v>
      </c>
      <c r="G30" s="229">
        <v>100</v>
      </c>
      <c r="I30" s="229">
        <v>100</v>
      </c>
      <c r="K30" s="229">
        <v>5</v>
      </c>
    </row>
    <row r="31" spans="1:11">
      <c r="A31" s="229">
        <v>30</v>
      </c>
      <c r="B31" s="229">
        <v>0</v>
      </c>
      <c r="E31" s="241"/>
    </row>
    <row r="32" spans="1:11">
      <c r="A32" s="229">
        <v>31</v>
      </c>
      <c r="B32" s="229">
        <v>0</v>
      </c>
      <c r="C32" s="229">
        <v>10</v>
      </c>
      <c r="E32" s="241">
        <v>5</v>
      </c>
      <c r="G32" s="229">
        <v>4</v>
      </c>
      <c r="I32" s="229">
        <v>10</v>
      </c>
      <c r="K32" s="229">
        <v>4</v>
      </c>
    </row>
    <row r="33" spans="1:11">
      <c r="A33" s="229">
        <v>32</v>
      </c>
      <c r="B33" s="229">
        <v>0</v>
      </c>
      <c r="C33" s="229">
        <v>50</v>
      </c>
      <c r="E33" s="241">
        <v>20</v>
      </c>
      <c r="G33" s="229">
        <v>300</v>
      </c>
      <c r="I33" s="229">
        <v>300</v>
      </c>
      <c r="K33" s="229">
        <v>10</v>
      </c>
    </row>
    <row r="34" spans="1:11">
      <c r="A34" s="229">
        <v>33</v>
      </c>
      <c r="B34" s="229">
        <v>0</v>
      </c>
      <c r="C34" s="229">
        <v>100</v>
      </c>
      <c r="E34" s="241">
        <v>10</v>
      </c>
      <c r="G34" s="229">
        <v>300</v>
      </c>
      <c r="I34" s="229">
        <v>200</v>
      </c>
      <c r="K34" s="229">
        <v>30</v>
      </c>
    </row>
    <row r="35" spans="1:11">
      <c r="A35" s="229">
        <v>34</v>
      </c>
      <c r="B35" s="229">
        <v>0</v>
      </c>
      <c r="C35" s="229">
        <v>20</v>
      </c>
      <c r="E35" s="241">
        <v>10</v>
      </c>
      <c r="G35" s="229">
        <v>70</v>
      </c>
      <c r="I35" s="229">
        <v>30</v>
      </c>
      <c r="K35" s="229">
        <v>10</v>
      </c>
    </row>
    <row r="36" spans="1:11">
      <c r="A36" s="229">
        <v>35</v>
      </c>
      <c r="B36" s="229">
        <v>0</v>
      </c>
      <c r="C36" s="229">
        <v>10</v>
      </c>
      <c r="E36" s="241">
        <v>1</v>
      </c>
      <c r="G36" s="229">
        <v>50</v>
      </c>
      <c r="I36" s="229">
        <v>20</v>
      </c>
      <c r="K36" s="229">
        <v>10</v>
      </c>
    </row>
    <row r="37" spans="1:11">
      <c r="A37" s="229">
        <v>36</v>
      </c>
      <c r="B37" s="229">
        <v>0</v>
      </c>
      <c r="C37" s="229">
        <v>30</v>
      </c>
      <c r="E37" s="241">
        <v>10</v>
      </c>
      <c r="G37" s="229">
        <v>200</v>
      </c>
      <c r="I37" s="229">
        <v>170</v>
      </c>
      <c r="K37" s="229">
        <v>15</v>
      </c>
    </row>
    <row r="38" spans="1:11">
      <c r="A38" s="229">
        <v>37</v>
      </c>
      <c r="B38" s="229">
        <v>0</v>
      </c>
      <c r="C38" s="229">
        <v>100</v>
      </c>
      <c r="E38" s="241">
        <v>20</v>
      </c>
      <c r="G38" s="229">
        <v>50</v>
      </c>
      <c r="I38" s="229">
        <v>100</v>
      </c>
      <c r="K38" s="229">
        <v>5</v>
      </c>
    </row>
    <row r="39" spans="1:11">
      <c r="A39" s="229">
        <v>38</v>
      </c>
      <c r="B39" s="229">
        <v>0</v>
      </c>
      <c r="C39" s="229">
        <v>10</v>
      </c>
      <c r="E39" s="241">
        <v>1</v>
      </c>
      <c r="G39" s="229">
        <v>30</v>
      </c>
      <c r="I39" s="229">
        <v>50</v>
      </c>
      <c r="K39" s="229">
        <v>0</v>
      </c>
    </row>
    <row r="40" spans="1:11">
      <c r="A40" s="229">
        <v>39</v>
      </c>
      <c r="B40" s="229">
        <v>0</v>
      </c>
      <c r="C40" s="229">
        <v>50</v>
      </c>
      <c r="E40" s="241">
        <v>10</v>
      </c>
      <c r="G40" s="229">
        <v>100</v>
      </c>
      <c r="I40" s="229">
        <v>70</v>
      </c>
      <c r="K40" s="229">
        <v>10</v>
      </c>
    </row>
    <row r="41" spans="1:11">
      <c r="A41" s="229">
        <v>40</v>
      </c>
      <c r="B41" s="229">
        <v>0</v>
      </c>
      <c r="C41" s="229">
        <v>25</v>
      </c>
      <c r="E41" s="241">
        <v>20</v>
      </c>
      <c r="G41" s="229">
        <v>100</v>
      </c>
      <c r="I41" s="229">
        <v>70</v>
      </c>
      <c r="K41" s="229">
        <v>5</v>
      </c>
    </row>
    <row r="42" spans="1:11">
      <c r="A42" s="229">
        <v>41</v>
      </c>
      <c r="B42" s="229">
        <v>0</v>
      </c>
      <c r="E42" s="241"/>
    </row>
    <row r="43" spans="1:11">
      <c r="A43" s="229">
        <v>42</v>
      </c>
      <c r="B43" s="229">
        <v>0</v>
      </c>
      <c r="C43" s="229">
        <v>5</v>
      </c>
      <c r="E43" s="241">
        <v>3</v>
      </c>
      <c r="G43" s="229">
        <v>110</v>
      </c>
      <c r="I43" s="229">
        <v>80</v>
      </c>
      <c r="K43" s="229">
        <v>1</v>
      </c>
    </row>
    <row r="44" spans="1:11">
      <c r="A44" s="229">
        <v>43</v>
      </c>
      <c r="B44" s="229">
        <v>0</v>
      </c>
      <c r="C44" s="229">
        <v>10</v>
      </c>
      <c r="E44" s="241">
        <v>8</v>
      </c>
      <c r="G44" s="229">
        <v>50</v>
      </c>
      <c r="I44" s="229">
        <v>25</v>
      </c>
      <c r="K44" s="229">
        <v>5</v>
      </c>
    </row>
    <row r="45" spans="1:11">
      <c r="A45" s="229">
        <v>44</v>
      </c>
      <c r="B45" s="229">
        <v>0</v>
      </c>
      <c r="C45" s="229">
        <v>27</v>
      </c>
      <c r="E45" s="241">
        <v>20</v>
      </c>
      <c r="G45" s="229">
        <v>191</v>
      </c>
      <c r="I45" s="229">
        <v>120</v>
      </c>
      <c r="K45" s="229">
        <v>20</v>
      </c>
    </row>
    <row r="46" spans="1:11">
      <c r="A46" s="229">
        <v>45</v>
      </c>
      <c r="B46" s="229">
        <v>0</v>
      </c>
      <c r="C46" s="229">
        <v>32</v>
      </c>
      <c r="E46" s="241">
        <v>24</v>
      </c>
      <c r="G46" s="229">
        <v>30</v>
      </c>
      <c r="I46" s="229">
        <v>200</v>
      </c>
      <c r="K46" s="229">
        <v>6</v>
      </c>
    </row>
    <row r="47" spans="1:11">
      <c r="A47" s="229">
        <v>46</v>
      </c>
      <c r="B47" s="229">
        <v>0</v>
      </c>
      <c r="C47" s="229">
        <v>50</v>
      </c>
      <c r="E47" s="241">
        <v>30</v>
      </c>
    </row>
    <row r="48" spans="1:11">
      <c r="A48" s="229">
        <v>47</v>
      </c>
      <c r="B48" s="229">
        <v>0</v>
      </c>
      <c r="E48" s="241"/>
    </row>
    <row r="49" spans="1:11">
      <c r="A49" s="229">
        <v>48</v>
      </c>
      <c r="B49" s="229">
        <v>0</v>
      </c>
      <c r="C49" s="229">
        <v>5</v>
      </c>
      <c r="E49" s="241">
        <v>3</v>
      </c>
      <c r="G49" s="229">
        <v>50</v>
      </c>
      <c r="I49" s="229">
        <v>40</v>
      </c>
      <c r="K49" s="229">
        <v>5</v>
      </c>
    </row>
    <row r="50" spans="1:11">
      <c r="A50" s="229">
        <v>49</v>
      </c>
      <c r="B50" s="229">
        <v>0</v>
      </c>
      <c r="E50" s="241"/>
    </row>
    <row r="51" spans="1:11">
      <c r="A51" s="229">
        <v>50</v>
      </c>
      <c r="B51" s="229">
        <v>0</v>
      </c>
      <c r="C51" s="229">
        <v>100</v>
      </c>
      <c r="E51" s="241">
        <v>50</v>
      </c>
      <c r="G51" s="229">
        <v>10</v>
      </c>
      <c r="I51" s="229">
        <v>10</v>
      </c>
      <c r="K51" s="229">
        <v>5</v>
      </c>
    </row>
    <row r="52" spans="1:11">
      <c r="A52" s="229">
        <v>51</v>
      </c>
      <c r="B52" s="229">
        <v>0</v>
      </c>
      <c r="E52" s="241"/>
    </row>
    <row r="53" spans="1:11">
      <c r="A53" s="229">
        <v>52</v>
      </c>
      <c r="B53" s="229">
        <v>0</v>
      </c>
      <c r="C53" s="229">
        <v>100</v>
      </c>
      <c r="E53" s="241">
        <v>90</v>
      </c>
      <c r="G53" s="229">
        <v>400</v>
      </c>
      <c r="I53" s="229">
        <v>300</v>
      </c>
      <c r="K53" s="229">
        <v>10</v>
      </c>
    </row>
    <row r="54" spans="1:11">
      <c r="A54" s="229">
        <v>53</v>
      </c>
      <c r="B54" s="229">
        <v>0</v>
      </c>
      <c r="E54" s="241"/>
    </row>
    <row r="55" spans="1:11">
      <c r="A55" s="229">
        <v>54</v>
      </c>
      <c r="B55" s="229">
        <v>0</v>
      </c>
      <c r="E55" s="241">
        <v>20</v>
      </c>
      <c r="G55" s="229">
        <v>300</v>
      </c>
      <c r="I55" s="229">
        <v>200</v>
      </c>
      <c r="K55" s="229">
        <v>20</v>
      </c>
    </row>
    <row r="56" spans="1:11">
      <c r="A56" s="229">
        <v>55</v>
      </c>
      <c r="B56" s="229">
        <v>0</v>
      </c>
      <c r="E56" s="241"/>
    </row>
    <row r="57" spans="1:11">
      <c r="A57" s="229">
        <v>56</v>
      </c>
      <c r="B57" s="229">
        <v>0</v>
      </c>
      <c r="C57" s="229">
        <v>5</v>
      </c>
      <c r="E57" s="241">
        <v>3</v>
      </c>
      <c r="G57" s="229">
        <v>100</v>
      </c>
      <c r="I57" s="229">
        <v>150</v>
      </c>
      <c r="K57" s="229">
        <v>70</v>
      </c>
    </row>
    <row r="58" spans="1:11">
      <c r="A58" s="229">
        <v>57</v>
      </c>
      <c r="B58" s="229">
        <v>0</v>
      </c>
      <c r="E58" s="241"/>
    </row>
    <row r="59" spans="1:11">
      <c r="A59" s="229">
        <v>58</v>
      </c>
      <c r="B59" s="229">
        <v>0</v>
      </c>
      <c r="C59" s="229">
        <v>80</v>
      </c>
      <c r="E59" s="241">
        <v>60</v>
      </c>
      <c r="G59" s="229">
        <v>200</v>
      </c>
      <c r="I59" s="229">
        <v>600</v>
      </c>
      <c r="K59" s="229">
        <v>50</v>
      </c>
    </row>
    <row r="60" spans="1:11">
      <c r="A60" s="229">
        <v>59</v>
      </c>
      <c r="B60" s="229">
        <v>0</v>
      </c>
      <c r="C60" s="229">
        <v>25</v>
      </c>
      <c r="E60" s="241">
        <v>25</v>
      </c>
      <c r="G60" s="229">
        <v>5</v>
      </c>
      <c r="I60" s="229">
        <v>50</v>
      </c>
      <c r="K60" s="229">
        <v>10</v>
      </c>
    </row>
    <row r="61" spans="1:11">
      <c r="A61" s="229">
        <v>60</v>
      </c>
      <c r="B61" s="229">
        <v>0</v>
      </c>
      <c r="C61" s="229">
        <v>3</v>
      </c>
      <c r="E61" s="241">
        <v>2</v>
      </c>
      <c r="G61" s="229">
        <v>100</v>
      </c>
      <c r="I61" s="229">
        <v>80</v>
      </c>
    </row>
    <row r="62" spans="1:11">
      <c r="A62" s="229">
        <v>61</v>
      </c>
      <c r="B62" s="229">
        <v>0</v>
      </c>
      <c r="C62" s="229">
        <v>30</v>
      </c>
      <c r="E62" s="241">
        <v>25</v>
      </c>
      <c r="G62" s="229">
        <v>355</v>
      </c>
      <c r="I62" s="229">
        <v>20</v>
      </c>
      <c r="K62" s="229">
        <v>10</v>
      </c>
    </row>
    <row r="63" spans="1:11">
      <c r="A63" s="229">
        <v>62</v>
      </c>
      <c r="B63" s="229">
        <v>0</v>
      </c>
      <c r="C63" s="229">
        <v>20</v>
      </c>
      <c r="E63" s="241">
        <v>10</v>
      </c>
      <c r="G63" s="229">
        <v>300</v>
      </c>
      <c r="I63" s="229">
        <v>20</v>
      </c>
      <c r="K63" s="229">
        <v>3</v>
      </c>
    </row>
    <row r="64" spans="1:11">
      <c r="A64" s="229">
        <v>63</v>
      </c>
      <c r="B64" s="229">
        <v>0</v>
      </c>
      <c r="E64" s="241"/>
    </row>
    <row r="65" spans="1:11">
      <c r="A65" s="229">
        <v>64</v>
      </c>
      <c r="B65" s="229">
        <v>0</v>
      </c>
      <c r="C65" s="229">
        <v>10</v>
      </c>
      <c r="E65" s="241">
        <v>8</v>
      </c>
      <c r="G65" s="229">
        <v>500</v>
      </c>
      <c r="I65" s="229">
        <v>30</v>
      </c>
    </row>
    <row r="66" spans="1:11">
      <c r="A66" s="229">
        <v>65</v>
      </c>
      <c r="B66" s="229">
        <v>0</v>
      </c>
      <c r="C66" s="229">
        <v>5</v>
      </c>
      <c r="E66" s="241">
        <v>4</v>
      </c>
      <c r="G66" s="229">
        <v>50</v>
      </c>
      <c r="I66" s="229">
        <v>30</v>
      </c>
      <c r="K66" s="229">
        <v>2</v>
      </c>
    </row>
    <row r="67" spans="1:11">
      <c r="A67" s="229">
        <v>66</v>
      </c>
      <c r="B67" s="229">
        <v>0</v>
      </c>
      <c r="C67" s="229">
        <v>10</v>
      </c>
      <c r="E67" s="241">
        <v>5</v>
      </c>
      <c r="G67" s="229">
        <v>100</v>
      </c>
      <c r="I67" s="229">
        <v>70</v>
      </c>
      <c r="K67" s="229">
        <v>1</v>
      </c>
    </row>
    <row r="68" spans="1:11">
      <c r="A68" s="229">
        <v>67</v>
      </c>
      <c r="B68" s="229">
        <v>0</v>
      </c>
      <c r="C68" s="229">
        <v>50</v>
      </c>
      <c r="E68" s="241">
        <v>40</v>
      </c>
      <c r="G68" s="229">
        <v>600</v>
      </c>
      <c r="I68" s="229">
        <v>80</v>
      </c>
      <c r="K68" s="229">
        <v>10</v>
      </c>
    </row>
    <row r="69" spans="1:11">
      <c r="A69" s="229">
        <v>68</v>
      </c>
      <c r="B69" s="229">
        <v>0</v>
      </c>
      <c r="C69" s="229">
        <v>10</v>
      </c>
      <c r="E69" s="241">
        <v>5</v>
      </c>
      <c r="G69" s="229">
        <v>100</v>
      </c>
      <c r="I69" s="229">
        <v>10</v>
      </c>
      <c r="K69" s="229">
        <v>5</v>
      </c>
    </row>
    <row r="70" spans="1:11">
      <c r="A70" s="229">
        <v>69</v>
      </c>
      <c r="B70" s="229">
        <v>0</v>
      </c>
      <c r="C70" s="229">
        <v>5</v>
      </c>
      <c r="E70" s="241">
        <v>3</v>
      </c>
      <c r="G70" s="229">
        <v>50</v>
      </c>
      <c r="I70" s="229">
        <v>40</v>
      </c>
      <c r="K70" s="229">
        <v>30</v>
      </c>
    </row>
    <row r="71" spans="1:11">
      <c r="A71" s="229">
        <v>70</v>
      </c>
      <c r="B71" s="229">
        <v>0</v>
      </c>
      <c r="C71" s="229">
        <v>12</v>
      </c>
      <c r="E71" s="241">
        <v>6</v>
      </c>
      <c r="G71" s="229">
        <v>4</v>
      </c>
      <c r="I71" s="229">
        <v>8</v>
      </c>
      <c r="K71" s="229">
        <v>0</v>
      </c>
    </row>
    <row r="72" spans="1:11">
      <c r="A72" s="229">
        <v>71</v>
      </c>
      <c r="B72" s="229">
        <v>0</v>
      </c>
      <c r="C72" s="229">
        <v>50</v>
      </c>
      <c r="E72" s="241">
        <v>49</v>
      </c>
      <c r="G72" s="229">
        <v>7</v>
      </c>
      <c r="I72" s="229">
        <v>29</v>
      </c>
      <c r="K72" s="229">
        <v>16</v>
      </c>
    </row>
    <row r="73" spans="1:11">
      <c r="A73" s="229">
        <v>72</v>
      </c>
      <c r="B73" s="229">
        <v>0</v>
      </c>
      <c r="C73" s="229">
        <v>300</v>
      </c>
      <c r="E73" s="241">
        <v>100</v>
      </c>
      <c r="G73" s="229">
        <v>600</v>
      </c>
      <c r="I73" s="229">
        <v>600</v>
      </c>
      <c r="K73" s="229">
        <v>100</v>
      </c>
    </row>
    <row r="74" spans="1:11">
      <c r="A74" s="229">
        <v>73</v>
      </c>
      <c r="B74" s="229">
        <v>0</v>
      </c>
      <c r="C74" s="229">
        <v>20</v>
      </c>
      <c r="E74" s="241">
        <v>10</v>
      </c>
      <c r="G74" s="229">
        <v>200</v>
      </c>
      <c r="I74" s="229">
        <v>150</v>
      </c>
      <c r="K74" s="229">
        <v>40</v>
      </c>
    </row>
    <row r="75" spans="1:11">
      <c r="A75" s="229">
        <v>74</v>
      </c>
      <c r="B75" s="229">
        <v>0</v>
      </c>
      <c r="C75" s="229">
        <v>10</v>
      </c>
      <c r="E75" s="241">
        <v>8</v>
      </c>
      <c r="G75" s="229">
        <v>50</v>
      </c>
      <c r="I75" s="229">
        <v>40</v>
      </c>
      <c r="K75" s="229">
        <v>5</v>
      </c>
    </row>
    <row r="76" spans="1:11">
      <c r="A76" s="229">
        <v>75</v>
      </c>
      <c r="B76" s="229">
        <v>0</v>
      </c>
      <c r="C76" s="229">
        <v>100</v>
      </c>
      <c r="E76" s="241">
        <v>80</v>
      </c>
      <c r="G76" s="229">
        <v>300</v>
      </c>
      <c r="I76" s="229">
        <v>200</v>
      </c>
      <c r="K76" s="229">
        <v>10</v>
      </c>
    </row>
    <row r="77" spans="1:11">
      <c r="A77" s="229">
        <v>76</v>
      </c>
      <c r="B77" s="229">
        <v>0</v>
      </c>
      <c r="C77" s="229">
        <v>130</v>
      </c>
      <c r="E77" s="241">
        <v>50</v>
      </c>
      <c r="G77" s="229">
        <v>260</v>
      </c>
      <c r="I77" s="229">
        <v>200</v>
      </c>
      <c r="K77" s="229">
        <v>30</v>
      </c>
    </row>
    <row r="78" spans="1:11">
      <c r="A78" s="229">
        <v>77</v>
      </c>
      <c r="B78" s="229">
        <v>0</v>
      </c>
      <c r="C78" s="229">
        <v>10</v>
      </c>
      <c r="E78" s="241">
        <v>5</v>
      </c>
      <c r="G78" s="229">
        <v>100</v>
      </c>
      <c r="I78" s="229">
        <v>100</v>
      </c>
      <c r="K78" s="229">
        <v>0</v>
      </c>
    </row>
    <row r="79" spans="1:11">
      <c r="A79" s="229">
        <v>78</v>
      </c>
      <c r="B79" s="229">
        <v>0</v>
      </c>
      <c r="E79" s="241"/>
    </row>
    <row r="80" spans="1:11">
      <c r="A80" s="229">
        <v>79</v>
      </c>
      <c r="B80" s="229">
        <v>0</v>
      </c>
      <c r="C80" s="229">
        <v>80</v>
      </c>
      <c r="E80" s="241">
        <v>50</v>
      </c>
      <c r="G80" s="229">
        <v>15</v>
      </c>
      <c r="I80" s="229">
        <v>50</v>
      </c>
      <c r="K80" s="229">
        <v>5</v>
      </c>
    </row>
    <row r="81" spans="1:11">
      <c r="A81" s="229">
        <v>80</v>
      </c>
      <c r="B81" s="229">
        <v>0</v>
      </c>
      <c r="C81" s="229">
        <v>50</v>
      </c>
      <c r="E81" s="241">
        <v>30</v>
      </c>
      <c r="G81" s="229">
        <v>100</v>
      </c>
      <c r="I81" s="229">
        <v>20</v>
      </c>
      <c r="K81" s="229">
        <v>20</v>
      </c>
    </row>
    <row r="82" spans="1:11">
      <c r="A82" s="229">
        <v>81</v>
      </c>
      <c r="B82" s="229">
        <v>0</v>
      </c>
      <c r="E82" s="241"/>
    </row>
    <row r="83" spans="1:11">
      <c r="A83" s="229">
        <v>82</v>
      </c>
      <c r="B83" s="229">
        <v>0</v>
      </c>
      <c r="C83" s="229">
        <v>5</v>
      </c>
      <c r="E83" s="241">
        <v>5</v>
      </c>
      <c r="G83" s="229">
        <v>150</v>
      </c>
      <c r="I83" s="229">
        <v>50</v>
      </c>
      <c r="K83" s="229">
        <v>1</v>
      </c>
    </row>
    <row r="84" spans="1:11">
      <c r="A84" s="229">
        <v>83</v>
      </c>
      <c r="B84" s="229">
        <v>0</v>
      </c>
      <c r="C84" s="229">
        <v>10</v>
      </c>
      <c r="E84" s="241">
        <v>10</v>
      </c>
      <c r="G84" s="229">
        <v>100</v>
      </c>
      <c r="I84" s="229">
        <v>100</v>
      </c>
      <c r="K84" s="229">
        <v>10</v>
      </c>
    </row>
    <row r="85" spans="1:11">
      <c r="A85" s="229">
        <v>84</v>
      </c>
      <c r="B85" s="229">
        <v>0</v>
      </c>
      <c r="C85" s="229">
        <v>100</v>
      </c>
      <c r="E85" s="241">
        <v>50</v>
      </c>
      <c r="G85" s="229">
        <v>100</v>
      </c>
      <c r="I85" s="229">
        <v>150</v>
      </c>
      <c r="K85" s="229">
        <v>50</v>
      </c>
    </row>
    <row r="86" spans="1:11">
      <c r="A86" s="229">
        <v>85</v>
      </c>
      <c r="B86" s="229">
        <v>0</v>
      </c>
      <c r="C86" s="229">
        <v>25</v>
      </c>
      <c r="E86" s="241">
        <v>12</v>
      </c>
      <c r="G86" s="229">
        <v>250</v>
      </c>
      <c r="I86" s="229">
        <v>75</v>
      </c>
      <c r="K86" s="229">
        <v>10</v>
      </c>
    </row>
    <row r="87" spans="1:11">
      <c r="A87" s="229">
        <v>86</v>
      </c>
      <c r="B87" s="229">
        <v>0</v>
      </c>
      <c r="C87" s="229">
        <v>50</v>
      </c>
      <c r="E87" s="241">
        <v>30</v>
      </c>
      <c r="G87" s="229">
        <v>80</v>
      </c>
      <c r="I87" s="229">
        <v>30</v>
      </c>
      <c r="K87" s="229">
        <v>10</v>
      </c>
    </row>
    <row r="88" spans="1:11">
      <c r="A88" s="229">
        <v>87</v>
      </c>
      <c r="B88" s="229">
        <v>0</v>
      </c>
      <c r="C88" s="229">
        <v>100</v>
      </c>
      <c r="E88" s="241">
        <v>50</v>
      </c>
      <c r="G88" s="229">
        <v>500</v>
      </c>
      <c r="I88" s="229">
        <v>10</v>
      </c>
      <c r="K88" s="229">
        <v>1</v>
      </c>
    </row>
    <row r="89" spans="1:11">
      <c r="A89" s="229">
        <v>88</v>
      </c>
      <c r="B89" s="229">
        <v>0</v>
      </c>
      <c r="C89" s="229">
        <v>20</v>
      </c>
      <c r="E89" s="241">
        <v>10</v>
      </c>
      <c r="G89" s="229">
        <v>50</v>
      </c>
      <c r="I89" s="229">
        <v>40</v>
      </c>
      <c r="K89" s="229">
        <v>10</v>
      </c>
    </row>
    <row r="90" spans="1:11">
      <c r="A90" s="229">
        <v>89</v>
      </c>
      <c r="B90" s="229">
        <v>0</v>
      </c>
      <c r="E90" s="241"/>
    </row>
    <row r="91" spans="1:11">
      <c r="A91" s="229">
        <v>90</v>
      </c>
      <c r="B91" s="229">
        <v>0</v>
      </c>
      <c r="C91" s="229">
        <v>3</v>
      </c>
      <c r="E91" s="241">
        <v>2</v>
      </c>
      <c r="G91" s="229">
        <v>10</v>
      </c>
      <c r="I91" s="229">
        <v>8</v>
      </c>
      <c r="K91" s="229">
        <v>7</v>
      </c>
    </row>
    <row r="92" spans="1:11">
      <c r="A92" s="229">
        <v>91</v>
      </c>
      <c r="B92" s="229">
        <v>0</v>
      </c>
      <c r="C92" s="229">
        <v>5</v>
      </c>
      <c r="E92" s="241">
        <v>3</v>
      </c>
      <c r="G92" s="229">
        <v>90</v>
      </c>
      <c r="I92" s="229">
        <v>70</v>
      </c>
      <c r="K92" s="229">
        <v>40</v>
      </c>
    </row>
    <row r="93" spans="1:11">
      <c r="A93" s="229">
        <v>92</v>
      </c>
      <c r="B93" s="229">
        <v>0</v>
      </c>
      <c r="C93" s="229">
        <v>10</v>
      </c>
      <c r="E93" s="241">
        <v>4</v>
      </c>
      <c r="G93" s="229">
        <v>20</v>
      </c>
      <c r="I93" s="229">
        <v>40</v>
      </c>
    </row>
    <row r="94" spans="1:11">
      <c r="A94" s="229">
        <v>93</v>
      </c>
      <c r="B94" s="229">
        <v>0</v>
      </c>
      <c r="C94" s="229">
        <v>3</v>
      </c>
      <c r="E94" s="241">
        <v>2</v>
      </c>
      <c r="G94" s="229">
        <v>300</v>
      </c>
      <c r="I94" s="229">
        <v>30</v>
      </c>
      <c r="K94" s="229">
        <v>1</v>
      </c>
    </row>
    <row r="95" spans="1:11">
      <c r="A95" s="229">
        <v>94</v>
      </c>
      <c r="B95" s="229">
        <v>0</v>
      </c>
      <c r="C95" s="229">
        <v>500</v>
      </c>
      <c r="E95" s="241">
        <v>200</v>
      </c>
      <c r="G95" s="229">
        <v>500</v>
      </c>
      <c r="I95" s="229">
        <v>700</v>
      </c>
      <c r="K95" s="229">
        <v>700</v>
      </c>
    </row>
    <row r="96" spans="1:11">
      <c r="A96" s="229">
        <v>95</v>
      </c>
      <c r="B96" s="229">
        <v>0</v>
      </c>
      <c r="C96" s="229">
        <v>100</v>
      </c>
      <c r="E96" s="241">
        <v>20</v>
      </c>
      <c r="G96" s="229">
        <v>80</v>
      </c>
      <c r="I96" s="229">
        <v>30</v>
      </c>
      <c r="K96" s="229">
        <v>5</v>
      </c>
    </row>
    <row r="97" spans="1:11">
      <c r="A97" s="229">
        <v>96</v>
      </c>
      <c r="B97" s="229">
        <v>0</v>
      </c>
      <c r="C97" s="229">
        <v>20</v>
      </c>
      <c r="E97" s="241">
        <v>5</v>
      </c>
      <c r="G97" s="229">
        <v>100</v>
      </c>
      <c r="I97" s="229">
        <v>30</v>
      </c>
      <c r="K97" s="229">
        <v>10</v>
      </c>
    </row>
    <row r="98" spans="1:11">
      <c r="A98" s="229">
        <v>97</v>
      </c>
      <c r="B98" s="229">
        <v>0</v>
      </c>
      <c r="C98" s="229">
        <v>30</v>
      </c>
      <c r="E98" s="241">
        <v>24</v>
      </c>
      <c r="G98" s="229">
        <v>250</v>
      </c>
      <c r="I98" s="229">
        <v>125</v>
      </c>
      <c r="K98" s="229">
        <v>10</v>
      </c>
    </row>
    <row r="99" spans="1:11">
      <c r="A99" s="229">
        <v>98</v>
      </c>
      <c r="B99" s="229">
        <v>0</v>
      </c>
      <c r="E99" s="241"/>
    </row>
    <row r="100" spans="1:11">
      <c r="A100" s="229">
        <v>99</v>
      </c>
      <c r="B100" s="229">
        <v>0</v>
      </c>
      <c r="E100" s="241"/>
    </row>
    <row r="101" spans="1:11">
      <c r="A101" s="229">
        <v>100</v>
      </c>
      <c r="B101" s="229">
        <v>0</v>
      </c>
      <c r="E101" s="241"/>
    </row>
    <row r="102" spans="1:11">
      <c r="A102" s="229">
        <v>101</v>
      </c>
      <c r="B102" s="229">
        <v>0</v>
      </c>
      <c r="C102" s="229">
        <v>20</v>
      </c>
      <c r="E102" s="241">
        <v>10</v>
      </c>
      <c r="G102" s="229">
        <v>80</v>
      </c>
      <c r="I102" s="229">
        <v>80</v>
      </c>
      <c r="K102" s="229">
        <v>15</v>
      </c>
    </row>
    <row r="103" spans="1:11">
      <c r="A103" s="229">
        <v>102</v>
      </c>
      <c r="B103" s="229">
        <v>0</v>
      </c>
      <c r="C103" s="229">
        <v>60</v>
      </c>
      <c r="E103" s="241">
        <v>10</v>
      </c>
      <c r="G103" s="229">
        <v>200</v>
      </c>
      <c r="I103" s="229">
        <v>80</v>
      </c>
      <c r="K103" s="229">
        <v>15</v>
      </c>
    </row>
    <row r="104" spans="1:11">
      <c r="A104" s="229">
        <v>103</v>
      </c>
      <c r="B104" s="229">
        <v>0</v>
      </c>
      <c r="E104" s="241"/>
    </row>
    <row r="105" spans="1:11">
      <c r="A105" s="229">
        <v>104</v>
      </c>
      <c r="B105" s="229">
        <v>0</v>
      </c>
      <c r="C105" s="229">
        <v>0.5</v>
      </c>
      <c r="E105" s="241">
        <v>0.4</v>
      </c>
      <c r="G105" s="229">
        <v>300</v>
      </c>
      <c r="I105" s="229">
        <v>200</v>
      </c>
      <c r="K105" s="229">
        <v>1</v>
      </c>
    </row>
    <row r="106" spans="1:11">
      <c r="A106" s="229">
        <v>105</v>
      </c>
      <c r="B106" s="229">
        <v>0</v>
      </c>
      <c r="C106" s="229">
        <v>20</v>
      </c>
      <c r="E106" s="241">
        <v>5</v>
      </c>
      <c r="G106" s="229">
        <v>100</v>
      </c>
      <c r="I106" s="229">
        <v>20</v>
      </c>
      <c r="K106" s="229">
        <v>2</v>
      </c>
    </row>
    <row r="107" spans="1:11">
      <c r="A107" s="229">
        <v>106</v>
      </c>
      <c r="B107" s="229">
        <v>0</v>
      </c>
      <c r="E107" s="241"/>
    </row>
    <row r="108" spans="1:11">
      <c r="A108" s="229">
        <v>107</v>
      </c>
      <c r="B108" s="229">
        <v>0</v>
      </c>
      <c r="C108" s="229">
        <v>7</v>
      </c>
      <c r="E108" s="241">
        <v>5</v>
      </c>
      <c r="G108" s="229">
        <v>70</v>
      </c>
      <c r="I108" s="229">
        <v>35</v>
      </c>
      <c r="K108" s="229">
        <v>10</v>
      </c>
    </row>
    <row r="109" spans="1:11">
      <c r="A109" s="229">
        <v>108</v>
      </c>
      <c r="B109" s="229">
        <v>0</v>
      </c>
      <c r="C109" s="229">
        <v>50</v>
      </c>
      <c r="E109" s="241">
        <v>5</v>
      </c>
      <c r="G109" s="229">
        <v>100</v>
      </c>
      <c r="I109" s="229">
        <v>30</v>
      </c>
      <c r="K109" s="229">
        <v>5</v>
      </c>
    </row>
    <row r="110" spans="1:11">
      <c r="A110" s="229">
        <v>109</v>
      </c>
      <c r="B110" s="229">
        <v>0</v>
      </c>
      <c r="C110" s="229">
        <v>5</v>
      </c>
      <c r="E110" s="241">
        <v>5</v>
      </c>
      <c r="G110" s="229">
        <v>5</v>
      </c>
      <c r="I110" s="229">
        <v>10</v>
      </c>
      <c r="K110" s="229">
        <v>10</v>
      </c>
    </row>
    <row r="111" spans="1:11">
      <c r="A111" s="229">
        <v>110</v>
      </c>
      <c r="B111" s="229">
        <v>0</v>
      </c>
      <c r="E111" s="241"/>
    </row>
    <row r="112" spans="1:11">
      <c r="A112" s="229">
        <v>111</v>
      </c>
      <c r="B112" s="229">
        <v>0</v>
      </c>
      <c r="C112" s="229">
        <v>15</v>
      </c>
      <c r="E112" s="241">
        <v>5</v>
      </c>
      <c r="G112" s="229">
        <v>8</v>
      </c>
      <c r="I112" s="229">
        <v>4</v>
      </c>
      <c r="K112" s="229">
        <v>5</v>
      </c>
    </row>
    <row r="113" spans="1:11">
      <c r="A113" s="229">
        <v>112</v>
      </c>
      <c r="B113" s="229">
        <v>0</v>
      </c>
      <c r="C113" s="229">
        <v>10</v>
      </c>
      <c r="E113" s="241">
        <v>5</v>
      </c>
      <c r="G113" s="229">
        <v>100</v>
      </c>
      <c r="I113" s="229">
        <v>15</v>
      </c>
      <c r="K113" s="229">
        <v>5</v>
      </c>
    </row>
    <row r="114" spans="1:11">
      <c r="A114" s="229">
        <v>113</v>
      </c>
      <c r="B114" s="229">
        <v>0</v>
      </c>
      <c r="C114" s="229">
        <v>800</v>
      </c>
      <c r="E114" s="241">
        <v>500</v>
      </c>
      <c r="G114" s="229">
        <v>100</v>
      </c>
      <c r="I114" s="229">
        <v>10</v>
      </c>
      <c r="K114" s="229">
        <v>0</v>
      </c>
    </row>
    <row r="115" spans="1:11">
      <c r="A115" s="229">
        <v>114</v>
      </c>
      <c r="B115" s="229">
        <v>0</v>
      </c>
      <c r="C115" s="229">
        <v>850</v>
      </c>
      <c r="E115" s="241">
        <v>450</v>
      </c>
      <c r="G115" s="229">
        <v>800</v>
      </c>
      <c r="I115" s="229">
        <v>900</v>
      </c>
    </row>
    <row r="116" spans="1:11">
      <c r="A116" s="229">
        <v>115</v>
      </c>
      <c r="B116" s="229">
        <v>0</v>
      </c>
      <c r="C116" s="229">
        <v>5</v>
      </c>
      <c r="E116" s="241">
        <v>2</v>
      </c>
      <c r="G116" s="229">
        <v>300</v>
      </c>
      <c r="I116" s="229">
        <v>30</v>
      </c>
      <c r="K116" s="229">
        <v>2</v>
      </c>
    </row>
    <row r="117" spans="1:11">
      <c r="A117" s="229">
        <v>116</v>
      </c>
      <c r="B117" s="229">
        <v>0</v>
      </c>
      <c r="E117" s="241"/>
    </row>
    <row r="118" spans="1:11">
      <c r="A118" s="229">
        <v>117</v>
      </c>
      <c r="B118" s="229">
        <v>0</v>
      </c>
      <c r="C118" s="229">
        <v>10</v>
      </c>
      <c r="E118" s="241">
        <v>5</v>
      </c>
      <c r="G118" s="229">
        <v>250</v>
      </c>
      <c r="I118" s="229">
        <v>250</v>
      </c>
      <c r="K118" s="229">
        <v>50</v>
      </c>
    </row>
    <row r="119" spans="1:11">
      <c r="A119" s="229">
        <v>118</v>
      </c>
      <c r="B119" s="229">
        <v>0</v>
      </c>
      <c r="C119" s="229">
        <v>100</v>
      </c>
      <c r="E119" s="241">
        <v>60</v>
      </c>
      <c r="G119" s="229">
        <v>800</v>
      </c>
      <c r="I119" s="229">
        <v>750</v>
      </c>
      <c r="K119" s="229">
        <v>10</v>
      </c>
    </row>
    <row r="120" spans="1:11">
      <c r="A120" s="229">
        <v>119</v>
      </c>
      <c r="B120" s="229">
        <v>0</v>
      </c>
      <c r="C120" s="229">
        <v>15</v>
      </c>
      <c r="E120" s="241">
        <v>10</v>
      </c>
      <c r="G120" s="229">
        <v>700</v>
      </c>
      <c r="I120" s="229">
        <v>400</v>
      </c>
      <c r="K120" s="229">
        <v>150</v>
      </c>
    </row>
    <row r="121" spans="1:11">
      <c r="A121" s="229">
        <v>120</v>
      </c>
      <c r="B121" s="229">
        <v>0</v>
      </c>
      <c r="E121" s="241"/>
    </row>
    <row r="122" spans="1:11">
      <c r="A122" s="229">
        <v>121</v>
      </c>
      <c r="B122" s="229">
        <v>0</v>
      </c>
      <c r="C122" s="229">
        <v>20</v>
      </c>
      <c r="E122" s="241">
        <v>10</v>
      </c>
      <c r="G122" s="229">
        <v>30</v>
      </c>
      <c r="I122" s="229">
        <v>50</v>
      </c>
      <c r="K122" s="229">
        <v>5</v>
      </c>
    </row>
    <row r="123" spans="1:11">
      <c r="A123" s="229">
        <v>122</v>
      </c>
      <c r="B123" s="229">
        <v>0</v>
      </c>
      <c r="C123" s="229">
        <v>50</v>
      </c>
      <c r="E123" s="241">
        <v>10</v>
      </c>
      <c r="G123" s="229">
        <v>300</v>
      </c>
      <c r="I123" s="229">
        <v>200</v>
      </c>
      <c r="K123" s="229">
        <v>30</v>
      </c>
    </row>
    <row r="124" spans="1:11">
      <c r="A124" s="229">
        <v>123</v>
      </c>
      <c r="B124" s="229">
        <v>0</v>
      </c>
      <c r="C124" s="229">
        <v>100</v>
      </c>
      <c r="E124" s="241">
        <v>10</v>
      </c>
      <c r="G124" s="229">
        <v>50</v>
      </c>
      <c r="I124" s="229">
        <v>5</v>
      </c>
      <c r="K124" s="229">
        <v>5</v>
      </c>
    </row>
    <row r="125" spans="1:11">
      <c r="A125" s="229">
        <v>124</v>
      </c>
      <c r="B125" s="229">
        <v>0</v>
      </c>
      <c r="C125" s="229">
        <v>85</v>
      </c>
      <c r="E125" s="241">
        <v>10</v>
      </c>
      <c r="G125" s="229">
        <v>100</v>
      </c>
      <c r="I125" s="229">
        <v>35</v>
      </c>
    </row>
    <row r="126" spans="1:11">
      <c r="A126" s="229">
        <v>125</v>
      </c>
      <c r="B126" s="229">
        <v>0</v>
      </c>
      <c r="E126" s="241"/>
    </row>
    <row r="127" spans="1:11">
      <c r="A127" s="229">
        <v>126</v>
      </c>
      <c r="B127" s="229">
        <v>0</v>
      </c>
      <c r="C127" s="229">
        <v>150</v>
      </c>
      <c r="E127" s="241">
        <v>50</v>
      </c>
      <c r="G127" s="229">
        <v>950</v>
      </c>
      <c r="I127" s="229">
        <v>100</v>
      </c>
      <c r="K127" s="229">
        <v>50</v>
      </c>
    </row>
    <row r="128" spans="1:11">
      <c r="A128" s="229">
        <v>127</v>
      </c>
      <c r="B128" s="229">
        <v>0</v>
      </c>
      <c r="E128" s="241"/>
    </row>
    <row r="129" spans="1:11">
      <c r="A129" s="229">
        <v>128</v>
      </c>
      <c r="B129" s="229">
        <v>0</v>
      </c>
      <c r="E129" s="241"/>
    </row>
    <row r="130" spans="1:11">
      <c r="A130" s="229">
        <v>129</v>
      </c>
      <c r="B130" s="229">
        <v>0</v>
      </c>
      <c r="C130" s="229">
        <v>200</v>
      </c>
      <c r="E130" s="241">
        <v>75</v>
      </c>
      <c r="G130" s="229">
        <v>300</v>
      </c>
      <c r="I130" s="229">
        <v>200</v>
      </c>
      <c r="K130" s="229">
        <v>0</v>
      </c>
    </row>
    <row r="131" spans="1:11">
      <c r="A131" s="229">
        <v>130</v>
      </c>
      <c r="B131" s="229">
        <v>0</v>
      </c>
      <c r="C131" s="229">
        <v>10</v>
      </c>
      <c r="E131" s="241">
        <v>8</v>
      </c>
      <c r="G131" s="229">
        <v>100</v>
      </c>
      <c r="I131" s="229">
        <v>90</v>
      </c>
      <c r="K131" s="229">
        <v>10</v>
      </c>
    </row>
    <row r="132" spans="1:11">
      <c r="A132" s="229">
        <v>131</v>
      </c>
      <c r="B132" s="229">
        <v>0</v>
      </c>
      <c r="C132" s="229">
        <v>16</v>
      </c>
      <c r="E132" s="241">
        <v>4</v>
      </c>
      <c r="G132" s="229">
        <v>400</v>
      </c>
      <c r="I132" s="229">
        <v>600</v>
      </c>
      <c r="K132" s="229">
        <v>20</v>
      </c>
    </row>
    <row r="133" spans="1:11">
      <c r="A133" s="229">
        <v>132</v>
      </c>
      <c r="B133" s="229">
        <v>0</v>
      </c>
      <c r="E133" s="241"/>
    </row>
    <row r="134" spans="1:11">
      <c r="A134" s="229">
        <v>133</v>
      </c>
      <c r="B134" s="229">
        <v>0</v>
      </c>
      <c r="E134" s="241"/>
    </row>
    <row r="135" spans="1:11">
      <c r="A135" s="229">
        <v>134</v>
      </c>
      <c r="B135" s="229">
        <v>0</v>
      </c>
      <c r="C135" s="229">
        <v>200</v>
      </c>
      <c r="E135" s="241">
        <v>100</v>
      </c>
      <c r="G135" s="229">
        <v>400</v>
      </c>
      <c r="I135" s="229">
        <v>300</v>
      </c>
      <c r="K135" s="229">
        <v>60</v>
      </c>
    </row>
    <row r="136" spans="1:11">
      <c r="A136" s="229">
        <v>135</v>
      </c>
      <c r="B136" s="229">
        <v>0</v>
      </c>
      <c r="C136" s="229">
        <v>10</v>
      </c>
      <c r="E136" s="241">
        <v>1</v>
      </c>
      <c r="G136" s="229">
        <v>50</v>
      </c>
      <c r="I136" s="229">
        <v>10</v>
      </c>
      <c r="K136" s="229">
        <v>2</v>
      </c>
    </row>
    <row r="137" spans="1:11">
      <c r="A137" s="229">
        <v>1</v>
      </c>
      <c r="B137" s="229">
        <v>1</v>
      </c>
      <c r="E137" s="229">
        <v>24</v>
      </c>
    </row>
    <row r="138" spans="1:11">
      <c r="A138" s="229">
        <v>2</v>
      </c>
      <c r="B138" s="229">
        <v>1</v>
      </c>
      <c r="C138" s="229">
        <v>32</v>
      </c>
      <c r="G138" s="229">
        <v>50</v>
      </c>
      <c r="I138" s="229">
        <v>30</v>
      </c>
      <c r="K138" s="229">
        <v>5</v>
      </c>
    </row>
    <row r="139" spans="1:11">
      <c r="A139" s="229">
        <v>3</v>
      </c>
      <c r="B139" s="229">
        <v>1</v>
      </c>
      <c r="E139" s="229">
        <v>24</v>
      </c>
    </row>
    <row r="140" spans="1:11">
      <c r="A140" s="229">
        <v>4</v>
      </c>
      <c r="B140" s="229">
        <v>1</v>
      </c>
      <c r="C140" s="229">
        <v>131</v>
      </c>
      <c r="E140" s="229">
        <v>5</v>
      </c>
      <c r="G140" s="229">
        <v>335</v>
      </c>
      <c r="I140" s="229">
        <v>301</v>
      </c>
      <c r="K140" s="229">
        <v>6</v>
      </c>
    </row>
    <row r="141" spans="1:11">
      <c r="A141" s="229">
        <v>5</v>
      </c>
      <c r="B141" s="229">
        <v>1</v>
      </c>
      <c r="C141" s="229">
        <v>15</v>
      </c>
      <c r="G141" s="229">
        <v>30</v>
      </c>
      <c r="I141" s="229">
        <v>30</v>
      </c>
      <c r="K141" s="229">
        <v>15</v>
      </c>
    </row>
    <row r="142" spans="1:11">
      <c r="A142" s="229">
        <v>6</v>
      </c>
      <c r="B142" s="229">
        <v>1</v>
      </c>
      <c r="E142" s="229">
        <v>26</v>
      </c>
    </row>
    <row r="143" spans="1:11">
      <c r="A143" s="229">
        <v>7</v>
      </c>
      <c r="B143" s="229">
        <v>1</v>
      </c>
      <c r="C143" s="229">
        <v>34</v>
      </c>
      <c r="E143" s="229">
        <v>24</v>
      </c>
      <c r="G143" s="229">
        <v>20</v>
      </c>
      <c r="K143" s="229">
        <v>5</v>
      </c>
    </row>
    <row r="144" spans="1:11">
      <c r="A144" s="229">
        <v>8</v>
      </c>
      <c r="B144" s="229">
        <v>1</v>
      </c>
      <c r="C144" s="229">
        <v>32</v>
      </c>
      <c r="E144" s="229">
        <v>7</v>
      </c>
      <c r="G144" s="229">
        <v>355</v>
      </c>
      <c r="I144" s="229">
        <v>300</v>
      </c>
      <c r="K144" s="229">
        <v>10</v>
      </c>
    </row>
    <row r="145" spans="1:11">
      <c r="A145" s="229">
        <v>9</v>
      </c>
      <c r="B145" s="229">
        <v>1</v>
      </c>
      <c r="C145" s="229">
        <v>10</v>
      </c>
      <c r="E145" s="229">
        <v>24</v>
      </c>
      <c r="G145" s="229">
        <v>100</v>
      </c>
      <c r="I145" s="229">
        <v>100</v>
      </c>
      <c r="K145" s="229">
        <v>5</v>
      </c>
    </row>
    <row r="146" spans="1:11">
      <c r="A146" s="229">
        <v>10</v>
      </c>
      <c r="B146" s="229">
        <v>1</v>
      </c>
      <c r="C146" s="229">
        <v>32</v>
      </c>
      <c r="G146" s="229">
        <v>355</v>
      </c>
      <c r="I146" s="229">
        <v>200</v>
      </c>
      <c r="K146" s="229">
        <v>6</v>
      </c>
    </row>
    <row r="147" spans="1:11">
      <c r="A147" s="229">
        <v>11</v>
      </c>
      <c r="B147" s="229">
        <v>1</v>
      </c>
      <c r="E147" s="229">
        <v>24</v>
      </c>
    </row>
    <row r="148" spans="1:11">
      <c r="A148" s="229">
        <v>12</v>
      </c>
      <c r="B148" s="229">
        <v>1</v>
      </c>
      <c r="C148" s="229">
        <v>32</v>
      </c>
      <c r="E148" s="229">
        <v>24</v>
      </c>
      <c r="G148" s="229">
        <v>355</v>
      </c>
      <c r="I148" s="229">
        <v>355</v>
      </c>
      <c r="K148" s="229">
        <v>6</v>
      </c>
    </row>
    <row r="149" spans="1:11">
      <c r="A149" s="229">
        <v>13</v>
      </c>
      <c r="B149" s="229">
        <v>1</v>
      </c>
      <c r="C149" s="229">
        <v>32</v>
      </c>
      <c r="E149" s="229">
        <v>24</v>
      </c>
      <c r="G149" s="229">
        <v>355</v>
      </c>
      <c r="I149" s="229">
        <v>355</v>
      </c>
      <c r="K149" s="229">
        <v>6</v>
      </c>
    </row>
    <row r="150" spans="1:11">
      <c r="A150" s="229">
        <v>14</v>
      </c>
      <c r="B150" s="229">
        <v>1</v>
      </c>
      <c r="C150" s="229">
        <v>32</v>
      </c>
      <c r="E150" s="229">
        <v>24</v>
      </c>
      <c r="G150" s="229">
        <v>360</v>
      </c>
      <c r="I150" s="229">
        <v>360</v>
      </c>
      <c r="K150" s="229">
        <v>5</v>
      </c>
    </row>
    <row r="151" spans="1:11">
      <c r="A151" s="229">
        <v>15</v>
      </c>
      <c r="B151" s="229">
        <v>1</v>
      </c>
      <c r="C151" s="229">
        <v>32</v>
      </c>
      <c r="E151" s="229">
        <v>15</v>
      </c>
      <c r="G151" s="229">
        <v>355</v>
      </c>
      <c r="I151" s="229">
        <v>120</v>
      </c>
      <c r="K151" s="229">
        <v>6</v>
      </c>
    </row>
    <row r="152" spans="1:11">
      <c r="A152" s="229">
        <v>16</v>
      </c>
      <c r="B152" s="229">
        <v>1</v>
      </c>
      <c r="C152" s="229">
        <v>20</v>
      </c>
      <c r="E152" s="229">
        <v>131</v>
      </c>
      <c r="G152" s="229">
        <v>15</v>
      </c>
      <c r="I152" s="229">
        <v>15</v>
      </c>
      <c r="K152" s="229">
        <v>10</v>
      </c>
    </row>
    <row r="153" spans="1:11">
      <c r="A153" s="229">
        <v>17</v>
      </c>
      <c r="B153" s="229">
        <v>1</v>
      </c>
      <c r="C153" s="229">
        <v>131</v>
      </c>
      <c r="G153" s="229">
        <v>350</v>
      </c>
      <c r="I153" s="229">
        <v>200</v>
      </c>
      <c r="K153" s="229">
        <v>6</v>
      </c>
    </row>
    <row r="154" spans="1:11">
      <c r="A154" s="229">
        <v>18</v>
      </c>
      <c r="B154" s="229">
        <v>1</v>
      </c>
    </row>
    <row r="155" spans="1:11">
      <c r="A155" s="229">
        <v>19</v>
      </c>
      <c r="B155" s="229">
        <v>1</v>
      </c>
      <c r="E155" s="229">
        <v>10</v>
      </c>
    </row>
    <row r="156" spans="1:11">
      <c r="A156" s="229">
        <v>20</v>
      </c>
      <c r="B156" s="229">
        <v>1</v>
      </c>
      <c r="C156" s="229">
        <v>70</v>
      </c>
      <c r="E156" s="229">
        <v>25</v>
      </c>
      <c r="G156" s="229">
        <v>330</v>
      </c>
      <c r="I156" s="229">
        <v>330</v>
      </c>
      <c r="K156" s="229">
        <v>10</v>
      </c>
    </row>
    <row r="157" spans="1:11">
      <c r="A157" s="229">
        <v>21</v>
      </c>
      <c r="B157" s="229">
        <v>1</v>
      </c>
      <c r="C157" s="229">
        <v>30</v>
      </c>
      <c r="E157" s="229">
        <v>24</v>
      </c>
      <c r="G157" s="229">
        <v>350</v>
      </c>
      <c r="I157" s="229">
        <v>350</v>
      </c>
      <c r="K157" s="229">
        <v>5</v>
      </c>
    </row>
    <row r="158" spans="1:11">
      <c r="A158" s="229">
        <v>22</v>
      </c>
      <c r="B158" s="229">
        <v>1</v>
      </c>
      <c r="C158" s="229">
        <v>32</v>
      </c>
      <c r="E158" s="229">
        <v>20</v>
      </c>
      <c r="G158" s="229">
        <v>600</v>
      </c>
      <c r="I158" s="229">
        <v>355</v>
      </c>
      <c r="K158" s="229">
        <v>6</v>
      </c>
    </row>
    <row r="159" spans="1:11">
      <c r="A159" s="229">
        <v>23</v>
      </c>
      <c r="B159" s="229">
        <v>1</v>
      </c>
      <c r="C159" s="229">
        <v>30</v>
      </c>
      <c r="G159" s="229">
        <v>30</v>
      </c>
      <c r="I159" s="229">
        <v>1</v>
      </c>
      <c r="K159" s="229">
        <v>0</v>
      </c>
    </row>
    <row r="160" spans="1:11">
      <c r="A160" s="229">
        <v>24</v>
      </c>
      <c r="B160" s="229">
        <v>1</v>
      </c>
      <c r="E160" s="229">
        <v>125</v>
      </c>
    </row>
    <row r="161" spans="1:11">
      <c r="A161" s="229">
        <v>25</v>
      </c>
      <c r="B161" s="229">
        <v>1</v>
      </c>
      <c r="C161" s="229">
        <v>135</v>
      </c>
      <c r="E161" s="229">
        <v>23</v>
      </c>
      <c r="G161" s="229">
        <v>150</v>
      </c>
      <c r="I161" s="229">
        <v>80</v>
      </c>
      <c r="K161" s="229">
        <v>6</v>
      </c>
    </row>
    <row r="162" spans="1:11">
      <c r="A162" s="229">
        <v>26</v>
      </c>
      <c r="B162" s="229">
        <v>1</v>
      </c>
      <c r="C162" s="229">
        <v>32</v>
      </c>
      <c r="E162" s="229">
        <v>24</v>
      </c>
      <c r="G162" s="229">
        <v>30</v>
      </c>
      <c r="I162" s="229">
        <v>300</v>
      </c>
      <c r="K162" s="229">
        <v>5</v>
      </c>
    </row>
    <row r="163" spans="1:11">
      <c r="A163" s="229">
        <v>27</v>
      </c>
      <c r="B163" s="229">
        <v>1</v>
      </c>
      <c r="C163" s="229">
        <v>32</v>
      </c>
      <c r="G163" s="229">
        <v>350</v>
      </c>
      <c r="I163" s="229">
        <v>10</v>
      </c>
      <c r="K163" s="229">
        <v>6</v>
      </c>
    </row>
    <row r="164" spans="1:11">
      <c r="A164" s="229">
        <v>28</v>
      </c>
      <c r="B164" s="229">
        <v>1</v>
      </c>
      <c r="E164" s="229">
        <v>2.5</v>
      </c>
    </row>
    <row r="165" spans="1:11">
      <c r="A165" s="229">
        <v>29</v>
      </c>
      <c r="B165" s="229">
        <v>1</v>
      </c>
      <c r="C165" s="229">
        <v>3.3</v>
      </c>
      <c r="G165" s="229">
        <v>6</v>
      </c>
      <c r="I165" s="229">
        <v>300</v>
      </c>
      <c r="K165" s="229">
        <v>5</v>
      </c>
    </row>
    <row r="166" spans="1:11">
      <c r="A166" s="229">
        <v>30</v>
      </c>
      <c r="B166" s="229">
        <v>1</v>
      </c>
      <c r="E166" s="229">
        <v>50</v>
      </c>
    </row>
    <row r="167" spans="1:11">
      <c r="A167" s="229">
        <v>31</v>
      </c>
      <c r="B167" s="229">
        <v>1</v>
      </c>
      <c r="C167" s="229">
        <v>100</v>
      </c>
      <c r="E167" s="229">
        <v>24</v>
      </c>
      <c r="G167" s="229">
        <v>120</v>
      </c>
      <c r="I167" s="229">
        <v>300</v>
      </c>
      <c r="K167" s="229">
        <v>50</v>
      </c>
    </row>
    <row r="168" spans="1:11">
      <c r="A168" s="229">
        <v>32</v>
      </c>
      <c r="B168" s="229">
        <v>1</v>
      </c>
      <c r="C168" s="229">
        <v>34</v>
      </c>
      <c r="E168" s="229">
        <v>24</v>
      </c>
      <c r="G168" s="229">
        <v>34</v>
      </c>
      <c r="I168" s="229">
        <v>64</v>
      </c>
      <c r="K168" s="229">
        <v>6</v>
      </c>
    </row>
    <row r="169" spans="1:11">
      <c r="A169" s="229">
        <v>33</v>
      </c>
      <c r="B169" s="229">
        <v>1</v>
      </c>
      <c r="C169" s="229">
        <v>34</v>
      </c>
      <c r="E169" s="229">
        <v>23</v>
      </c>
      <c r="G169" s="229">
        <v>300</v>
      </c>
      <c r="I169" s="229">
        <v>344</v>
      </c>
      <c r="K169" s="229">
        <v>6</v>
      </c>
    </row>
    <row r="170" spans="1:11">
      <c r="A170" s="229">
        <v>34</v>
      </c>
      <c r="B170" s="229">
        <v>1</v>
      </c>
      <c r="C170" s="229">
        <v>37</v>
      </c>
      <c r="G170" s="229">
        <v>500</v>
      </c>
      <c r="I170" s="229">
        <v>360</v>
      </c>
      <c r="K170" s="229">
        <v>35</v>
      </c>
    </row>
    <row r="171" spans="1:11">
      <c r="A171" s="229">
        <v>35</v>
      </c>
      <c r="B171" s="229">
        <v>1</v>
      </c>
    </row>
    <row r="172" spans="1:11">
      <c r="A172" s="229">
        <v>36</v>
      </c>
      <c r="B172" s="229">
        <v>1</v>
      </c>
      <c r="E172" s="229">
        <v>10</v>
      </c>
    </row>
    <row r="173" spans="1:11">
      <c r="A173" s="229">
        <v>37</v>
      </c>
      <c r="B173" s="229">
        <v>1</v>
      </c>
      <c r="C173" s="229">
        <v>15</v>
      </c>
      <c r="E173" s="229">
        <v>12</v>
      </c>
      <c r="G173" s="229">
        <v>160</v>
      </c>
      <c r="I173" s="229">
        <v>300</v>
      </c>
      <c r="K173" s="229">
        <v>5</v>
      </c>
    </row>
    <row r="174" spans="1:11">
      <c r="A174" s="229">
        <v>38</v>
      </c>
      <c r="B174" s="229">
        <v>1</v>
      </c>
      <c r="C174" s="229">
        <v>15</v>
      </c>
      <c r="G174" s="229">
        <v>15</v>
      </c>
      <c r="I174" s="229">
        <v>3</v>
      </c>
      <c r="K174" s="229">
        <v>0</v>
      </c>
    </row>
    <row r="175" spans="1:11">
      <c r="A175" s="229">
        <v>39</v>
      </c>
      <c r="B175" s="229">
        <v>1</v>
      </c>
      <c r="E175" s="229">
        <v>25</v>
      </c>
    </row>
    <row r="176" spans="1:11">
      <c r="A176" s="229">
        <v>40</v>
      </c>
      <c r="B176" s="229">
        <v>1</v>
      </c>
      <c r="C176" s="229">
        <v>30</v>
      </c>
      <c r="G176" s="229">
        <v>70</v>
      </c>
      <c r="I176" s="229">
        <v>50</v>
      </c>
      <c r="K176" s="229">
        <v>5</v>
      </c>
    </row>
    <row r="177" spans="1:11">
      <c r="A177" s="229">
        <v>41</v>
      </c>
      <c r="B177" s="229">
        <v>1</v>
      </c>
      <c r="E177" s="229">
        <v>18</v>
      </c>
    </row>
    <row r="178" spans="1:11">
      <c r="A178" s="229">
        <v>42</v>
      </c>
      <c r="B178" s="229">
        <v>1</v>
      </c>
      <c r="C178" s="229">
        <v>25</v>
      </c>
      <c r="E178" s="229">
        <v>24</v>
      </c>
      <c r="G178" s="229">
        <v>250</v>
      </c>
      <c r="I178" s="229">
        <v>200</v>
      </c>
      <c r="K178" s="229">
        <v>0.5</v>
      </c>
    </row>
    <row r="179" spans="1:11">
      <c r="A179" s="229">
        <v>43</v>
      </c>
      <c r="B179" s="229">
        <v>1</v>
      </c>
      <c r="C179" s="229">
        <v>35</v>
      </c>
      <c r="E179" s="229">
        <v>24</v>
      </c>
      <c r="G179" s="229">
        <v>355</v>
      </c>
      <c r="I179" s="229">
        <v>355</v>
      </c>
      <c r="K179" s="229">
        <v>8</v>
      </c>
    </row>
    <row r="180" spans="1:11">
      <c r="A180" s="229">
        <v>44</v>
      </c>
      <c r="B180" s="229">
        <v>1</v>
      </c>
      <c r="C180" s="229">
        <v>32</v>
      </c>
      <c r="E180" s="229">
        <v>54</v>
      </c>
      <c r="G180" s="229">
        <v>650</v>
      </c>
      <c r="I180" s="229">
        <v>350</v>
      </c>
      <c r="K180" s="229">
        <v>6</v>
      </c>
    </row>
    <row r="181" spans="1:11">
      <c r="A181" s="229">
        <v>45</v>
      </c>
      <c r="B181" s="229">
        <v>1</v>
      </c>
      <c r="C181" s="229">
        <v>56</v>
      </c>
      <c r="E181" s="229">
        <v>24</v>
      </c>
      <c r="G181" s="229">
        <v>355</v>
      </c>
      <c r="I181" s="229">
        <v>6</v>
      </c>
      <c r="K181" s="229">
        <v>5</v>
      </c>
    </row>
    <row r="182" spans="1:11">
      <c r="A182" s="229">
        <v>46</v>
      </c>
      <c r="B182" s="229">
        <v>1</v>
      </c>
      <c r="C182" s="229">
        <v>32</v>
      </c>
      <c r="G182" s="229">
        <v>355</v>
      </c>
      <c r="I182" s="229">
        <v>355</v>
      </c>
      <c r="K182" s="229">
        <v>6</v>
      </c>
    </row>
    <row r="183" spans="1:11">
      <c r="A183" s="229">
        <v>47</v>
      </c>
      <c r="B183" s="229">
        <v>1</v>
      </c>
      <c r="E183" s="229">
        <v>25</v>
      </c>
    </row>
    <row r="184" spans="1:11">
      <c r="A184" s="229">
        <v>48</v>
      </c>
      <c r="B184" s="229">
        <v>1</v>
      </c>
      <c r="C184" s="229">
        <v>32</v>
      </c>
      <c r="G184" s="229">
        <v>355</v>
      </c>
      <c r="I184" s="229">
        <v>50</v>
      </c>
      <c r="K184" s="229">
        <v>5</v>
      </c>
    </row>
    <row r="185" spans="1:11">
      <c r="A185" s="229">
        <v>49</v>
      </c>
      <c r="B185" s="229">
        <v>1</v>
      </c>
      <c r="E185" s="229">
        <v>100</v>
      </c>
    </row>
    <row r="186" spans="1:11">
      <c r="A186" s="229">
        <v>50</v>
      </c>
      <c r="B186" s="229">
        <v>1</v>
      </c>
      <c r="C186" s="229">
        <v>25</v>
      </c>
    </row>
    <row r="187" spans="1:11">
      <c r="A187" s="229">
        <v>51</v>
      </c>
      <c r="B187" s="229">
        <v>1</v>
      </c>
      <c r="E187" s="229">
        <v>24</v>
      </c>
    </row>
    <row r="188" spans="1:11">
      <c r="A188" s="229">
        <v>52</v>
      </c>
      <c r="B188" s="229">
        <v>1</v>
      </c>
      <c r="C188" s="229">
        <v>32</v>
      </c>
      <c r="G188" s="229">
        <v>355</v>
      </c>
      <c r="I188" s="229">
        <v>355</v>
      </c>
      <c r="K188" s="229">
        <v>6</v>
      </c>
    </row>
    <row r="189" spans="1:11">
      <c r="A189" s="229">
        <v>53</v>
      </c>
      <c r="B189" s="229">
        <v>1</v>
      </c>
    </row>
    <row r="190" spans="1:11">
      <c r="A190" s="229">
        <v>54</v>
      </c>
      <c r="B190" s="229">
        <v>1</v>
      </c>
    </row>
    <row r="191" spans="1:11">
      <c r="A191" s="229">
        <v>55</v>
      </c>
      <c r="B191" s="229">
        <v>1</v>
      </c>
      <c r="E191" s="229">
        <v>32</v>
      </c>
    </row>
    <row r="192" spans="1:11">
      <c r="A192" s="229">
        <v>56</v>
      </c>
      <c r="B192" s="229">
        <v>1</v>
      </c>
      <c r="C192" s="229">
        <v>24</v>
      </c>
      <c r="G192" s="229">
        <v>355</v>
      </c>
      <c r="I192" s="229">
        <v>6</v>
      </c>
      <c r="K192" s="229">
        <v>6</v>
      </c>
    </row>
    <row r="193" spans="1:11">
      <c r="A193" s="229">
        <v>57</v>
      </c>
      <c r="B193" s="229">
        <v>1</v>
      </c>
      <c r="E193" s="229">
        <v>131</v>
      </c>
    </row>
    <row r="194" spans="1:11">
      <c r="A194" s="229">
        <v>58</v>
      </c>
      <c r="B194" s="229">
        <v>1</v>
      </c>
      <c r="C194" s="229">
        <v>131</v>
      </c>
      <c r="E194" s="229">
        <v>35</v>
      </c>
      <c r="G194" s="229">
        <v>30</v>
      </c>
      <c r="I194" s="229">
        <v>31</v>
      </c>
      <c r="K194" s="229">
        <v>6</v>
      </c>
    </row>
    <row r="195" spans="1:11">
      <c r="A195" s="229">
        <v>59</v>
      </c>
      <c r="B195" s="229">
        <v>1</v>
      </c>
      <c r="C195" s="229">
        <v>50</v>
      </c>
      <c r="G195" s="229">
        <v>25</v>
      </c>
      <c r="I195" s="229">
        <v>35</v>
      </c>
      <c r="K195" s="229">
        <v>35</v>
      </c>
    </row>
    <row r="196" spans="1:11">
      <c r="A196" s="229">
        <v>60</v>
      </c>
      <c r="B196" s="229">
        <v>1</v>
      </c>
      <c r="E196" s="229">
        <v>24</v>
      </c>
    </row>
    <row r="197" spans="1:11">
      <c r="A197" s="229">
        <v>61</v>
      </c>
      <c r="B197" s="229">
        <v>1</v>
      </c>
      <c r="C197" s="229">
        <v>32</v>
      </c>
      <c r="E197" s="229">
        <v>131</v>
      </c>
      <c r="G197" s="229">
        <v>355</v>
      </c>
      <c r="I197" s="229">
        <v>20</v>
      </c>
      <c r="K197" s="229">
        <v>10</v>
      </c>
    </row>
    <row r="198" spans="1:11">
      <c r="A198" s="229">
        <v>62</v>
      </c>
      <c r="B198" s="229">
        <v>1</v>
      </c>
      <c r="C198" s="229">
        <v>131</v>
      </c>
      <c r="G198" s="229">
        <v>355</v>
      </c>
      <c r="I198" s="229">
        <v>355</v>
      </c>
      <c r="K198" s="229">
        <v>6</v>
      </c>
    </row>
    <row r="199" spans="1:11">
      <c r="A199" s="229">
        <v>63</v>
      </c>
      <c r="B199" s="229">
        <v>1</v>
      </c>
      <c r="E199" s="229">
        <v>28</v>
      </c>
    </row>
    <row r="200" spans="1:11">
      <c r="A200" s="229">
        <v>64</v>
      </c>
      <c r="B200" s="229">
        <v>1</v>
      </c>
      <c r="C200" s="229">
        <v>31</v>
      </c>
      <c r="E200" s="229">
        <v>24</v>
      </c>
      <c r="G200" s="229">
        <v>322</v>
      </c>
      <c r="I200" s="229">
        <v>30</v>
      </c>
      <c r="K200" s="229">
        <v>6</v>
      </c>
    </row>
    <row r="201" spans="1:11">
      <c r="A201" s="229">
        <v>65</v>
      </c>
      <c r="B201" s="229">
        <v>1</v>
      </c>
      <c r="C201" s="229">
        <v>33</v>
      </c>
      <c r="E201" s="229">
        <v>130</v>
      </c>
      <c r="G201" s="229">
        <v>400</v>
      </c>
      <c r="I201" s="229">
        <v>355</v>
      </c>
      <c r="K201" s="229">
        <v>6</v>
      </c>
    </row>
    <row r="202" spans="1:11">
      <c r="A202" s="229">
        <v>66</v>
      </c>
      <c r="B202" s="229">
        <v>1</v>
      </c>
      <c r="C202" s="229">
        <v>130</v>
      </c>
      <c r="E202" s="229">
        <v>31</v>
      </c>
      <c r="G202" s="229">
        <v>300</v>
      </c>
      <c r="I202" s="229">
        <v>300</v>
      </c>
      <c r="K202" s="229">
        <v>6</v>
      </c>
    </row>
    <row r="203" spans="1:11">
      <c r="A203" s="229">
        <v>67</v>
      </c>
      <c r="B203" s="229">
        <v>1</v>
      </c>
      <c r="C203" s="229">
        <v>23</v>
      </c>
      <c r="E203" s="229">
        <v>24</v>
      </c>
      <c r="G203" s="229">
        <v>350</v>
      </c>
      <c r="I203" s="229">
        <v>31</v>
      </c>
      <c r="K203" s="229">
        <v>8</v>
      </c>
    </row>
    <row r="204" spans="1:11">
      <c r="A204" s="229">
        <v>68</v>
      </c>
      <c r="B204" s="229">
        <v>1</v>
      </c>
      <c r="C204" s="229">
        <v>32</v>
      </c>
      <c r="G204" s="229">
        <v>131</v>
      </c>
      <c r="I204" s="229">
        <v>50</v>
      </c>
      <c r="K204" s="229">
        <v>12</v>
      </c>
    </row>
    <row r="205" spans="1:11">
      <c r="A205" s="229">
        <v>69</v>
      </c>
      <c r="B205" s="229">
        <v>1</v>
      </c>
      <c r="E205" s="229">
        <v>24</v>
      </c>
    </row>
    <row r="206" spans="1:11">
      <c r="A206" s="229">
        <v>70</v>
      </c>
      <c r="B206" s="229">
        <v>1</v>
      </c>
      <c r="C206" s="229">
        <v>32</v>
      </c>
      <c r="G206" s="229">
        <v>335</v>
      </c>
      <c r="I206" s="229">
        <v>150</v>
      </c>
      <c r="K206" s="229">
        <v>6</v>
      </c>
    </row>
    <row r="207" spans="1:11">
      <c r="A207" s="229">
        <v>71</v>
      </c>
      <c r="B207" s="229">
        <v>1</v>
      </c>
      <c r="E207" s="229">
        <v>24</v>
      </c>
    </row>
    <row r="208" spans="1:11">
      <c r="A208" s="229">
        <v>72</v>
      </c>
      <c r="B208" s="229">
        <v>1</v>
      </c>
      <c r="C208" s="229">
        <v>30</v>
      </c>
      <c r="G208" s="229">
        <v>355</v>
      </c>
      <c r="I208" s="229">
        <v>355</v>
      </c>
      <c r="K208" s="229">
        <v>6</v>
      </c>
    </row>
    <row r="209" spans="1:11">
      <c r="A209" s="229">
        <v>73</v>
      </c>
      <c r="B209" s="229">
        <v>1</v>
      </c>
      <c r="E209" s="229">
        <v>35</v>
      </c>
    </row>
    <row r="210" spans="1:11">
      <c r="A210" s="229">
        <v>74</v>
      </c>
      <c r="B210" s="229">
        <v>1</v>
      </c>
      <c r="C210" s="229">
        <v>35</v>
      </c>
      <c r="E210" s="229">
        <v>24</v>
      </c>
      <c r="G210" s="229">
        <v>350</v>
      </c>
      <c r="I210" s="229">
        <v>200</v>
      </c>
      <c r="K210" s="229">
        <v>6</v>
      </c>
    </row>
    <row r="211" spans="1:11">
      <c r="A211" s="229">
        <v>75</v>
      </c>
      <c r="B211" s="229">
        <v>1</v>
      </c>
      <c r="C211" s="229">
        <v>32</v>
      </c>
      <c r="E211" s="229">
        <v>30</v>
      </c>
      <c r="G211" s="229">
        <v>350</v>
      </c>
      <c r="I211" s="229">
        <v>350</v>
      </c>
      <c r="K211" s="229">
        <v>6</v>
      </c>
    </row>
    <row r="212" spans="1:11">
      <c r="A212" s="229">
        <v>76</v>
      </c>
      <c r="B212" s="229">
        <v>1</v>
      </c>
      <c r="C212" s="229">
        <v>50</v>
      </c>
      <c r="E212" s="229">
        <v>10</v>
      </c>
      <c r="G212" s="229">
        <v>300</v>
      </c>
      <c r="I212" s="229">
        <v>250</v>
      </c>
      <c r="K212" s="229">
        <v>10</v>
      </c>
    </row>
    <row r="213" spans="1:11">
      <c r="A213" s="229">
        <v>77</v>
      </c>
      <c r="B213" s="229">
        <v>1</v>
      </c>
      <c r="C213" s="229">
        <v>30</v>
      </c>
      <c r="G213" s="229">
        <v>300</v>
      </c>
      <c r="I213" s="229">
        <v>150</v>
      </c>
      <c r="K213" s="229">
        <v>6</v>
      </c>
    </row>
    <row r="214" spans="1:11">
      <c r="A214" s="229">
        <v>78</v>
      </c>
      <c r="B214" s="229">
        <v>1</v>
      </c>
      <c r="E214" s="229">
        <v>25</v>
      </c>
    </row>
    <row r="215" spans="1:11">
      <c r="A215" s="229">
        <v>79</v>
      </c>
      <c r="B215" s="229">
        <v>1</v>
      </c>
      <c r="C215" s="229">
        <v>36</v>
      </c>
      <c r="E215" s="229">
        <v>24</v>
      </c>
      <c r="G215" s="229">
        <v>250</v>
      </c>
      <c r="I215" s="229">
        <v>350</v>
      </c>
      <c r="K215" s="229">
        <v>6</v>
      </c>
    </row>
    <row r="216" spans="1:11">
      <c r="A216" s="229">
        <v>80</v>
      </c>
      <c r="B216" s="229">
        <v>1</v>
      </c>
      <c r="C216" s="229">
        <v>33</v>
      </c>
      <c r="G216" s="229">
        <v>344</v>
      </c>
      <c r="I216" s="229">
        <v>344</v>
      </c>
      <c r="K216" s="229">
        <v>6</v>
      </c>
    </row>
    <row r="217" spans="1:11">
      <c r="A217" s="229">
        <v>81</v>
      </c>
      <c r="B217" s="229">
        <v>1</v>
      </c>
      <c r="E217" s="229">
        <v>25</v>
      </c>
    </row>
    <row r="218" spans="1:11">
      <c r="A218" s="229">
        <v>82</v>
      </c>
      <c r="B218" s="229">
        <v>1</v>
      </c>
      <c r="C218" s="229">
        <v>32</v>
      </c>
      <c r="G218" s="229">
        <v>355</v>
      </c>
      <c r="I218" s="229">
        <v>355</v>
      </c>
      <c r="K218" s="229">
        <v>6</v>
      </c>
    </row>
    <row r="219" spans="1:11">
      <c r="A219" s="229">
        <v>83</v>
      </c>
      <c r="B219" s="229">
        <v>1</v>
      </c>
      <c r="E219" s="229">
        <v>20</v>
      </c>
    </row>
    <row r="220" spans="1:11">
      <c r="A220" s="229">
        <v>84</v>
      </c>
      <c r="B220" s="229">
        <v>1</v>
      </c>
      <c r="C220" s="229">
        <v>35</v>
      </c>
      <c r="E220" s="229">
        <v>24</v>
      </c>
      <c r="G220" s="229">
        <v>150</v>
      </c>
      <c r="I220" s="229">
        <v>80</v>
      </c>
      <c r="K220" s="229">
        <v>35</v>
      </c>
    </row>
    <row r="221" spans="1:11">
      <c r="A221" s="229">
        <v>85</v>
      </c>
      <c r="B221" s="229">
        <v>1</v>
      </c>
      <c r="C221" s="229">
        <v>32</v>
      </c>
      <c r="E221" s="229">
        <v>25</v>
      </c>
      <c r="G221" s="229">
        <v>355</v>
      </c>
      <c r="I221" s="229">
        <v>355</v>
      </c>
      <c r="K221" s="229">
        <v>6</v>
      </c>
    </row>
    <row r="222" spans="1:11">
      <c r="A222" s="229">
        <v>86</v>
      </c>
      <c r="B222" s="229">
        <v>1</v>
      </c>
      <c r="C222" s="229">
        <v>30</v>
      </c>
      <c r="E222" s="229">
        <v>24</v>
      </c>
      <c r="G222" s="229">
        <v>300</v>
      </c>
      <c r="I222" s="229">
        <v>100</v>
      </c>
      <c r="K222" s="229">
        <v>5</v>
      </c>
    </row>
    <row r="223" spans="1:11">
      <c r="A223" s="229">
        <v>87</v>
      </c>
      <c r="B223" s="229">
        <v>1</v>
      </c>
      <c r="C223" s="229">
        <v>32</v>
      </c>
      <c r="E223" s="229">
        <v>20</v>
      </c>
      <c r="G223" s="229">
        <v>300</v>
      </c>
      <c r="I223" s="229">
        <v>5</v>
      </c>
      <c r="K223" s="229">
        <v>1</v>
      </c>
    </row>
    <row r="224" spans="1:11">
      <c r="A224" s="229">
        <v>88</v>
      </c>
      <c r="B224" s="229">
        <v>1</v>
      </c>
      <c r="C224" s="229">
        <v>40</v>
      </c>
      <c r="G224" s="229">
        <v>200</v>
      </c>
      <c r="I224" s="229">
        <v>355</v>
      </c>
      <c r="K224" s="229">
        <v>6</v>
      </c>
    </row>
    <row r="225" spans="1:11">
      <c r="A225" s="229">
        <v>89</v>
      </c>
      <c r="B225" s="229">
        <v>1</v>
      </c>
      <c r="E225" s="229">
        <v>24</v>
      </c>
    </row>
    <row r="226" spans="1:11">
      <c r="A226" s="229">
        <v>90</v>
      </c>
      <c r="B226" s="229">
        <v>1</v>
      </c>
      <c r="C226" s="229">
        <v>32</v>
      </c>
      <c r="G226" s="229">
        <v>200</v>
      </c>
      <c r="I226" s="229">
        <v>199</v>
      </c>
      <c r="K226" s="229">
        <v>6</v>
      </c>
    </row>
    <row r="227" spans="1:11">
      <c r="A227" s="229">
        <v>91</v>
      </c>
      <c r="B227" s="229">
        <v>1</v>
      </c>
      <c r="E227" s="229">
        <v>20</v>
      </c>
    </row>
    <row r="228" spans="1:11">
      <c r="A228" s="229">
        <v>92</v>
      </c>
      <c r="B228" s="229">
        <v>1</v>
      </c>
      <c r="C228" s="229">
        <v>35</v>
      </c>
      <c r="E228" s="229">
        <v>24</v>
      </c>
      <c r="G228" s="229">
        <v>35</v>
      </c>
      <c r="I228" s="229">
        <v>35</v>
      </c>
      <c r="K228" s="229">
        <v>8</v>
      </c>
    </row>
    <row r="229" spans="1:11">
      <c r="A229" s="229">
        <v>93</v>
      </c>
      <c r="B229" s="229">
        <v>1</v>
      </c>
      <c r="C229" s="229">
        <v>32</v>
      </c>
      <c r="E229" s="229">
        <v>24</v>
      </c>
      <c r="G229" s="229">
        <v>355</v>
      </c>
      <c r="I229" s="229">
        <v>355</v>
      </c>
      <c r="K229" s="229">
        <v>6</v>
      </c>
    </row>
    <row r="230" spans="1:11">
      <c r="A230" s="229">
        <v>94</v>
      </c>
      <c r="B230" s="229">
        <v>1</v>
      </c>
      <c r="C230" s="229">
        <v>32</v>
      </c>
      <c r="E230" s="229">
        <v>10</v>
      </c>
      <c r="G230" s="229">
        <v>355</v>
      </c>
      <c r="I230" s="229">
        <v>355</v>
      </c>
      <c r="K230" s="229">
        <v>6</v>
      </c>
    </row>
    <row r="231" spans="1:11">
      <c r="A231" s="229">
        <v>95</v>
      </c>
      <c r="B231" s="229">
        <v>1</v>
      </c>
      <c r="C231" s="229">
        <v>80</v>
      </c>
      <c r="E231" s="229">
        <v>24</v>
      </c>
      <c r="I231" s="229">
        <v>30</v>
      </c>
      <c r="K231" s="229">
        <v>5</v>
      </c>
    </row>
    <row r="232" spans="1:11">
      <c r="A232" s="229">
        <v>96</v>
      </c>
      <c r="B232" s="229">
        <v>1</v>
      </c>
      <c r="C232" s="229">
        <v>32</v>
      </c>
      <c r="E232" s="229">
        <v>24</v>
      </c>
      <c r="G232" s="229">
        <v>355</v>
      </c>
      <c r="I232" s="229">
        <v>355</v>
      </c>
      <c r="K232" s="229">
        <v>6</v>
      </c>
    </row>
    <row r="233" spans="1:11">
      <c r="A233" s="229">
        <v>97</v>
      </c>
      <c r="B233" s="229">
        <v>1</v>
      </c>
      <c r="C233" s="229">
        <v>31</v>
      </c>
      <c r="G233" s="229">
        <v>340</v>
      </c>
      <c r="I233" s="229">
        <v>120</v>
      </c>
      <c r="K233" s="229">
        <v>6</v>
      </c>
    </row>
    <row r="234" spans="1:11">
      <c r="A234" s="229">
        <v>98</v>
      </c>
      <c r="B234" s="229">
        <v>1</v>
      </c>
      <c r="E234" s="229">
        <v>89</v>
      </c>
    </row>
    <row r="235" spans="1:11">
      <c r="A235" s="229">
        <v>99</v>
      </c>
      <c r="B235" s="229">
        <v>1</v>
      </c>
      <c r="C235" s="229">
        <v>131</v>
      </c>
      <c r="I235" s="229">
        <v>100</v>
      </c>
      <c r="K235" s="229">
        <v>6</v>
      </c>
    </row>
    <row r="236" spans="1:11">
      <c r="A236" s="229">
        <v>100</v>
      </c>
      <c r="B236" s="229">
        <v>1</v>
      </c>
      <c r="E236" s="229">
        <v>24</v>
      </c>
    </row>
    <row r="237" spans="1:11">
      <c r="A237" s="229">
        <v>101</v>
      </c>
      <c r="B237" s="229">
        <v>1</v>
      </c>
      <c r="C237" s="229">
        <v>32</v>
      </c>
      <c r="G237" s="229">
        <v>355</v>
      </c>
      <c r="I237" s="229">
        <v>355</v>
      </c>
      <c r="K237" s="229">
        <v>6</v>
      </c>
    </row>
    <row r="238" spans="1:11">
      <c r="A238" s="229">
        <v>102</v>
      </c>
      <c r="B238" s="229">
        <v>1</v>
      </c>
    </row>
    <row r="239" spans="1:11">
      <c r="A239" s="229">
        <v>103</v>
      </c>
      <c r="B239" s="229">
        <v>1</v>
      </c>
    </row>
    <row r="240" spans="1:11">
      <c r="A240" s="229">
        <v>104</v>
      </c>
      <c r="B240" s="229">
        <v>1</v>
      </c>
      <c r="E240" s="229">
        <v>24</v>
      </c>
    </row>
    <row r="241" spans="1:11">
      <c r="A241" s="229">
        <v>105</v>
      </c>
      <c r="B241" s="229">
        <v>1</v>
      </c>
      <c r="C241" s="229">
        <v>31</v>
      </c>
      <c r="G241" s="229">
        <v>335</v>
      </c>
      <c r="I241" s="229">
        <v>330</v>
      </c>
      <c r="K241" s="229">
        <v>10</v>
      </c>
    </row>
    <row r="242" spans="1:11">
      <c r="A242" s="229">
        <v>106</v>
      </c>
      <c r="B242" s="229">
        <v>1</v>
      </c>
      <c r="E242" s="229">
        <v>24</v>
      </c>
    </row>
    <row r="243" spans="1:11">
      <c r="A243" s="229">
        <v>107</v>
      </c>
      <c r="B243" s="229">
        <v>1</v>
      </c>
      <c r="C243" s="229">
        <v>31</v>
      </c>
      <c r="E243" s="229">
        <v>24</v>
      </c>
      <c r="G243" s="229">
        <v>350</v>
      </c>
      <c r="I243" s="229">
        <v>120</v>
      </c>
      <c r="K243" s="229">
        <v>50</v>
      </c>
    </row>
    <row r="244" spans="1:11">
      <c r="A244" s="229">
        <v>108</v>
      </c>
      <c r="B244" s="229">
        <v>1</v>
      </c>
      <c r="C244" s="229">
        <v>32</v>
      </c>
      <c r="E244" s="229">
        <v>11</v>
      </c>
      <c r="G244" s="229">
        <v>50</v>
      </c>
      <c r="I244" s="229">
        <v>25</v>
      </c>
      <c r="K244" s="229">
        <v>3</v>
      </c>
    </row>
    <row r="245" spans="1:11">
      <c r="A245" s="229">
        <v>109</v>
      </c>
      <c r="B245" s="229">
        <v>1</v>
      </c>
      <c r="C245" s="229">
        <v>15</v>
      </c>
      <c r="G245" s="229">
        <v>355</v>
      </c>
      <c r="I245" s="229">
        <v>50</v>
      </c>
      <c r="K245" s="229">
        <v>0</v>
      </c>
    </row>
    <row r="246" spans="1:11">
      <c r="A246" s="229">
        <v>110</v>
      </c>
      <c r="B246" s="229">
        <v>1</v>
      </c>
      <c r="E246" s="229">
        <v>24</v>
      </c>
    </row>
    <row r="247" spans="1:11">
      <c r="A247" s="229">
        <v>111</v>
      </c>
      <c r="B247" s="229">
        <v>1</v>
      </c>
      <c r="C247" s="229">
        <v>32</v>
      </c>
      <c r="E247" s="229">
        <v>24</v>
      </c>
      <c r="G247" s="229">
        <v>350</v>
      </c>
      <c r="I247" s="229">
        <v>24</v>
      </c>
      <c r="K247" s="229">
        <v>30</v>
      </c>
    </row>
    <row r="248" spans="1:11">
      <c r="A248" s="229">
        <v>112</v>
      </c>
      <c r="B248" s="229">
        <v>1</v>
      </c>
      <c r="C248" s="229">
        <v>32</v>
      </c>
      <c r="G248" s="229">
        <v>334</v>
      </c>
      <c r="I248" s="229">
        <v>334</v>
      </c>
    </row>
    <row r="249" spans="1:11">
      <c r="A249" s="229">
        <v>113</v>
      </c>
      <c r="B249" s="229">
        <v>1</v>
      </c>
      <c r="E249" s="229">
        <v>24</v>
      </c>
    </row>
    <row r="250" spans="1:11">
      <c r="A250" s="229">
        <v>114</v>
      </c>
      <c r="B250" s="229">
        <v>1</v>
      </c>
      <c r="C250" s="229">
        <v>32</v>
      </c>
      <c r="E250" s="229">
        <v>24</v>
      </c>
      <c r="G250" s="229">
        <v>300</v>
      </c>
      <c r="I250" s="229">
        <v>132</v>
      </c>
      <c r="K250" s="229">
        <v>6</v>
      </c>
    </row>
    <row r="251" spans="1:11">
      <c r="A251" s="229">
        <v>115</v>
      </c>
      <c r="B251" s="229">
        <v>1</v>
      </c>
      <c r="C251" s="229">
        <v>32</v>
      </c>
      <c r="G251" s="229">
        <v>360</v>
      </c>
      <c r="I251" s="229">
        <v>355</v>
      </c>
      <c r="K251" s="229">
        <v>6</v>
      </c>
    </row>
    <row r="252" spans="1:11">
      <c r="A252" s="229">
        <v>116</v>
      </c>
      <c r="B252" s="229">
        <v>1</v>
      </c>
      <c r="E252" s="229">
        <v>20</v>
      </c>
    </row>
    <row r="253" spans="1:11">
      <c r="A253" s="229">
        <v>117</v>
      </c>
      <c r="B253" s="229">
        <v>1</v>
      </c>
      <c r="C253" s="229">
        <v>30</v>
      </c>
      <c r="E253" s="229">
        <v>90</v>
      </c>
      <c r="G253" s="229">
        <v>300</v>
      </c>
      <c r="I253" s="229">
        <v>100</v>
      </c>
      <c r="K253" s="229">
        <v>20</v>
      </c>
    </row>
    <row r="254" spans="1:11">
      <c r="A254" s="229">
        <v>118</v>
      </c>
      <c r="B254" s="229">
        <v>1</v>
      </c>
      <c r="C254" s="229">
        <v>100</v>
      </c>
      <c r="G254" s="229">
        <v>800</v>
      </c>
      <c r="I254" s="229">
        <v>700</v>
      </c>
      <c r="K254" s="229">
        <v>10</v>
      </c>
    </row>
    <row r="255" spans="1:11">
      <c r="A255" s="229">
        <v>119</v>
      </c>
      <c r="B255" s="229">
        <v>1</v>
      </c>
    </row>
    <row r="256" spans="1:11">
      <c r="A256" s="229">
        <v>120</v>
      </c>
      <c r="B256" s="229">
        <v>1</v>
      </c>
      <c r="E256" s="229">
        <v>4</v>
      </c>
    </row>
    <row r="257" spans="1:11">
      <c r="A257" s="229">
        <v>121</v>
      </c>
      <c r="B257" s="229">
        <v>1</v>
      </c>
      <c r="C257" s="229">
        <v>32</v>
      </c>
      <c r="E257" s="229">
        <v>24</v>
      </c>
      <c r="G257" s="229">
        <v>132</v>
      </c>
      <c r="I257" s="229">
        <v>132</v>
      </c>
      <c r="K257" s="229">
        <v>4</v>
      </c>
    </row>
    <row r="258" spans="1:11">
      <c r="A258" s="229">
        <v>122</v>
      </c>
      <c r="B258" s="229">
        <v>1</v>
      </c>
      <c r="C258" s="229">
        <v>32</v>
      </c>
      <c r="G258" s="229">
        <v>322</v>
      </c>
      <c r="I258" s="229">
        <v>50</v>
      </c>
      <c r="K258" s="229">
        <v>6</v>
      </c>
    </row>
    <row r="259" spans="1:11">
      <c r="A259" s="229">
        <v>123</v>
      </c>
      <c r="B259" s="229">
        <v>1</v>
      </c>
    </row>
    <row r="260" spans="1:11">
      <c r="A260" s="229">
        <v>124</v>
      </c>
      <c r="B260" s="229">
        <v>1</v>
      </c>
    </row>
    <row r="261" spans="1:11">
      <c r="A261" s="229">
        <v>125</v>
      </c>
      <c r="B261" s="229">
        <v>1</v>
      </c>
      <c r="E261" s="229">
        <v>24</v>
      </c>
    </row>
    <row r="262" spans="1:11">
      <c r="A262" s="229">
        <v>126</v>
      </c>
      <c r="B262" s="229">
        <v>1</v>
      </c>
      <c r="C262" s="229">
        <v>32</v>
      </c>
      <c r="G262" s="229">
        <v>355</v>
      </c>
      <c r="I262" s="229">
        <v>355</v>
      </c>
      <c r="K262" s="229">
        <v>6</v>
      </c>
    </row>
    <row r="263" spans="1:11">
      <c r="A263" s="229">
        <v>127</v>
      </c>
      <c r="B263" s="229">
        <v>1</v>
      </c>
    </row>
    <row r="264" spans="1:11">
      <c r="A264" s="229">
        <v>128</v>
      </c>
      <c r="B264" s="229">
        <v>1</v>
      </c>
      <c r="E264" s="229">
        <v>26</v>
      </c>
    </row>
    <row r="265" spans="1:11">
      <c r="A265" s="229">
        <v>129</v>
      </c>
      <c r="B265" s="229">
        <v>1</v>
      </c>
      <c r="C265" s="229">
        <v>32</v>
      </c>
      <c r="E265" s="229">
        <v>24</v>
      </c>
      <c r="G265" s="229">
        <v>355</v>
      </c>
      <c r="I265" s="229">
        <v>355</v>
      </c>
      <c r="K265" s="229">
        <v>6</v>
      </c>
    </row>
    <row r="266" spans="1:11">
      <c r="A266" s="229">
        <v>130</v>
      </c>
      <c r="B266" s="229">
        <v>1</v>
      </c>
      <c r="C266" s="229">
        <v>32</v>
      </c>
      <c r="E266" s="229">
        <v>4</v>
      </c>
      <c r="G266" s="229">
        <v>355</v>
      </c>
      <c r="I266" s="229">
        <v>355</v>
      </c>
      <c r="K266" s="229">
        <v>6</v>
      </c>
    </row>
    <row r="267" spans="1:11">
      <c r="A267" s="229">
        <v>131</v>
      </c>
      <c r="B267" s="229">
        <v>1</v>
      </c>
      <c r="C267" s="229">
        <v>16</v>
      </c>
      <c r="G267" s="229">
        <v>400</v>
      </c>
      <c r="I267" s="229">
        <v>600</v>
      </c>
      <c r="K267" s="229">
        <v>50</v>
      </c>
    </row>
    <row r="268" spans="1:11">
      <c r="A268" s="229">
        <v>132</v>
      </c>
      <c r="B268" s="229">
        <v>1</v>
      </c>
    </row>
    <row r="269" spans="1:11">
      <c r="A269" s="229">
        <v>133</v>
      </c>
      <c r="B269" s="229">
        <v>1</v>
      </c>
      <c r="E269" s="229">
        <v>26</v>
      </c>
    </row>
    <row r="270" spans="1:11">
      <c r="A270" s="229">
        <v>134</v>
      </c>
      <c r="B270" s="229">
        <v>1</v>
      </c>
      <c r="E270" s="229">
        <v>24</v>
      </c>
      <c r="G270" s="229">
        <v>330</v>
      </c>
      <c r="K270" s="229">
        <v>9</v>
      </c>
    </row>
    <row r="271" spans="1:11">
      <c r="A271" s="229">
        <v>135</v>
      </c>
      <c r="B271" s="229">
        <v>1</v>
      </c>
      <c r="C271" s="229">
        <v>32</v>
      </c>
      <c r="G271" s="229">
        <v>355</v>
      </c>
      <c r="I271" s="229">
        <v>350</v>
      </c>
      <c r="K271" s="229">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AE7C-DF48-0E4B-9396-8838552554C9}">
  <dimension ref="A1:C21"/>
  <sheetViews>
    <sheetView workbookViewId="0">
      <selection activeCell="B18" sqref="B18"/>
    </sheetView>
  </sheetViews>
  <sheetFormatPr baseColWidth="10" defaultRowHeight="15"/>
  <cols>
    <col min="1" max="1" width="82.6640625" customWidth="1"/>
    <col min="2" max="2" width="25.6640625" customWidth="1"/>
    <col min="3" max="3" width="43.1640625" customWidth="1"/>
  </cols>
  <sheetData>
    <row r="1" spans="1:3">
      <c r="A1" t="s">
        <v>623</v>
      </c>
      <c r="B1" t="s">
        <v>624</v>
      </c>
      <c r="C1" t="s">
        <v>625</v>
      </c>
    </row>
    <row r="2" spans="1:3">
      <c r="A2" s="3" t="s">
        <v>50</v>
      </c>
      <c r="B2" t="s">
        <v>626</v>
      </c>
    </row>
    <row r="3" spans="1:3">
      <c r="A3" s="3" t="s">
        <v>61</v>
      </c>
      <c r="B3" t="s">
        <v>627</v>
      </c>
    </row>
    <row r="4" spans="1:3">
      <c r="A4" s="239" t="s">
        <v>643</v>
      </c>
      <c r="B4" t="s">
        <v>641</v>
      </c>
    </row>
    <row r="5" spans="1:3">
      <c r="A5" s="239" t="s">
        <v>618</v>
      </c>
      <c r="B5" t="s">
        <v>636</v>
      </c>
    </row>
    <row r="6" spans="1:3">
      <c r="A6" s="3" t="s">
        <v>51</v>
      </c>
      <c r="B6" t="s">
        <v>628</v>
      </c>
    </row>
    <row r="7" spans="1:3">
      <c r="A7" s="3" t="s">
        <v>62</v>
      </c>
      <c r="B7" t="s">
        <v>629</v>
      </c>
    </row>
    <row r="8" spans="1:3">
      <c r="A8" s="239" t="s">
        <v>643</v>
      </c>
      <c r="B8" t="s">
        <v>642</v>
      </c>
    </row>
    <row r="9" spans="1:3">
      <c r="A9" s="239" t="s">
        <v>619</v>
      </c>
      <c r="B9" t="s">
        <v>637</v>
      </c>
    </row>
    <row r="10" spans="1:3">
      <c r="A10" s="3" t="s">
        <v>56</v>
      </c>
      <c r="B10" t="s">
        <v>630</v>
      </c>
    </row>
    <row r="11" spans="1:3">
      <c r="A11" s="3" t="s">
        <v>67</v>
      </c>
      <c r="B11" t="s">
        <v>631</v>
      </c>
    </row>
    <row r="12" spans="1:3">
      <c r="A12" s="3"/>
      <c r="B12" t="s">
        <v>644</v>
      </c>
    </row>
    <row r="13" spans="1:3">
      <c r="A13" s="239" t="s">
        <v>620</v>
      </c>
      <c r="B13" t="s">
        <v>638</v>
      </c>
    </row>
    <row r="14" spans="1:3">
      <c r="A14" s="3" t="s">
        <v>57</v>
      </c>
      <c r="B14" t="s">
        <v>632</v>
      </c>
    </row>
    <row r="15" spans="1:3">
      <c r="A15" s="3" t="s">
        <v>68</v>
      </c>
      <c r="B15" t="s">
        <v>633</v>
      </c>
    </row>
    <row r="16" spans="1:3">
      <c r="A16" s="3"/>
      <c r="B16" t="s">
        <v>645</v>
      </c>
    </row>
    <row r="17" spans="1:2">
      <c r="A17" s="239" t="s">
        <v>621</v>
      </c>
      <c r="B17" t="s">
        <v>639</v>
      </c>
    </row>
    <row r="18" spans="1:2">
      <c r="A18" s="3" t="s">
        <v>58</v>
      </c>
      <c r="B18" t="s">
        <v>634</v>
      </c>
    </row>
    <row r="19" spans="1:2">
      <c r="A19" s="3" t="s">
        <v>69</v>
      </c>
      <c r="B19" t="s">
        <v>635</v>
      </c>
    </row>
    <row r="20" spans="1:2">
      <c r="A20" s="3"/>
      <c r="B20" t="s">
        <v>646</v>
      </c>
    </row>
    <row r="21" spans="1:2">
      <c r="A21" s="239" t="s">
        <v>622</v>
      </c>
      <c r="B21" t="s">
        <v>640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ECD2C-4F4B-DB46-85C0-B82856577186}">
  <dimension ref="A1:A137"/>
  <sheetViews>
    <sheetView topLeftCell="A62" workbookViewId="0">
      <selection activeCell="A85" sqref="A85:A137"/>
    </sheetView>
  </sheetViews>
  <sheetFormatPr baseColWidth="10" defaultRowHeight="15"/>
  <sheetData>
    <row r="1" spans="1:1">
      <c r="A1">
        <v>1</v>
      </c>
    </row>
    <row r="2" spans="1:1">
      <c r="A2">
        <v>1</v>
      </c>
    </row>
    <row r="3" spans="1:1">
      <c r="A3">
        <v>1</v>
      </c>
    </row>
    <row r="4" spans="1:1">
      <c r="A4">
        <v>1</v>
      </c>
    </row>
    <row r="5" spans="1:1">
      <c r="A5">
        <v>1</v>
      </c>
    </row>
    <row r="6" spans="1:1">
      <c r="A6">
        <v>1</v>
      </c>
    </row>
    <row r="7" spans="1:1">
      <c r="A7">
        <v>1</v>
      </c>
    </row>
    <row r="8" spans="1:1">
      <c r="A8">
        <v>1</v>
      </c>
    </row>
    <row r="9" spans="1:1">
      <c r="A9">
        <v>1</v>
      </c>
    </row>
    <row r="10" spans="1:1">
      <c r="A10">
        <v>1</v>
      </c>
    </row>
    <row r="11" spans="1:1">
      <c r="A11">
        <v>1</v>
      </c>
    </row>
    <row r="12" spans="1:1">
      <c r="A12">
        <v>1</v>
      </c>
    </row>
    <row r="13" spans="1:1">
      <c r="A13">
        <v>1</v>
      </c>
    </row>
    <row r="14" spans="1:1">
      <c r="A14">
        <v>1</v>
      </c>
    </row>
    <row r="15" spans="1:1">
      <c r="A15">
        <v>1</v>
      </c>
    </row>
    <row r="16" spans="1:1">
      <c r="A16">
        <v>1</v>
      </c>
    </row>
    <row r="17" spans="1:1">
      <c r="A17">
        <v>1</v>
      </c>
    </row>
    <row r="18" spans="1:1">
      <c r="A18">
        <v>1</v>
      </c>
    </row>
    <row r="19" spans="1:1">
      <c r="A19">
        <v>1</v>
      </c>
    </row>
    <row r="20" spans="1:1">
      <c r="A20">
        <v>1</v>
      </c>
    </row>
    <row r="21" spans="1:1">
      <c r="A21">
        <v>1</v>
      </c>
    </row>
    <row r="22" spans="1:1">
      <c r="A22">
        <v>1</v>
      </c>
    </row>
    <row r="23" spans="1:1">
      <c r="A23">
        <v>1</v>
      </c>
    </row>
    <row r="24" spans="1:1">
      <c r="A24">
        <v>1</v>
      </c>
    </row>
    <row r="25" spans="1:1">
      <c r="A25">
        <v>1</v>
      </c>
    </row>
    <row r="26" spans="1:1">
      <c r="A26">
        <v>1</v>
      </c>
    </row>
    <row r="27" spans="1:1">
      <c r="A27">
        <v>1</v>
      </c>
    </row>
    <row r="28" spans="1:1">
      <c r="A28">
        <v>1</v>
      </c>
    </row>
    <row r="29" spans="1:1">
      <c r="A29">
        <v>1</v>
      </c>
    </row>
    <row r="30" spans="1:1">
      <c r="A30">
        <v>1</v>
      </c>
    </row>
    <row r="31" spans="1:1">
      <c r="A31">
        <v>1</v>
      </c>
    </row>
    <row r="32" spans="1:1">
      <c r="A32">
        <v>1</v>
      </c>
    </row>
    <row r="33" spans="1:1">
      <c r="A33">
        <v>1</v>
      </c>
    </row>
    <row r="34" spans="1:1">
      <c r="A34">
        <v>1</v>
      </c>
    </row>
    <row r="35" spans="1:1">
      <c r="A35">
        <v>1</v>
      </c>
    </row>
    <row r="36" spans="1:1">
      <c r="A36">
        <v>1</v>
      </c>
    </row>
    <row r="37" spans="1:1">
      <c r="A37">
        <v>1</v>
      </c>
    </row>
    <row r="38" spans="1:1">
      <c r="A38">
        <v>1</v>
      </c>
    </row>
    <row r="39" spans="1:1">
      <c r="A39">
        <v>1</v>
      </c>
    </row>
    <row r="40" spans="1:1">
      <c r="A40">
        <v>1</v>
      </c>
    </row>
    <row r="41" spans="1:1">
      <c r="A41">
        <v>1</v>
      </c>
    </row>
    <row r="42" spans="1:1">
      <c r="A42">
        <v>1</v>
      </c>
    </row>
    <row r="43" spans="1:1">
      <c r="A43">
        <v>1</v>
      </c>
    </row>
    <row r="44" spans="1:1">
      <c r="A44">
        <v>1</v>
      </c>
    </row>
    <row r="45" spans="1:1">
      <c r="A45">
        <v>1</v>
      </c>
    </row>
    <row r="46" spans="1:1">
      <c r="A46">
        <v>1</v>
      </c>
    </row>
    <row r="47" spans="1:1">
      <c r="A47">
        <v>1</v>
      </c>
    </row>
    <row r="48" spans="1:1">
      <c r="A48">
        <v>1</v>
      </c>
    </row>
    <row r="49" spans="1:1">
      <c r="A49">
        <v>1</v>
      </c>
    </row>
    <row r="50" spans="1:1">
      <c r="A50">
        <v>1</v>
      </c>
    </row>
    <row r="51" spans="1:1">
      <c r="A51">
        <v>1</v>
      </c>
    </row>
    <row r="52" spans="1:1">
      <c r="A52">
        <v>1</v>
      </c>
    </row>
    <row r="53" spans="1:1">
      <c r="A53">
        <v>1</v>
      </c>
    </row>
    <row r="54" spans="1:1">
      <c r="A54">
        <v>1</v>
      </c>
    </row>
    <row r="55" spans="1:1">
      <c r="A55">
        <v>1</v>
      </c>
    </row>
    <row r="56" spans="1:1">
      <c r="A56">
        <v>1</v>
      </c>
    </row>
    <row r="57" spans="1:1">
      <c r="A57">
        <v>1</v>
      </c>
    </row>
    <row r="58" spans="1:1">
      <c r="A58">
        <v>1</v>
      </c>
    </row>
    <row r="59" spans="1:1">
      <c r="A59">
        <v>1</v>
      </c>
    </row>
    <row r="60" spans="1:1">
      <c r="A60">
        <v>1</v>
      </c>
    </row>
    <row r="61" spans="1:1">
      <c r="A61">
        <v>1</v>
      </c>
    </row>
    <row r="62" spans="1:1">
      <c r="A62">
        <v>1</v>
      </c>
    </row>
    <row r="63" spans="1:1">
      <c r="A63">
        <v>1</v>
      </c>
    </row>
    <row r="64" spans="1:1">
      <c r="A64">
        <v>1</v>
      </c>
    </row>
    <row r="65" spans="1:1">
      <c r="A65">
        <v>1</v>
      </c>
    </row>
    <row r="66" spans="1:1">
      <c r="A66">
        <v>1</v>
      </c>
    </row>
    <row r="67" spans="1:1">
      <c r="A67">
        <v>1</v>
      </c>
    </row>
    <row r="68" spans="1:1">
      <c r="A68">
        <v>1</v>
      </c>
    </row>
    <row r="69" spans="1:1">
      <c r="A69">
        <v>1</v>
      </c>
    </row>
    <row r="70" spans="1:1">
      <c r="A70">
        <v>1</v>
      </c>
    </row>
    <row r="71" spans="1:1">
      <c r="A71">
        <v>1</v>
      </c>
    </row>
    <row r="72" spans="1:1">
      <c r="A72">
        <v>1</v>
      </c>
    </row>
    <row r="73" spans="1:1">
      <c r="A73">
        <v>1</v>
      </c>
    </row>
    <row r="74" spans="1:1">
      <c r="A74">
        <v>1</v>
      </c>
    </row>
    <row r="75" spans="1:1">
      <c r="A75">
        <v>1</v>
      </c>
    </row>
    <row r="76" spans="1:1">
      <c r="A76">
        <v>1</v>
      </c>
    </row>
    <row r="77" spans="1:1">
      <c r="A77">
        <v>1</v>
      </c>
    </row>
    <row r="78" spans="1:1">
      <c r="A78">
        <v>1</v>
      </c>
    </row>
    <row r="79" spans="1:1">
      <c r="A79">
        <v>1</v>
      </c>
    </row>
    <row r="80" spans="1:1">
      <c r="A80">
        <v>1</v>
      </c>
    </row>
    <row r="81" spans="1:1">
      <c r="A81">
        <v>1</v>
      </c>
    </row>
    <row r="82" spans="1:1">
      <c r="A82">
        <v>1</v>
      </c>
    </row>
    <row r="83" spans="1:1">
      <c r="A83">
        <v>1</v>
      </c>
    </row>
    <row r="84" spans="1:1">
      <c r="A84">
        <v>1</v>
      </c>
    </row>
    <row r="85" spans="1:1">
      <c r="A85">
        <v>0</v>
      </c>
    </row>
    <row r="86" spans="1:1">
      <c r="A86">
        <v>0</v>
      </c>
    </row>
    <row r="87" spans="1:1">
      <c r="A87">
        <v>0</v>
      </c>
    </row>
    <row r="88" spans="1:1">
      <c r="A88">
        <v>0</v>
      </c>
    </row>
    <row r="89" spans="1:1">
      <c r="A89">
        <v>0</v>
      </c>
    </row>
    <row r="90" spans="1:1">
      <c r="A90">
        <v>0</v>
      </c>
    </row>
    <row r="91" spans="1:1">
      <c r="A91">
        <v>0</v>
      </c>
    </row>
    <row r="92" spans="1:1">
      <c r="A92">
        <v>0</v>
      </c>
    </row>
    <row r="93" spans="1:1">
      <c r="A93">
        <v>0</v>
      </c>
    </row>
    <row r="94" spans="1:1">
      <c r="A94">
        <v>0</v>
      </c>
    </row>
    <row r="95" spans="1:1">
      <c r="A95">
        <v>0</v>
      </c>
    </row>
    <row r="96" spans="1:1">
      <c r="A96">
        <v>0</v>
      </c>
    </row>
    <row r="97" spans="1:1">
      <c r="A97">
        <v>0</v>
      </c>
    </row>
    <row r="98" spans="1:1">
      <c r="A98">
        <v>0</v>
      </c>
    </row>
    <row r="99" spans="1:1">
      <c r="A99">
        <v>0</v>
      </c>
    </row>
    <row r="100" spans="1:1">
      <c r="A100">
        <v>0</v>
      </c>
    </row>
    <row r="101" spans="1:1">
      <c r="A101">
        <v>0</v>
      </c>
    </row>
    <row r="102" spans="1:1">
      <c r="A102">
        <v>0</v>
      </c>
    </row>
    <row r="103" spans="1:1">
      <c r="A103">
        <v>0</v>
      </c>
    </row>
    <row r="104" spans="1:1">
      <c r="A104">
        <v>0</v>
      </c>
    </row>
    <row r="105" spans="1:1">
      <c r="A105">
        <v>0</v>
      </c>
    </row>
    <row r="106" spans="1:1">
      <c r="A106">
        <v>0</v>
      </c>
    </row>
    <row r="107" spans="1:1">
      <c r="A107">
        <v>0</v>
      </c>
    </row>
    <row r="108" spans="1:1">
      <c r="A108">
        <v>0</v>
      </c>
    </row>
    <row r="109" spans="1:1">
      <c r="A109">
        <v>0</v>
      </c>
    </row>
    <row r="110" spans="1:1">
      <c r="A110">
        <v>0</v>
      </c>
    </row>
    <row r="111" spans="1:1">
      <c r="A111">
        <v>0</v>
      </c>
    </row>
    <row r="112" spans="1:1">
      <c r="A112">
        <v>0</v>
      </c>
    </row>
    <row r="113" spans="1:1">
      <c r="A113">
        <v>0</v>
      </c>
    </row>
    <row r="114" spans="1:1">
      <c r="A114">
        <v>0</v>
      </c>
    </row>
    <row r="115" spans="1:1">
      <c r="A115">
        <v>0</v>
      </c>
    </row>
    <row r="116" spans="1:1">
      <c r="A116">
        <v>0</v>
      </c>
    </row>
    <row r="117" spans="1:1">
      <c r="A117">
        <v>0</v>
      </c>
    </row>
    <row r="118" spans="1:1">
      <c r="A118">
        <v>0</v>
      </c>
    </row>
    <row r="119" spans="1:1">
      <c r="A119">
        <v>0</v>
      </c>
    </row>
    <row r="120" spans="1:1">
      <c r="A120">
        <v>0</v>
      </c>
    </row>
    <row r="121" spans="1:1">
      <c r="A121">
        <v>0</v>
      </c>
    </row>
    <row r="122" spans="1:1">
      <c r="A122">
        <v>0</v>
      </c>
    </row>
    <row r="123" spans="1:1">
      <c r="A123">
        <v>0</v>
      </c>
    </row>
    <row r="124" spans="1:1">
      <c r="A124">
        <v>0</v>
      </c>
    </row>
    <row r="125" spans="1:1">
      <c r="A125">
        <v>0</v>
      </c>
    </row>
    <row r="126" spans="1:1">
      <c r="A126">
        <v>0</v>
      </c>
    </row>
    <row r="127" spans="1:1">
      <c r="A127">
        <v>0</v>
      </c>
    </row>
    <row r="128" spans="1:1">
      <c r="A128">
        <v>0</v>
      </c>
    </row>
    <row r="129" spans="1:1">
      <c r="A129">
        <v>0</v>
      </c>
    </row>
    <row r="130" spans="1:1">
      <c r="A130">
        <v>0</v>
      </c>
    </row>
    <row r="131" spans="1:1">
      <c r="A131">
        <v>0</v>
      </c>
    </row>
    <row r="132" spans="1:1">
      <c r="A132">
        <v>0</v>
      </c>
    </row>
    <row r="133" spans="1:1">
      <c r="A133">
        <v>0</v>
      </c>
    </row>
    <row r="134" spans="1:1">
      <c r="A134">
        <v>0</v>
      </c>
    </row>
    <row r="135" spans="1:1">
      <c r="A135">
        <v>0</v>
      </c>
    </row>
    <row r="136" spans="1:1">
      <c r="A136">
        <v>0</v>
      </c>
    </row>
    <row r="137" spans="1:1">
      <c r="A13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06EE3-0196-4BC0-83DD-EDC7D0452229}">
  <dimension ref="A1:AO155"/>
  <sheetViews>
    <sheetView workbookViewId="0">
      <selection activeCell="A11" sqref="A11"/>
    </sheetView>
  </sheetViews>
  <sheetFormatPr baseColWidth="10" defaultColWidth="11.5" defaultRowHeight="15"/>
  <cols>
    <col min="1" max="1" width="85" customWidth="1"/>
  </cols>
  <sheetData>
    <row r="1" spans="1:1" ht="64">
      <c r="A1" s="4" t="s">
        <v>501</v>
      </c>
    </row>
    <row r="2" spans="1:1" ht="16">
      <c r="A2" s="4" t="s">
        <v>502</v>
      </c>
    </row>
    <row r="155" spans="41:41">
      <c r="AO155" t="s">
        <v>616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CE4AF-CF33-403C-A270-6ACD916D758D}">
  <dimension ref="A1:I122"/>
  <sheetViews>
    <sheetView topLeftCell="A32" workbookViewId="0">
      <selection activeCell="B84" sqref="B84"/>
    </sheetView>
  </sheetViews>
  <sheetFormatPr baseColWidth="10" defaultColWidth="11.5" defaultRowHeight="15"/>
  <cols>
    <col min="1" max="1" width="50.6640625" bestFit="1" customWidth="1"/>
    <col min="2" max="2" width="11.6640625" bestFit="1" customWidth="1"/>
    <col min="3" max="3" width="5.5" bestFit="1" customWidth="1"/>
    <col min="4" max="6" width="10.5" bestFit="1" customWidth="1"/>
    <col min="7" max="7" width="8.83203125" bestFit="1" customWidth="1"/>
    <col min="9" max="9" width="10.83203125" bestFit="1" customWidth="1"/>
  </cols>
  <sheetData>
    <row r="1" spans="1:9" ht="42" thickTop="1" thickBot="1">
      <c r="A1" s="155" t="s">
        <v>503</v>
      </c>
      <c r="B1" s="156"/>
      <c r="C1" s="69" t="s">
        <v>504</v>
      </c>
      <c r="D1" s="70" t="s">
        <v>505</v>
      </c>
      <c r="E1" s="70" t="s">
        <v>506</v>
      </c>
      <c r="F1" s="70" t="s">
        <v>507</v>
      </c>
      <c r="G1" s="71" t="s">
        <v>508</v>
      </c>
      <c r="H1" s="72"/>
    </row>
    <row r="2" spans="1:9" ht="16" thickTop="1">
      <c r="A2" s="157" t="s">
        <v>27</v>
      </c>
      <c r="B2" s="158"/>
      <c r="C2" s="73">
        <v>136</v>
      </c>
      <c r="D2" s="74">
        <v>13065039569</v>
      </c>
      <c r="E2" s="74">
        <v>13045767446.5</v>
      </c>
      <c r="F2" s="74">
        <v>13190641002</v>
      </c>
      <c r="G2" s="75"/>
      <c r="H2" s="72"/>
      <c r="I2" t="s">
        <v>509</v>
      </c>
    </row>
    <row r="3" spans="1:9">
      <c r="A3" s="151" t="s">
        <v>28</v>
      </c>
      <c r="B3" s="76" t="s">
        <v>75</v>
      </c>
      <c r="C3" s="77">
        <v>83</v>
      </c>
      <c r="D3" s="78"/>
      <c r="E3" s="78"/>
      <c r="F3" s="78"/>
      <c r="G3" s="79">
        <v>0.61029411764705888</v>
      </c>
      <c r="H3" s="72"/>
      <c r="I3" t="s">
        <v>510</v>
      </c>
    </row>
    <row r="4" spans="1:9">
      <c r="A4" s="151"/>
      <c r="B4" s="76" t="s">
        <v>319</v>
      </c>
      <c r="C4" s="77">
        <v>53</v>
      </c>
      <c r="D4" s="78"/>
      <c r="E4" s="78"/>
      <c r="F4" s="78"/>
      <c r="G4" s="79">
        <v>0.38970588235294118</v>
      </c>
      <c r="H4" s="72"/>
    </row>
    <row r="5" spans="1:9">
      <c r="A5" s="151" t="s">
        <v>29</v>
      </c>
      <c r="B5" s="76" t="s">
        <v>76</v>
      </c>
      <c r="C5" s="77">
        <v>72</v>
      </c>
      <c r="D5" s="78"/>
      <c r="E5" s="78"/>
      <c r="F5" s="78"/>
      <c r="G5" s="79">
        <v>0.52941176470588236</v>
      </c>
      <c r="H5" s="72"/>
    </row>
    <row r="6" spans="1:9" ht="26">
      <c r="A6" s="151"/>
      <c r="B6" s="76" t="s">
        <v>222</v>
      </c>
      <c r="C6" s="77">
        <v>64</v>
      </c>
      <c r="D6" s="78"/>
      <c r="E6" s="78"/>
      <c r="F6" s="78"/>
      <c r="G6" s="79">
        <v>0.47058823529411759</v>
      </c>
      <c r="H6" s="72"/>
    </row>
    <row r="7" spans="1:9">
      <c r="A7" s="151" t="s">
        <v>453</v>
      </c>
      <c r="B7" s="80" t="s">
        <v>511</v>
      </c>
      <c r="C7" s="77">
        <v>64</v>
      </c>
      <c r="D7" s="78"/>
      <c r="E7" s="78"/>
      <c r="F7" s="78"/>
      <c r="G7" s="81"/>
      <c r="H7" s="72"/>
    </row>
    <row r="8" spans="1:9">
      <c r="A8" s="151"/>
      <c r="B8" s="80" t="s">
        <v>512</v>
      </c>
      <c r="C8" s="77">
        <v>72</v>
      </c>
      <c r="D8" s="78"/>
      <c r="E8" s="78"/>
      <c r="F8" s="78"/>
      <c r="G8" s="81"/>
      <c r="H8" s="72"/>
    </row>
    <row r="9" spans="1:9">
      <c r="A9" s="151" t="s">
        <v>30</v>
      </c>
      <c r="B9" s="152"/>
      <c r="C9" s="77">
        <v>136</v>
      </c>
      <c r="D9" s="82">
        <v>410631664</v>
      </c>
      <c r="E9" s="82">
        <v>410573019</v>
      </c>
      <c r="F9" s="82">
        <v>411152545</v>
      </c>
      <c r="G9" s="81"/>
      <c r="H9" s="72"/>
    </row>
    <row r="10" spans="1:9">
      <c r="A10" s="151" t="s">
        <v>31</v>
      </c>
      <c r="B10" s="152"/>
      <c r="C10" s="77">
        <v>136</v>
      </c>
      <c r="D10" s="83" t="s">
        <v>513</v>
      </c>
      <c r="E10" s="83" t="s">
        <v>514</v>
      </c>
      <c r="F10" s="83" t="s">
        <v>515</v>
      </c>
      <c r="G10" s="81"/>
      <c r="H10" s="72"/>
    </row>
    <row r="11" spans="1:9">
      <c r="A11" s="151" t="s">
        <v>32</v>
      </c>
      <c r="B11" s="152"/>
      <c r="C11" s="77">
        <v>136</v>
      </c>
      <c r="D11" s="83" t="s">
        <v>516</v>
      </c>
      <c r="E11" s="83" t="s">
        <v>517</v>
      </c>
      <c r="F11" s="83" t="s">
        <v>518</v>
      </c>
      <c r="G11" s="81"/>
      <c r="H11" s="72"/>
    </row>
    <row r="12" spans="1:9">
      <c r="A12" s="151" t="s">
        <v>454</v>
      </c>
      <c r="B12" s="80" t="s">
        <v>511</v>
      </c>
      <c r="C12" s="77">
        <v>91</v>
      </c>
      <c r="D12" s="78"/>
      <c r="E12" s="78"/>
      <c r="F12" s="78"/>
      <c r="G12" s="81"/>
      <c r="H12" s="72"/>
    </row>
    <row r="13" spans="1:9">
      <c r="A13" s="151"/>
      <c r="B13" s="80" t="s">
        <v>512</v>
      </c>
      <c r="C13" s="77">
        <v>45</v>
      </c>
      <c r="D13" s="78"/>
      <c r="E13" s="78"/>
      <c r="F13" s="78"/>
      <c r="G13" s="81"/>
      <c r="H13" s="72"/>
    </row>
    <row r="14" spans="1:9">
      <c r="A14" s="151" t="s">
        <v>35</v>
      </c>
      <c r="B14" s="80" t="s">
        <v>511</v>
      </c>
      <c r="C14" s="77">
        <v>57</v>
      </c>
      <c r="D14" s="78"/>
      <c r="E14" s="78"/>
      <c r="F14" s="78"/>
      <c r="G14" s="81"/>
      <c r="H14" s="72"/>
    </row>
    <row r="15" spans="1:9">
      <c r="A15" s="151"/>
      <c r="B15" s="80" t="s">
        <v>512</v>
      </c>
      <c r="C15" s="77">
        <v>79</v>
      </c>
      <c r="D15" s="78"/>
      <c r="E15" s="78"/>
      <c r="F15" s="78"/>
      <c r="G15" s="81"/>
      <c r="H15" s="72"/>
    </row>
    <row r="16" spans="1:9">
      <c r="A16" s="151" t="s">
        <v>36</v>
      </c>
      <c r="B16" s="80" t="s">
        <v>511</v>
      </c>
      <c r="C16" s="77">
        <v>121</v>
      </c>
      <c r="D16" s="78"/>
      <c r="E16" s="78"/>
      <c r="F16" s="78"/>
      <c r="G16" s="81"/>
      <c r="H16" s="72"/>
    </row>
    <row r="17" spans="1:9">
      <c r="A17" s="151"/>
      <c r="B17" s="80" t="s">
        <v>512</v>
      </c>
      <c r="C17" s="77">
        <v>15</v>
      </c>
      <c r="D17" s="78"/>
      <c r="E17" s="78"/>
      <c r="F17" s="78"/>
      <c r="G17" s="81"/>
      <c r="H17" s="72"/>
    </row>
    <row r="18" spans="1:9">
      <c r="A18" s="151" t="s">
        <v>37</v>
      </c>
      <c r="B18" s="80" t="s">
        <v>511</v>
      </c>
      <c r="C18" s="77">
        <v>90</v>
      </c>
      <c r="D18" s="78"/>
      <c r="E18" s="78"/>
      <c r="F18" s="78"/>
      <c r="G18" s="81"/>
      <c r="H18" s="72"/>
    </row>
    <row r="19" spans="1:9">
      <c r="A19" s="151"/>
      <c r="B19" s="80" t="s">
        <v>512</v>
      </c>
      <c r="C19" s="77">
        <v>46</v>
      </c>
      <c r="D19" s="78"/>
      <c r="E19" s="78"/>
      <c r="F19" s="78"/>
      <c r="G19" s="81"/>
      <c r="H19" s="72"/>
    </row>
    <row r="20" spans="1:9">
      <c r="A20" s="151" t="s">
        <v>38</v>
      </c>
      <c r="B20" s="80" t="s">
        <v>511</v>
      </c>
      <c r="C20" s="77">
        <v>127</v>
      </c>
      <c r="D20" s="78"/>
      <c r="E20" s="78"/>
      <c r="F20" s="78"/>
      <c r="G20" s="81"/>
      <c r="H20" s="72"/>
    </row>
    <row r="21" spans="1:9">
      <c r="A21" s="151"/>
      <c r="B21" s="80" t="s">
        <v>512</v>
      </c>
      <c r="C21" s="77">
        <v>9</v>
      </c>
      <c r="D21" s="78"/>
      <c r="E21" s="78"/>
      <c r="F21" s="78"/>
      <c r="G21" s="81"/>
      <c r="H21" s="72"/>
    </row>
    <row r="22" spans="1:9">
      <c r="A22" s="151" t="s">
        <v>39</v>
      </c>
      <c r="B22" s="80" t="s">
        <v>511</v>
      </c>
      <c r="C22" s="77">
        <v>134</v>
      </c>
      <c r="D22" s="78"/>
      <c r="E22" s="78"/>
      <c r="F22" s="78"/>
      <c r="G22" s="81"/>
      <c r="H22" s="72"/>
    </row>
    <row r="23" spans="1:9">
      <c r="A23" s="151"/>
      <c r="B23" s="80" t="s">
        <v>512</v>
      </c>
      <c r="C23" s="77">
        <v>2</v>
      </c>
      <c r="D23" s="78"/>
      <c r="E23" s="78"/>
      <c r="F23" s="78"/>
      <c r="G23" s="81"/>
      <c r="H23" s="72"/>
    </row>
    <row r="24" spans="1:9">
      <c r="A24" s="151" t="s">
        <v>40</v>
      </c>
      <c r="B24" s="80" t="s">
        <v>511</v>
      </c>
      <c r="C24" s="77">
        <v>64</v>
      </c>
      <c r="D24" s="78"/>
      <c r="E24" s="78"/>
      <c r="F24" s="78"/>
      <c r="G24" s="81"/>
      <c r="H24" s="72"/>
    </row>
    <row r="25" spans="1:9">
      <c r="A25" s="151"/>
      <c r="B25" s="80" t="s">
        <v>512</v>
      </c>
      <c r="C25" s="77">
        <v>72</v>
      </c>
      <c r="D25" s="78"/>
      <c r="E25" s="78"/>
      <c r="F25" s="78"/>
      <c r="G25" s="81"/>
      <c r="H25" s="72"/>
    </row>
    <row r="26" spans="1:9">
      <c r="A26" s="151" t="s">
        <v>41</v>
      </c>
      <c r="B26" s="80" t="s">
        <v>511</v>
      </c>
      <c r="C26" s="77">
        <v>100</v>
      </c>
      <c r="D26" s="78"/>
      <c r="E26" s="78"/>
      <c r="F26" s="78"/>
      <c r="G26" s="81"/>
      <c r="H26" s="72"/>
    </row>
    <row r="27" spans="1:9">
      <c r="A27" s="151"/>
      <c r="B27" s="80" t="s">
        <v>512</v>
      </c>
      <c r="C27" s="77">
        <v>36</v>
      </c>
      <c r="D27" s="78"/>
      <c r="E27" s="78"/>
      <c r="F27" s="78"/>
      <c r="G27" s="81"/>
      <c r="H27" s="72"/>
    </row>
    <row r="28" spans="1:9">
      <c r="A28" s="151" t="s">
        <v>455</v>
      </c>
      <c r="B28" s="152"/>
      <c r="C28" s="77">
        <v>136</v>
      </c>
      <c r="D28" s="82">
        <v>25</v>
      </c>
      <c r="E28" s="82">
        <v>12</v>
      </c>
      <c r="F28" s="82">
        <v>46</v>
      </c>
      <c r="G28" s="81"/>
      <c r="H28" s="72"/>
      <c r="I28" t="s">
        <v>519</v>
      </c>
    </row>
    <row r="29" spans="1:9">
      <c r="A29" s="151" t="s">
        <v>43</v>
      </c>
      <c r="B29" s="80" t="s">
        <v>511</v>
      </c>
      <c r="C29" s="77">
        <v>63</v>
      </c>
      <c r="D29" s="78"/>
      <c r="E29" s="78"/>
      <c r="F29" s="78"/>
      <c r="G29" s="81"/>
      <c r="H29" s="72"/>
    </row>
    <row r="30" spans="1:9">
      <c r="A30" s="151"/>
      <c r="B30" s="80" t="s">
        <v>512</v>
      </c>
      <c r="C30" s="77">
        <v>73</v>
      </c>
      <c r="D30" s="78"/>
      <c r="E30" s="78"/>
      <c r="F30" s="78"/>
      <c r="G30" s="81"/>
      <c r="H30" s="72"/>
    </row>
    <row r="31" spans="1:9">
      <c r="A31" s="151" t="s">
        <v>44</v>
      </c>
      <c r="B31" s="80" t="s">
        <v>511</v>
      </c>
      <c r="C31" s="77">
        <v>113</v>
      </c>
      <c r="D31" s="78"/>
      <c r="E31" s="78"/>
      <c r="F31" s="78"/>
      <c r="G31" s="81"/>
      <c r="H31" s="72"/>
    </row>
    <row r="32" spans="1:9">
      <c r="A32" s="151"/>
      <c r="B32" s="80" t="s">
        <v>512</v>
      </c>
      <c r="C32" s="77">
        <v>23</v>
      </c>
      <c r="D32" s="78"/>
      <c r="E32" s="78"/>
      <c r="F32" s="78"/>
      <c r="G32" s="81"/>
      <c r="H32" s="72"/>
    </row>
    <row r="33" spans="1:8">
      <c r="A33" s="151" t="s">
        <v>45</v>
      </c>
      <c r="B33" s="80" t="s">
        <v>511</v>
      </c>
      <c r="C33" s="77">
        <v>81</v>
      </c>
      <c r="D33" s="78"/>
      <c r="E33" s="78"/>
      <c r="F33" s="78"/>
      <c r="G33" s="81"/>
      <c r="H33" s="72"/>
    </row>
    <row r="34" spans="1:8">
      <c r="A34" s="151"/>
      <c r="B34" s="80" t="s">
        <v>512</v>
      </c>
      <c r="C34" s="77">
        <v>55</v>
      </c>
      <c r="D34" s="78"/>
      <c r="E34" s="78"/>
      <c r="F34" s="78"/>
      <c r="G34" s="81"/>
      <c r="H34" s="72"/>
    </row>
    <row r="35" spans="1:8">
      <c r="A35" s="151" t="s">
        <v>46</v>
      </c>
      <c r="B35" s="80" t="s">
        <v>511</v>
      </c>
      <c r="C35" s="77">
        <v>100</v>
      </c>
      <c r="D35" s="78"/>
      <c r="E35" s="78"/>
      <c r="F35" s="78"/>
      <c r="G35" s="81"/>
      <c r="H35" s="72"/>
    </row>
    <row r="36" spans="1:8">
      <c r="A36" s="151"/>
      <c r="B36" s="80" t="s">
        <v>512</v>
      </c>
      <c r="C36" s="77">
        <v>36</v>
      </c>
      <c r="D36" s="78"/>
      <c r="E36" s="78"/>
      <c r="F36" s="78"/>
      <c r="G36" s="81"/>
      <c r="H36" s="72"/>
    </row>
    <row r="37" spans="1:8">
      <c r="A37" s="151" t="s">
        <v>47</v>
      </c>
      <c r="B37" s="80" t="s">
        <v>511</v>
      </c>
      <c r="C37" s="77">
        <v>118</v>
      </c>
      <c r="D37" s="78"/>
      <c r="E37" s="78"/>
      <c r="F37" s="78"/>
      <c r="G37" s="81"/>
      <c r="H37" s="72"/>
    </row>
    <row r="38" spans="1:8">
      <c r="A38" s="151"/>
      <c r="B38" s="80" t="s">
        <v>512</v>
      </c>
      <c r="C38" s="77">
        <v>18</v>
      </c>
      <c r="D38" s="78"/>
      <c r="E38" s="78"/>
      <c r="F38" s="78"/>
      <c r="G38" s="81"/>
      <c r="H38" s="72"/>
    </row>
    <row r="39" spans="1:8">
      <c r="A39" s="151" t="s">
        <v>48</v>
      </c>
      <c r="B39" s="80" t="s">
        <v>511</v>
      </c>
      <c r="C39" s="77">
        <v>85</v>
      </c>
      <c r="D39" s="78"/>
      <c r="E39" s="78"/>
      <c r="F39" s="78"/>
      <c r="G39" s="81"/>
      <c r="H39" s="72"/>
    </row>
    <row r="40" spans="1:8">
      <c r="A40" s="151"/>
      <c r="B40" s="80" t="s">
        <v>512</v>
      </c>
      <c r="C40" s="77">
        <v>51</v>
      </c>
      <c r="D40" s="78"/>
      <c r="E40" s="78"/>
      <c r="F40" s="78"/>
      <c r="G40" s="81"/>
      <c r="H40" s="72"/>
    </row>
    <row r="41" spans="1:8">
      <c r="A41" s="151" t="s">
        <v>49</v>
      </c>
      <c r="B41" s="80" t="s">
        <v>511</v>
      </c>
      <c r="C41" s="77">
        <v>88</v>
      </c>
      <c r="D41" s="78"/>
      <c r="E41" s="78"/>
      <c r="F41" s="78"/>
      <c r="G41" s="81"/>
      <c r="H41" s="72"/>
    </row>
    <row r="42" spans="1:8">
      <c r="A42" s="151"/>
      <c r="B42" s="80" t="s">
        <v>512</v>
      </c>
      <c r="C42" s="77">
        <v>48</v>
      </c>
      <c r="D42" s="78"/>
      <c r="E42" s="78"/>
      <c r="F42" s="78"/>
      <c r="G42" s="81"/>
      <c r="H42" s="72"/>
    </row>
    <row r="43" spans="1:8">
      <c r="A43" s="151" t="s">
        <v>50</v>
      </c>
      <c r="B43" s="152"/>
      <c r="C43" s="77">
        <v>136</v>
      </c>
      <c r="D43" s="84">
        <v>20</v>
      </c>
      <c r="E43" s="84">
        <v>10</v>
      </c>
      <c r="F43" s="84">
        <v>50</v>
      </c>
      <c r="G43" s="81"/>
      <c r="H43" s="72"/>
    </row>
    <row r="44" spans="1:8">
      <c r="A44" s="151" t="s">
        <v>456</v>
      </c>
      <c r="B44" s="152"/>
      <c r="C44" s="77">
        <v>136</v>
      </c>
      <c r="D44" s="84">
        <v>2.9957322735539909</v>
      </c>
      <c r="E44" s="84">
        <v>2.3025850929940459</v>
      </c>
      <c r="F44" s="84">
        <v>3.912023005428146</v>
      </c>
      <c r="G44" s="81"/>
      <c r="H44" s="72"/>
    </row>
    <row r="45" spans="1:8">
      <c r="A45" s="151" t="s">
        <v>51</v>
      </c>
      <c r="B45" s="152"/>
      <c r="C45" s="77">
        <v>136</v>
      </c>
      <c r="D45" s="84">
        <v>10</v>
      </c>
      <c r="E45" s="84">
        <v>5</v>
      </c>
      <c r="F45" s="84">
        <v>30</v>
      </c>
      <c r="G45" s="81"/>
      <c r="H45" s="72"/>
    </row>
    <row r="46" spans="1:8">
      <c r="A46" s="151" t="s">
        <v>457</v>
      </c>
      <c r="B46" s="152"/>
      <c r="C46" s="77">
        <v>136</v>
      </c>
      <c r="D46" s="84">
        <v>2.3025850929940459</v>
      </c>
      <c r="E46" s="84">
        <v>1.6094379124341003</v>
      </c>
      <c r="F46" s="84">
        <v>3.4011973816621555</v>
      </c>
      <c r="G46" s="81"/>
      <c r="H46" s="72"/>
    </row>
    <row r="47" spans="1:8">
      <c r="A47" s="151" t="s">
        <v>458</v>
      </c>
      <c r="B47" s="80" t="s">
        <v>511</v>
      </c>
      <c r="C47" s="77">
        <v>39</v>
      </c>
      <c r="D47" s="78"/>
      <c r="E47" s="78"/>
      <c r="F47" s="78"/>
      <c r="G47" s="81"/>
      <c r="H47" s="72"/>
    </row>
    <row r="48" spans="1:8">
      <c r="A48" s="151"/>
      <c r="B48" s="80" t="s">
        <v>512</v>
      </c>
      <c r="C48" s="77">
        <v>64</v>
      </c>
      <c r="D48" s="78"/>
      <c r="E48" s="78"/>
      <c r="F48" s="78"/>
      <c r="G48" s="81"/>
      <c r="H48" s="72"/>
    </row>
    <row r="49" spans="1:8">
      <c r="A49" s="151" t="s">
        <v>520</v>
      </c>
      <c r="B49" s="80" t="s">
        <v>511</v>
      </c>
      <c r="C49" s="77">
        <v>30</v>
      </c>
      <c r="D49" s="78"/>
      <c r="E49" s="78"/>
      <c r="F49" s="78"/>
      <c r="G49" s="81"/>
      <c r="H49" s="72"/>
    </row>
    <row r="50" spans="1:8">
      <c r="A50" s="151"/>
      <c r="B50" s="80" t="s">
        <v>512</v>
      </c>
      <c r="C50" s="77">
        <v>46</v>
      </c>
      <c r="D50" s="78"/>
      <c r="E50" s="78"/>
      <c r="F50" s="78"/>
      <c r="G50" s="81"/>
      <c r="H50" s="72"/>
    </row>
    <row r="51" spans="1:8">
      <c r="A51" s="151" t="s">
        <v>460</v>
      </c>
      <c r="B51" s="80" t="s">
        <v>511</v>
      </c>
      <c r="C51" s="77">
        <v>55</v>
      </c>
      <c r="D51" s="78"/>
      <c r="E51" s="78"/>
      <c r="F51" s="78"/>
      <c r="G51" s="81"/>
      <c r="H51" s="72"/>
    </row>
    <row r="52" spans="1:8">
      <c r="A52" s="151"/>
      <c r="B52" s="80" t="s">
        <v>512</v>
      </c>
      <c r="C52" s="77">
        <v>21</v>
      </c>
      <c r="D52" s="78"/>
      <c r="E52" s="78"/>
      <c r="F52" s="78"/>
      <c r="G52" s="81"/>
      <c r="H52" s="72"/>
    </row>
    <row r="53" spans="1:8">
      <c r="A53" s="151" t="s">
        <v>461</v>
      </c>
      <c r="B53" s="80" t="s">
        <v>511</v>
      </c>
      <c r="C53" s="77">
        <v>19</v>
      </c>
      <c r="D53" s="78"/>
      <c r="E53" s="78"/>
      <c r="F53" s="78"/>
      <c r="G53" s="81"/>
      <c r="H53" s="72"/>
    </row>
    <row r="54" spans="1:8">
      <c r="A54" s="151"/>
      <c r="B54" s="80" t="s">
        <v>512</v>
      </c>
      <c r="C54" s="77">
        <v>57</v>
      </c>
      <c r="D54" s="78"/>
      <c r="E54" s="78"/>
      <c r="F54" s="78"/>
      <c r="G54" s="81"/>
      <c r="H54" s="72"/>
    </row>
    <row r="55" spans="1:8">
      <c r="A55" s="151" t="s">
        <v>462</v>
      </c>
      <c r="B55" s="80" t="s">
        <v>511</v>
      </c>
      <c r="C55" s="77">
        <v>72</v>
      </c>
      <c r="D55" s="78"/>
      <c r="E55" s="78"/>
      <c r="F55" s="78"/>
      <c r="G55" s="81"/>
      <c r="H55" s="72"/>
    </row>
    <row r="56" spans="1:8">
      <c r="A56" s="151"/>
      <c r="B56" s="80" t="s">
        <v>512</v>
      </c>
      <c r="C56" s="77">
        <v>4</v>
      </c>
      <c r="D56" s="78"/>
      <c r="E56" s="78"/>
      <c r="F56" s="78"/>
      <c r="G56" s="81"/>
      <c r="H56" s="72"/>
    </row>
    <row r="57" spans="1:8">
      <c r="A57" s="151" t="s">
        <v>463</v>
      </c>
      <c r="B57" s="80" t="s">
        <v>511</v>
      </c>
      <c r="C57" s="77">
        <v>69</v>
      </c>
      <c r="D57" s="78"/>
      <c r="E57" s="78"/>
      <c r="F57" s="78"/>
      <c r="G57" s="81"/>
      <c r="H57" s="72"/>
    </row>
    <row r="58" spans="1:8">
      <c r="A58" s="151"/>
      <c r="B58" s="80" t="s">
        <v>512</v>
      </c>
      <c r="C58" s="77">
        <v>7</v>
      </c>
      <c r="D58" s="78"/>
      <c r="E58" s="78"/>
      <c r="F58" s="78"/>
      <c r="G58" s="81"/>
      <c r="H58" s="72"/>
    </row>
    <row r="59" spans="1:8">
      <c r="A59" s="151" t="s">
        <v>464</v>
      </c>
      <c r="B59" s="152"/>
      <c r="C59" s="77">
        <v>136</v>
      </c>
      <c r="D59" s="82">
        <v>2</v>
      </c>
      <c r="E59" s="82">
        <v>1</v>
      </c>
      <c r="F59" s="82">
        <v>2</v>
      </c>
      <c r="G59" s="81"/>
      <c r="H59" s="72"/>
    </row>
    <row r="60" spans="1:8">
      <c r="A60" s="151" t="s">
        <v>56</v>
      </c>
      <c r="B60" s="152"/>
      <c r="C60" s="77">
        <v>136</v>
      </c>
      <c r="D60" s="82">
        <v>100</v>
      </c>
      <c r="E60" s="82">
        <v>50</v>
      </c>
      <c r="F60" s="82">
        <v>300</v>
      </c>
      <c r="G60" s="81"/>
      <c r="H60" s="72"/>
    </row>
    <row r="61" spans="1:8">
      <c r="A61" s="151" t="s">
        <v>465</v>
      </c>
      <c r="B61" s="152"/>
      <c r="C61" s="77">
        <v>136</v>
      </c>
      <c r="D61" s="84">
        <v>4.6051701859880918</v>
      </c>
      <c r="E61" s="84">
        <v>3.912023005428146</v>
      </c>
      <c r="F61" s="84">
        <v>5.7037824746562009</v>
      </c>
      <c r="G61" s="81"/>
      <c r="H61" s="72"/>
    </row>
    <row r="62" spans="1:8">
      <c r="A62" s="151" t="s">
        <v>57</v>
      </c>
      <c r="B62" s="152"/>
      <c r="C62" s="77">
        <v>136</v>
      </c>
      <c r="D62" s="82">
        <v>50</v>
      </c>
      <c r="E62" s="82">
        <v>25</v>
      </c>
      <c r="F62" s="82">
        <v>155</v>
      </c>
      <c r="G62" s="81"/>
      <c r="H62" s="72"/>
    </row>
    <row r="63" spans="1:8">
      <c r="A63" s="151" t="s">
        <v>466</v>
      </c>
      <c r="B63" s="152"/>
      <c r="C63" s="77">
        <v>136</v>
      </c>
      <c r="D63" s="84">
        <v>3.912023005428146</v>
      </c>
      <c r="E63" s="84">
        <v>3.2188758248682006</v>
      </c>
      <c r="F63" s="84">
        <v>5.0429045546650411</v>
      </c>
      <c r="G63" s="81"/>
      <c r="H63" s="72"/>
    </row>
    <row r="64" spans="1:8">
      <c r="A64" s="151" t="s">
        <v>58</v>
      </c>
      <c r="B64" s="152"/>
      <c r="C64" s="77">
        <v>136</v>
      </c>
      <c r="D64" s="82">
        <v>10</v>
      </c>
      <c r="E64" s="82">
        <v>3</v>
      </c>
      <c r="F64" s="82">
        <v>20</v>
      </c>
      <c r="G64" s="81"/>
      <c r="H64" s="72"/>
    </row>
    <row r="65" spans="1:8">
      <c r="A65" s="151" t="s">
        <v>467</v>
      </c>
      <c r="B65" s="152"/>
      <c r="C65" s="77">
        <v>136</v>
      </c>
      <c r="D65" s="84">
        <v>2.3025850929940459</v>
      </c>
      <c r="E65" s="84">
        <v>1.0986122886681098</v>
      </c>
      <c r="F65" s="84">
        <v>2.9957322735539909</v>
      </c>
      <c r="G65" s="81"/>
      <c r="H65" s="72"/>
    </row>
    <row r="66" spans="1:8">
      <c r="A66" s="151" t="s">
        <v>468</v>
      </c>
      <c r="B66" s="80" t="s">
        <v>511</v>
      </c>
      <c r="C66" s="77">
        <v>22</v>
      </c>
      <c r="D66" s="78"/>
      <c r="E66" s="78"/>
      <c r="F66" s="78"/>
      <c r="G66" s="81"/>
      <c r="H66" s="72"/>
    </row>
    <row r="67" spans="1:8">
      <c r="A67" s="151"/>
      <c r="B67" s="80" t="s">
        <v>512</v>
      </c>
      <c r="C67" s="77">
        <v>82</v>
      </c>
      <c r="D67" s="78"/>
      <c r="E67" s="78"/>
      <c r="F67" s="78"/>
      <c r="G67" s="81"/>
      <c r="H67" s="72"/>
    </row>
    <row r="68" spans="1:8">
      <c r="A68" s="151" t="s">
        <v>469</v>
      </c>
      <c r="B68" s="80" t="s">
        <v>511</v>
      </c>
      <c r="C68" s="77">
        <v>62</v>
      </c>
      <c r="D68" s="78"/>
      <c r="E68" s="78"/>
      <c r="F68" s="78"/>
      <c r="G68" s="81"/>
      <c r="H68" s="72"/>
    </row>
    <row r="69" spans="1:8">
      <c r="A69" s="151"/>
      <c r="B69" s="80" t="s">
        <v>512</v>
      </c>
      <c r="C69" s="77">
        <v>26</v>
      </c>
      <c r="D69" s="78"/>
      <c r="E69" s="78"/>
      <c r="F69" s="78"/>
      <c r="G69" s="81"/>
      <c r="H69" s="72"/>
    </row>
    <row r="70" spans="1:8">
      <c r="A70" s="151" t="s">
        <v>61</v>
      </c>
      <c r="B70" s="152"/>
      <c r="C70" s="77">
        <v>136</v>
      </c>
      <c r="D70" s="84">
        <v>32</v>
      </c>
      <c r="E70" s="84">
        <v>31</v>
      </c>
      <c r="F70" s="84">
        <v>34</v>
      </c>
      <c r="G70" s="81"/>
      <c r="H70" s="72"/>
    </row>
    <row r="71" spans="1:8">
      <c r="A71" s="151" t="s">
        <v>470</v>
      </c>
      <c r="B71" s="152"/>
      <c r="C71" s="77">
        <v>136</v>
      </c>
      <c r="D71" s="84">
        <v>3.4657359027997265</v>
      </c>
      <c r="E71" s="84">
        <v>3.4339872044851463</v>
      </c>
      <c r="F71" s="84">
        <v>3.5263605246161616</v>
      </c>
      <c r="G71" s="81"/>
      <c r="H71" s="72"/>
    </row>
    <row r="72" spans="1:8">
      <c r="A72" s="151" t="s">
        <v>471</v>
      </c>
      <c r="B72" s="152"/>
      <c r="C72" s="77">
        <v>136</v>
      </c>
      <c r="D72" s="82">
        <v>12</v>
      </c>
      <c r="E72" s="82">
        <v>-18</v>
      </c>
      <c r="F72" s="82">
        <v>22</v>
      </c>
      <c r="G72" s="81"/>
      <c r="H72" s="72"/>
    </row>
    <row r="73" spans="1:8">
      <c r="A73" s="151" t="s">
        <v>472</v>
      </c>
      <c r="B73" s="152"/>
      <c r="C73" s="77">
        <v>136</v>
      </c>
      <c r="D73" s="84">
        <v>2.4849066497880004</v>
      </c>
      <c r="E73" s="84">
        <v>-2.9957322735539909</v>
      </c>
      <c r="F73" s="84">
        <v>3.0910424533583161</v>
      </c>
      <c r="G73" s="81"/>
      <c r="H73" s="72"/>
    </row>
    <row r="74" spans="1:8">
      <c r="A74" s="151" t="s">
        <v>62</v>
      </c>
      <c r="B74" s="152"/>
      <c r="C74" s="77">
        <v>136</v>
      </c>
      <c r="D74" s="84">
        <v>24</v>
      </c>
      <c r="E74" s="84">
        <v>24</v>
      </c>
      <c r="F74" s="84">
        <v>25</v>
      </c>
      <c r="G74" s="81"/>
      <c r="H74" s="72"/>
    </row>
    <row r="75" spans="1:8">
      <c r="A75" s="151" t="s">
        <v>473</v>
      </c>
      <c r="B75" s="152"/>
      <c r="C75" s="77">
        <v>136</v>
      </c>
      <c r="D75" s="84">
        <v>3.1780538303479458</v>
      </c>
      <c r="E75" s="84">
        <v>3.1780538303479458</v>
      </c>
      <c r="F75" s="84">
        <v>3.2188758248682006</v>
      </c>
      <c r="G75" s="81"/>
      <c r="H75" s="72"/>
    </row>
    <row r="76" spans="1:8">
      <c r="A76" s="151" t="s">
        <v>474</v>
      </c>
      <c r="B76" s="152"/>
      <c r="C76" s="77">
        <v>136</v>
      </c>
      <c r="D76" s="82">
        <v>12.5</v>
      </c>
      <c r="E76" s="82">
        <v>-3</v>
      </c>
      <c r="F76" s="82">
        <v>20</v>
      </c>
      <c r="G76" s="81"/>
      <c r="H76" s="72"/>
    </row>
    <row r="77" spans="1:8">
      <c r="A77" s="151" t="s">
        <v>475</v>
      </c>
      <c r="B77" s="152"/>
      <c r="C77" s="77">
        <v>136</v>
      </c>
      <c r="D77" s="84">
        <v>2.5249280036247685</v>
      </c>
      <c r="E77" s="84">
        <v>-1.9944920232821373</v>
      </c>
      <c r="F77" s="84">
        <v>2.9957322735539909</v>
      </c>
      <c r="G77" s="81"/>
      <c r="H77" s="72"/>
    </row>
    <row r="78" spans="1:8">
      <c r="A78" s="151" t="s">
        <v>476</v>
      </c>
      <c r="B78" s="80" t="s">
        <v>511</v>
      </c>
      <c r="C78" s="77">
        <v>26</v>
      </c>
      <c r="D78" s="78"/>
      <c r="E78" s="78"/>
      <c r="F78" s="78"/>
      <c r="G78" s="81"/>
      <c r="H78" s="72"/>
    </row>
    <row r="79" spans="1:8">
      <c r="A79" s="151"/>
      <c r="B79" s="80" t="s">
        <v>512</v>
      </c>
      <c r="C79" s="77">
        <v>61</v>
      </c>
      <c r="D79" s="78"/>
      <c r="E79" s="78"/>
      <c r="F79" s="78"/>
      <c r="G79" s="81"/>
      <c r="H79" s="72"/>
    </row>
    <row r="80" spans="1:8">
      <c r="A80" s="151" t="s">
        <v>521</v>
      </c>
      <c r="B80" s="80" t="s">
        <v>511</v>
      </c>
      <c r="C80" s="77">
        <v>23</v>
      </c>
      <c r="D80" s="78"/>
      <c r="E80" s="78"/>
      <c r="F80" s="78"/>
      <c r="G80" s="81"/>
      <c r="H80" s="72"/>
    </row>
    <row r="81" spans="1:8">
      <c r="A81" s="151"/>
      <c r="B81" s="80" t="s">
        <v>512</v>
      </c>
      <c r="C81" s="77">
        <v>38</v>
      </c>
      <c r="D81" s="78"/>
      <c r="E81" s="78"/>
      <c r="F81" s="78"/>
      <c r="G81" s="81"/>
      <c r="H81" s="72"/>
    </row>
    <row r="82" spans="1:8">
      <c r="A82" s="151" t="s">
        <v>478</v>
      </c>
      <c r="B82" s="80" t="s">
        <v>511</v>
      </c>
      <c r="C82" s="77">
        <v>32</v>
      </c>
      <c r="D82" s="78"/>
      <c r="E82" s="78"/>
      <c r="F82" s="78"/>
      <c r="G82" s="81"/>
      <c r="H82" s="72"/>
    </row>
    <row r="83" spans="1:8">
      <c r="A83" s="151"/>
      <c r="B83" s="80" t="s">
        <v>512</v>
      </c>
      <c r="C83" s="77">
        <v>29</v>
      </c>
      <c r="D83" s="78"/>
      <c r="E83" s="78"/>
      <c r="F83" s="78"/>
      <c r="G83" s="81"/>
      <c r="H83" s="72"/>
    </row>
    <row r="84" spans="1:8">
      <c r="A84" s="151" t="s">
        <v>479</v>
      </c>
      <c r="B84" s="80" t="s">
        <v>511</v>
      </c>
      <c r="C84" s="77">
        <v>25</v>
      </c>
      <c r="D84" s="78"/>
      <c r="E84" s="78"/>
      <c r="F84" s="78"/>
      <c r="G84" s="81"/>
      <c r="H84" s="72"/>
    </row>
    <row r="85" spans="1:8">
      <c r="A85" s="151"/>
      <c r="B85" s="80" t="s">
        <v>512</v>
      </c>
      <c r="C85" s="77">
        <v>36</v>
      </c>
      <c r="D85" s="78"/>
      <c r="E85" s="78"/>
      <c r="F85" s="78"/>
      <c r="G85" s="81"/>
      <c r="H85" s="72"/>
    </row>
    <row r="86" spans="1:8">
      <c r="A86" s="151" t="s">
        <v>480</v>
      </c>
      <c r="B86" s="80" t="s">
        <v>511</v>
      </c>
      <c r="C86" s="77">
        <v>59</v>
      </c>
      <c r="D86" s="78"/>
      <c r="E86" s="78"/>
      <c r="F86" s="78"/>
      <c r="G86" s="81"/>
      <c r="H86" s="72"/>
    </row>
    <row r="87" spans="1:8">
      <c r="A87" s="151"/>
      <c r="B87" s="80" t="s">
        <v>512</v>
      </c>
      <c r="C87" s="77">
        <v>3</v>
      </c>
      <c r="D87" s="78"/>
      <c r="E87" s="78"/>
      <c r="F87" s="78"/>
      <c r="G87" s="81"/>
      <c r="H87" s="72"/>
    </row>
    <row r="88" spans="1:8">
      <c r="A88" s="151" t="s">
        <v>481</v>
      </c>
      <c r="B88" s="80" t="s">
        <v>511</v>
      </c>
      <c r="C88" s="77">
        <v>60</v>
      </c>
      <c r="D88" s="78"/>
      <c r="E88" s="78"/>
      <c r="F88" s="78"/>
      <c r="G88" s="81"/>
      <c r="H88" s="72"/>
    </row>
    <row r="89" spans="1:8">
      <c r="A89" s="151"/>
      <c r="B89" s="80" t="s">
        <v>512</v>
      </c>
      <c r="C89" s="77">
        <v>1</v>
      </c>
      <c r="D89" s="78"/>
      <c r="E89" s="78"/>
      <c r="F89" s="78"/>
      <c r="G89" s="81"/>
      <c r="H89" s="72"/>
    </row>
    <row r="90" spans="1:8">
      <c r="A90" s="151" t="s">
        <v>482</v>
      </c>
      <c r="B90" s="80" t="s">
        <v>512</v>
      </c>
      <c r="C90" s="77">
        <v>28</v>
      </c>
      <c r="D90" s="78"/>
      <c r="E90" s="78"/>
      <c r="F90" s="78"/>
      <c r="G90" s="81"/>
      <c r="H90" s="72"/>
    </row>
    <row r="91" spans="1:8">
      <c r="A91" s="151"/>
      <c r="B91" s="80" t="s">
        <v>522</v>
      </c>
      <c r="C91" s="77">
        <v>23</v>
      </c>
      <c r="D91" s="78"/>
      <c r="E91" s="78"/>
      <c r="F91" s="78"/>
      <c r="G91" s="81"/>
      <c r="H91" s="72"/>
    </row>
    <row r="92" spans="1:8">
      <c r="A92" s="151"/>
      <c r="B92" s="80" t="s">
        <v>523</v>
      </c>
      <c r="C92" s="77">
        <v>11</v>
      </c>
      <c r="D92" s="78"/>
      <c r="E92" s="78"/>
      <c r="F92" s="78"/>
      <c r="G92" s="81"/>
      <c r="H92" s="72"/>
    </row>
    <row r="93" spans="1:8">
      <c r="A93" s="151" t="s">
        <v>67</v>
      </c>
      <c r="B93" s="152"/>
      <c r="C93" s="77">
        <v>136</v>
      </c>
      <c r="D93" s="82">
        <v>342</v>
      </c>
      <c r="E93" s="82">
        <v>180</v>
      </c>
      <c r="F93" s="82">
        <v>355</v>
      </c>
      <c r="G93" s="81"/>
      <c r="H93" s="72"/>
    </row>
    <row r="94" spans="1:8">
      <c r="A94" s="151" t="s">
        <v>483</v>
      </c>
      <c r="B94" s="152"/>
      <c r="C94" s="77">
        <v>136</v>
      </c>
      <c r="D94" s="84">
        <v>5.8347936374918028</v>
      </c>
      <c r="E94" s="84">
        <v>5.186745590890931</v>
      </c>
      <c r="F94" s="84">
        <v>5.872117789475416</v>
      </c>
      <c r="G94" s="81"/>
      <c r="H94" s="72"/>
    </row>
    <row r="95" spans="1:8">
      <c r="A95" s="151" t="s">
        <v>484</v>
      </c>
      <c r="B95" s="152"/>
      <c r="C95" s="77">
        <v>136</v>
      </c>
      <c r="D95" s="82">
        <v>101</v>
      </c>
      <c r="E95" s="82">
        <v>0</v>
      </c>
      <c r="F95" s="82">
        <v>250</v>
      </c>
      <c r="G95" s="81"/>
      <c r="H95" s="72"/>
    </row>
    <row r="96" spans="1:8">
      <c r="A96" s="151" t="s">
        <v>485</v>
      </c>
      <c r="B96" s="152"/>
      <c r="C96" s="77">
        <v>136</v>
      </c>
      <c r="D96" s="84">
        <v>4.6150714996361817</v>
      </c>
      <c r="E96" s="84">
        <v>-4.0802591237387524</v>
      </c>
      <c r="F96" s="84">
        <v>5.5212608778515762</v>
      </c>
      <c r="G96" s="81"/>
      <c r="H96" s="72"/>
    </row>
    <row r="97" spans="1:8">
      <c r="A97" s="151" t="s">
        <v>68</v>
      </c>
      <c r="B97" s="152"/>
      <c r="C97" s="77">
        <v>136</v>
      </c>
      <c r="D97" s="82">
        <v>225</v>
      </c>
      <c r="E97" s="82">
        <v>50</v>
      </c>
      <c r="F97" s="82">
        <v>355</v>
      </c>
      <c r="G97" s="81"/>
      <c r="H97" s="72"/>
    </row>
    <row r="98" spans="1:8">
      <c r="A98" s="151" t="s">
        <v>486</v>
      </c>
      <c r="B98" s="152"/>
      <c r="C98" s="77">
        <v>136</v>
      </c>
      <c r="D98" s="84">
        <v>5.4098891422051416</v>
      </c>
      <c r="E98" s="84">
        <v>3.912023005428146</v>
      </c>
      <c r="F98" s="84">
        <v>5.872117789475416</v>
      </c>
      <c r="G98" s="81"/>
      <c r="H98" s="72"/>
    </row>
    <row r="99" spans="1:8">
      <c r="A99" s="151" t="s">
        <v>487</v>
      </c>
      <c r="B99" s="152"/>
      <c r="C99" s="77">
        <v>136</v>
      </c>
      <c r="D99" s="82">
        <v>65</v>
      </c>
      <c r="E99" s="82">
        <v>-5</v>
      </c>
      <c r="F99" s="82">
        <v>277.5</v>
      </c>
      <c r="G99" s="81"/>
      <c r="H99" s="72"/>
    </row>
    <row r="100" spans="1:8">
      <c r="A100" s="151" t="s">
        <v>488</v>
      </c>
      <c r="B100" s="152"/>
      <c r="C100" s="77">
        <v>136</v>
      </c>
      <c r="D100" s="84">
        <v>4.1714199021357299</v>
      </c>
      <c r="E100" s="84">
        <v>-2.9957322735539909</v>
      </c>
      <c r="F100" s="84">
        <v>5.6257803504179105</v>
      </c>
      <c r="G100" s="81"/>
      <c r="H100" s="72"/>
    </row>
    <row r="101" spans="1:8">
      <c r="A101" s="151" t="s">
        <v>69</v>
      </c>
      <c r="B101" s="152"/>
      <c r="C101" s="77">
        <v>136</v>
      </c>
      <c r="D101" s="84">
        <v>6</v>
      </c>
      <c r="E101" s="84">
        <v>6</v>
      </c>
      <c r="F101" s="84">
        <v>6</v>
      </c>
      <c r="G101" s="81"/>
      <c r="H101" s="72"/>
    </row>
    <row r="102" spans="1:8">
      <c r="A102" s="151" t="s">
        <v>489</v>
      </c>
      <c r="B102" s="152"/>
      <c r="C102" s="77">
        <v>136</v>
      </c>
      <c r="D102" s="84">
        <v>1.791759469228055</v>
      </c>
      <c r="E102" s="84">
        <v>1.791759469228055</v>
      </c>
      <c r="F102" s="84">
        <v>1.791759469228055</v>
      </c>
      <c r="G102" s="81"/>
      <c r="H102" s="72"/>
    </row>
    <row r="103" spans="1:8">
      <c r="A103" s="151" t="s">
        <v>490</v>
      </c>
      <c r="B103" s="152"/>
      <c r="C103" s="77">
        <v>136</v>
      </c>
      <c r="D103" s="84">
        <v>0</v>
      </c>
      <c r="E103" s="84">
        <v>-5</v>
      </c>
      <c r="F103" s="84">
        <v>4</v>
      </c>
      <c r="G103" s="81"/>
      <c r="H103" s="72"/>
    </row>
    <row r="104" spans="1:8">
      <c r="A104" s="151" t="s">
        <v>491</v>
      </c>
      <c r="B104" s="152"/>
      <c r="C104" s="77">
        <v>136</v>
      </c>
      <c r="D104" s="84">
        <v>-1.3862943611198906</v>
      </c>
      <c r="E104" s="84">
        <v>-3.4011973816621555</v>
      </c>
      <c r="F104" s="84">
        <v>1.3862943611198906</v>
      </c>
      <c r="G104" s="81"/>
      <c r="H104" s="72"/>
    </row>
    <row r="105" spans="1:8">
      <c r="A105" s="151" t="s">
        <v>492</v>
      </c>
      <c r="B105" s="80" t="s">
        <v>511</v>
      </c>
      <c r="C105" s="77">
        <v>29</v>
      </c>
      <c r="D105" s="78"/>
      <c r="E105" s="78"/>
      <c r="F105" s="78"/>
      <c r="G105" s="81"/>
      <c r="H105" s="72"/>
    </row>
    <row r="106" spans="1:8">
      <c r="A106" s="151"/>
      <c r="B106" s="80" t="s">
        <v>512</v>
      </c>
      <c r="C106" s="77">
        <v>57</v>
      </c>
      <c r="D106" s="78"/>
      <c r="E106" s="78"/>
      <c r="F106" s="78"/>
      <c r="G106" s="81"/>
      <c r="H106" s="72"/>
    </row>
    <row r="107" spans="1:8">
      <c r="A107" s="151" t="s">
        <v>71</v>
      </c>
      <c r="B107" s="80" t="s">
        <v>511</v>
      </c>
      <c r="C107" s="77">
        <v>88</v>
      </c>
      <c r="D107" s="78"/>
      <c r="E107" s="78"/>
      <c r="F107" s="78"/>
      <c r="G107" s="81"/>
      <c r="H107" s="72"/>
    </row>
    <row r="108" spans="1:8">
      <c r="A108" s="151"/>
      <c r="B108" s="80" t="s">
        <v>512</v>
      </c>
      <c r="C108" s="77">
        <v>48</v>
      </c>
      <c r="D108" s="78"/>
      <c r="E108" s="78"/>
      <c r="F108" s="78"/>
      <c r="G108" s="81"/>
      <c r="H108" s="72"/>
    </row>
    <row r="109" spans="1:8">
      <c r="A109" s="151" t="s">
        <v>72</v>
      </c>
      <c r="B109" s="80" t="s">
        <v>511</v>
      </c>
      <c r="C109" s="77">
        <v>112</v>
      </c>
      <c r="D109" s="78"/>
      <c r="E109" s="78"/>
      <c r="F109" s="78"/>
      <c r="G109" s="81"/>
      <c r="H109" s="72"/>
    </row>
    <row r="110" spans="1:8">
      <c r="A110" s="151"/>
      <c r="B110" s="80" t="s">
        <v>512</v>
      </c>
      <c r="C110" s="77">
        <v>24</v>
      </c>
      <c r="D110" s="78"/>
      <c r="E110" s="78"/>
      <c r="F110" s="78"/>
      <c r="G110" s="81"/>
      <c r="H110" s="72"/>
    </row>
    <row r="111" spans="1:8">
      <c r="A111" s="151" t="s">
        <v>73</v>
      </c>
      <c r="B111" s="80" t="s">
        <v>511</v>
      </c>
      <c r="C111" s="77">
        <v>66</v>
      </c>
      <c r="D111" s="78"/>
      <c r="E111" s="78"/>
      <c r="F111" s="78"/>
      <c r="G111" s="81"/>
      <c r="H111" s="72"/>
    </row>
    <row r="112" spans="1:8">
      <c r="A112" s="151"/>
      <c r="B112" s="80" t="s">
        <v>512</v>
      </c>
      <c r="C112" s="77">
        <v>70</v>
      </c>
      <c r="D112" s="78"/>
      <c r="E112" s="78"/>
      <c r="F112" s="78"/>
      <c r="G112" s="81"/>
      <c r="H112" s="72"/>
    </row>
    <row r="113" spans="1:8">
      <c r="A113" s="151" t="s">
        <v>74</v>
      </c>
      <c r="B113" s="80" t="s">
        <v>511</v>
      </c>
      <c r="C113" s="77">
        <v>94</v>
      </c>
      <c r="D113" s="78"/>
      <c r="E113" s="78"/>
      <c r="F113" s="78"/>
      <c r="G113" s="81"/>
      <c r="H113" s="72"/>
    </row>
    <row r="114" spans="1:8">
      <c r="A114" s="151"/>
      <c r="B114" s="80" t="s">
        <v>512</v>
      </c>
      <c r="C114" s="77">
        <v>42</v>
      </c>
      <c r="D114" s="78"/>
      <c r="E114" s="78"/>
      <c r="F114" s="78"/>
      <c r="G114" s="81"/>
      <c r="H114" s="72"/>
    </row>
    <row r="115" spans="1:8">
      <c r="A115" s="151" t="s">
        <v>493</v>
      </c>
      <c r="B115" s="152"/>
      <c r="C115" s="77">
        <v>136</v>
      </c>
      <c r="D115" s="82">
        <v>355</v>
      </c>
      <c r="E115" s="82">
        <v>355</v>
      </c>
      <c r="F115" s="82">
        <v>355</v>
      </c>
      <c r="G115" s="81"/>
      <c r="H115" s="72"/>
    </row>
    <row r="116" spans="1:8">
      <c r="A116" s="151" t="s">
        <v>494</v>
      </c>
      <c r="B116" s="152"/>
      <c r="C116" s="77">
        <v>136</v>
      </c>
      <c r="D116" s="84">
        <v>5.872117789475416</v>
      </c>
      <c r="E116" s="84">
        <v>5.872117789475416</v>
      </c>
      <c r="F116" s="84">
        <v>5.872117789475416</v>
      </c>
      <c r="G116" s="81"/>
      <c r="H116" s="72"/>
    </row>
    <row r="117" spans="1:8">
      <c r="A117" s="151" t="s">
        <v>495</v>
      </c>
      <c r="B117" s="152"/>
      <c r="C117" s="77">
        <v>136</v>
      </c>
      <c r="D117" s="82">
        <v>32</v>
      </c>
      <c r="E117" s="82">
        <v>32</v>
      </c>
      <c r="F117" s="82">
        <v>32</v>
      </c>
      <c r="G117" s="81"/>
      <c r="H117" s="72"/>
    </row>
    <row r="118" spans="1:8">
      <c r="A118" s="151" t="s">
        <v>496</v>
      </c>
      <c r="B118" s="152"/>
      <c r="C118" s="77">
        <v>136</v>
      </c>
      <c r="D118" s="84">
        <v>3.4657359027997265</v>
      </c>
      <c r="E118" s="84">
        <v>3.4657359027997265</v>
      </c>
      <c r="F118" s="84">
        <v>3.4657359027997265</v>
      </c>
      <c r="G118" s="81"/>
      <c r="H118" s="72"/>
    </row>
    <row r="119" spans="1:8">
      <c r="A119" s="151" t="s">
        <v>497</v>
      </c>
      <c r="B119" s="152"/>
      <c r="C119" s="77">
        <v>136</v>
      </c>
      <c r="D119" s="82">
        <v>24</v>
      </c>
      <c r="E119" s="82">
        <v>24</v>
      </c>
      <c r="F119" s="82">
        <v>24</v>
      </c>
      <c r="G119" s="81"/>
      <c r="H119" s="72"/>
    </row>
    <row r="120" spans="1:8">
      <c r="A120" s="151" t="s">
        <v>498</v>
      </c>
      <c r="B120" s="152"/>
      <c r="C120" s="77">
        <v>136</v>
      </c>
      <c r="D120" s="84">
        <v>3.1780538303479458</v>
      </c>
      <c r="E120" s="84">
        <v>3.1780538303479458</v>
      </c>
      <c r="F120" s="84">
        <v>3.1780538303479458</v>
      </c>
      <c r="G120" s="81"/>
      <c r="H120" s="72"/>
    </row>
    <row r="121" spans="1:8">
      <c r="A121" s="151" t="s">
        <v>499</v>
      </c>
      <c r="B121" s="152"/>
      <c r="C121" s="77">
        <v>136</v>
      </c>
      <c r="D121" s="82">
        <v>6</v>
      </c>
      <c r="E121" s="82">
        <v>6</v>
      </c>
      <c r="F121" s="82">
        <v>6</v>
      </c>
      <c r="G121" s="81"/>
      <c r="H121" s="72"/>
    </row>
    <row r="122" spans="1:8" ht="16" thickBot="1">
      <c r="A122" s="153" t="s">
        <v>500</v>
      </c>
      <c r="B122" s="154"/>
      <c r="C122" s="85">
        <v>136</v>
      </c>
      <c r="D122" s="86">
        <v>1.791759469228055</v>
      </c>
      <c r="E122" s="86">
        <v>1.791759469228055</v>
      </c>
      <c r="F122" s="86">
        <v>1.791759469228055</v>
      </c>
      <c r="G122" s="87"/>
      <c r="H122" s="72"/>
    </row>
  </sheetData>
  <mergeCells count="83">
    <mergeCell ref="A9:B9"/>
    <mergeCell ref="A1:B1"/>
    <mergeCell ref="A2:B2"/>
    <mergeCell ref="A3:A4"/>
    <mergeCell ref="A5:A6"/>
    <mergeCell ref="A7:A8"/>
    <mergeCell ref="A29:A30"/>
    <mergeCell ref="A10:B10"/>
    <mergeCell ref="A11:B11"/>
    <mergeCell ref="A12:A13"/>
    <mergeCell ref="A14:A15"/>
    <mergeCell ref="A16:A17"/>
    <mergeCell ref="A18:A19"/>
    <mergeCell ref="A20:A21"/>
    <mergeCell ref="A22:A23"/>
    <mergeCell ref="A24:A25"/>
    <mergeCell ref="A26:A27"/>
    <mergeCell ref="A28:B28"/>
    <mergeCell ref="A49:A50"/>
    <mergeCell ref="A31:A32"/>
    <mergeCell ref="A33:A34"/>
    <mergeCell ref="A35:A36"/>
    <mergeCell ref="A37:A38"/>
    <mergeCell ref="A39:A40"/>
    <mergeCell ref="A41:A42"/>
    <mergeCell ref="A43:B43"/>
    <mergeCell ref="A44:B44"/>
    <mergeCell ref="A45:B45"/>
    <mergeCell ref="A46:B46"/>
    <mergeCell ref="A47:A48"/>
    <mergeCell ref="A66:A67"/>
    <mergeCell ref="A51:A52"/>
    <mergeCell ref="A53:A54"/>
    <mergeCell ref="A55:A56"/>
    <mergeCell ref="A57:A58"/>
    <mergeCell ref="A59:B59"/>
    <mergeCell ref="A60:B60"/>
    <mergeCell ref="A61:B61"/>
    <mergeCell ref="A62:B62"/>
    <mergeCell ref="A63:B63"/>
    <mergeCell ref="A64:B64"/>
    <mergeCell ref="A65:B65"/>
    <mergeCell ref="A82:A83"/>
    <mergeCell ref="A68:A69"/>
    <mergeCell ref="A70:B70"/>
    <mergeCell ref="A71:B71"/>
    <mergeCell ref="A72:B72"/>
    <mergeCell ref="A73:B73"/>
    <mergeCell ref="A74:B74"/>
    <mergeCell ref="A75:B75"/>
    <mergeCell ref="A76:B76"/>
    <mergeCell ref="A77:B77"/>
    <mergeCell ref="A78:A79"/>
    <mergeCell ref="A80:A81"/>
    <mergeCell ref="A100:B100"/>
    <mergeCell ref="A84:A85"/>
    <mergeCell ref="A86:A87"/>
    <mergeCell ref="A88:A89"/>
    <mergeCell ref="A90:A92"/>
    <mergeCell ref="A93:B93"/>
    <mergeCell ref="A94:B94"/>
    <mergeCell ref="A95:B95"/>
    <mergeCell ref="A96:B96"/>
    <mergeCell ref="A97:B97"/>
    <mergeCell ref="A98:B98"/>
    <mergeCell ref="A99:B99"/>
    <mergeCell ref="A117:B117"/>
    <mergeCell ref="A101:B101"/>
    <mergeCell ref="A102:B102"/>
    <mergeCell ref="A103:B103"/>
    <mergeCell ref="A104:B104"/>
    <mergeCell ref="A105:A106"/>
    <mergeCell ref="A107:A108"/>
    <mergeCell ref="A109:A110"/>
    <mergeCell ref="A111:A112"/>
    <mergeCell ref="A113:A114"/>
    <mergeCell ref="A115:B115"/>
    <mergeCell ref="A116:B116"/>
    <mergeCell ref="A118:B118"/>
    <mergeCell ref="A119:B119"/>
    <mergeCell ref="A120:B120"/>
    <mergeCell ref="A121:B121"/>
    <mergeCell ref="A122:B12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Ursprüngliche Daten</vt:lpstr>
      <vt:lpstr>Sheet2</vt:lpstr>
      <vt:lpstr>Numerische Daten</vt:lpstr>
      <vt:lpstr>McNemarDataRaw</vt:lpstr>
      <vt:lpstr>McNemarDataCur</vt:lpstr>
      <vt:lpstr>McNemar Legend</vt:lpstr>
      <vt:lpstr>Sheet1</vt:lpstr>
      <vt:lpstr>Legende</vt:lpstr>
      <vt:lpstr>Tab alle</vt:lpstr>
      <vt:lpstr>Tab nach Rand</vt:lpstr>
      <vt:lpstr>VorNachRichtig</vt:lpstr>
      <vt:lpstr>VorNach Schaden</vt:lpstr>
      <vt:lpstr>Richtig&amp;95CI</vt:lpstr>
      <vt:lpstr>Methoden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2023-06-09T11:54:39Z</dcterms:modified>
  <cp:category/>
  <cp:contentStatus/>
</cp:coreProperties>
</file>