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eam 10 OR Project Final Submission\Excel Sheet data\"/>
    </mc:Choice>
  </mc:AlternateContent>
  <xr:revisionPtr revIDLastSave="0" documentId="13_ncr:1_{544C2449-02D9-4D98-9EF4-A49F1896CDF7}" xr6:coauthVersionLast="47" xr6:coauthVersionMax="47" xr10:uidLastSave="{00000000-0000-0000-0000-000000000000}"/>
  <bookViews>
    <workbookView xWindow="-108" yWindow="-108" windowWidth="23256" windowHeight="12456" firstSheet="1" activeTab="1" xr2:uid="{18567C5B-37ED-44E6-A7EF-16098B0ED5C3}"/>
  </bookViews>
  <sheets>
    <sheet name="Dashboard Q2" sheetId="4" r:id="rId1"/>
    <sheet name="Answers" sheetId="15" r:id="rId2"/>
    <sheet name="Q2_Week1" sheetId="3" r:id="rId3"/>
    <sheet name="Q2_Week2" sheetId="2" r:id="rId4"/>
    <sheet name="Q2_Week3" sheetId="9" r:id="rId5"/>
    <sheet name="Q2_Week4" sheetId="10" r:id="rId6"/>
    <sheet name="Q2_Week5" sheetId="11" r:id="rId7"/>
    <sheet name="Q2_Week6" sheetId="12" r:id="rId8"/>
    <sheet name="Q2_Week7" sheetId="13" r:id="rId9"/>
    <sheet name="Q2_Week8" sheetId="6" r:id="rId10"/>
    <sheet name="Q2_Week9" sheetId="7" r:id="rId11"/>
    <sheet name="Q2_Week10" sheetId="8" r:id="rId12"/>
    <sheet name="Q2_Week11" sheetId="5" r:id="rId13"/>
    <sheet name="Q2_Week12" sheetId="14" r:id="rId14"/>
  </sheets>
  <definedNames>
    <definedName name="solver_adj" localSheetId="0" hidden="1">'Dashboard Q2'!$C$25:$G$29,'Dashboard Q2'!$M$17:$Q$21</definedName>
    <definedName name="solver_adj" localSheetId="2" hidden="1">Q2_Week1!$C$25:$G$29,Q2_Week1!$M$17:$Q$21</definedName>
    <definedName name="solver_adj" localSheetId="11" hidden="1">Q2_Week10!$C$25:$G$29,Q2_Week10!$M$17:$Q$21</definedName>
    <definedName name="solver_adj" localSheetId="12" hidden="1">Q2_Week11!$C$25:$G$29,Q2_Week11!$M$17:$Q$21</definedName>
    <definedName name="solver_adj" localSheetId="13" hidden="1">Q2_Week12!$C$25:$G$29,Q2_Week12!$M$17:$Q$21</definedName>
    <definedName name="solver_adj" localSheetId="3" hidden="1">Q2_Week2!$C$25:$G$29,Q2_Week2!$M$17:$Q$21</definedName>
    <definedName name="solver_adj" localSheetId="4" hidden="1">Q2_Week3!$C$25:$G$29,Q2_Week3!$M$17:$Q$21</definedName>
    <definedName name="solver_adj" localSheetId="5" hidden="1">Q2_Week4!$C$25:$G$29,Q2_Week4!$M$17:$Q$21</definedName>
    <definedName name="solver_adj" localSheetId="6" hidden="1">Q2_Week5!$C$25:$G$29,Q2_Week5!$M$17:$Q$21</definedName>
    <definedName name="solver_adj" localSheetId="7" hidden="1">Q2_Week6!$C$25:$G$29,Q2_Week6!$M$17:$Q$21</definedName>
    <definedName name="solver_adj" localSheetId="8" hidden="1">Q2_Week7!$C$25:$G$29,Q2_Week7!$M$17:$Q$21</definedName>
    <definedName name="solver_adj" localSheetId="9" hidden="1">Q2_Week8!$C$25:$G$29,Q2_Week8!$M$17:$Q$21</definedName>
    <definedName name="solver_adj" localSheetId="10" hidden="1">Q2_Week9!$C$25:$G$29,Q2_Week9!$M$17:$Q$21</definedName>
    <definedName name="solver_cvg" localSheetId="0" hidden="1">0.0001</definedName>
    <definedName name="solver_cvg" localSheetId="2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rv" localSheetId="0" hidden="1">1</definedName>
    <definedName name="solver_drv" localSheetId="2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0" hidden="1">2</definedName>
    <definedName name="solver_eng" localSheetId="2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st" localSheetId="0" hidden="1">1</definedName>
    <definedName name="solver_est" localSheetId="2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0" hidden="1">2147483647</definedName>
    <definedName name="solver_itr" localSheetId="2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0" hidden="1">'Dashboard Q2'!$C$29</definedName>
    <definedName name="solver_lhs1" localSheetId="2" hidden="1">Q2_Week1!$C$29</definedName>
    <definedName name="solver_lhs1" localSheetId="11" hidden="1">Q2_Week10!$C$29</definedName>
    <definedName name="solver_lhs1" localSheetId="12" hidden="1">Q2_Week11!$C$29</definedName>
    <definedName name="solver_lhs1" localSheetId="13" hidden="1">Q2_Week12!$C$29</definedName>
    <definedName name="solver_lhs1" localSheetId="3" hidden="1">Q2_Week2!$C$29</definedName>
    <definedName name="solver_lhs1" localSheetId="4" hidden="1">Q2_Week3!$C$29</definedName>
    <definedName name="solver_lhs1" localSheetId="5" hidden="1">Q2_Week4!$C$29</definedName>
    <definedName name="solver_lhs1" localSheetId="6" hidden="1">Q2_Week5!$C$29</definedName>
    <definedName name="solver_lhs1" localSheetId="7" hidden="1">Q2_Week6!$C$29</definedName>
    <definedName name="solver_lhs1" localSheetId="8" hidden="1">Q2_Week7!$C$29</definedName>
    <definedName name="solver_lhs1" localSheetId="9" hidden="1">Q2_Week8!$C$29</definedName>
    <definedName name="solver_lhs1" localSheetId="10" hidden="1">Q2_Week9!$C$29</definedName>
    <definedName name="solver_lhs10" localSheetId="0" hidden="1">'Dashboard Q2'!$M$25</definedName>
    <definedName name="solver_lhs10" localSheetId="2" hidden="1">Q2_Week1!$M$25</definedName>
    <definedName name="solver_lhs10" localSheetId="11" hidden="1">Q2_Week10!$M$25</definedName>
    <definedName name="solver_lhs10" localSheetId="12" hidden="1">Q2_Week11!$M$25</definedName>
    <definedName name="solver_lhs10" localSheetId="13" hidden="1">Q2_Week12!$M$25</definedName>
    <definedName name="solver_lhs10" localSheetId="3" hidden="1">Q2_Week2!$M$25</definedName>
    <definedName name="solver_lhs10" localSheetId="4" hidden="1">Q2_Week3!$M$25</definedName>
    <definedName name="solver_lhs10" localSheetId="5" hidden="1">Q2_Week4!$M$25</definedName>
    <definedName name="solver_lhs10" localSheetId="6" hidden="1">Q2_Week5!$M$25</definedName>
    <definedName name="solver_lhs10" localSheetId="7" hidden="1">Q2_Week6!$M$25</definedName>
    <definedName name="solver_lhs10" localSheetId="8" hidden="1">Q2_Week7!$M$25</definedName>
    <definedName name="solver_lhs10" localSheetId="9" hidden="1">Q2_Week8!$M$25</definedName>
    <definedName name="solver_lhs10" localSheetId="10" hidden="1">Q2_Week9!$M$25</definedName>
    <definedName name="solver_lhs11" localSheetId="0" hidden="1">'Dashboard Q2'!$M$26</definedName>
    <definedName name="solver_lhs11" localSheetId="2" hidden="1">Q2_Week1!$M$26</definedName>
    <definedName name="solver_lhs11" localSheetId="11" hidden="1">Q2_Week10!$M$26</definedName>
    <definedName name="solver_lhs11" localSheetId="12" hidden="1">Q2_Week11!$M$26</definedName>
    <definedName name="solver_lhs11" localSheetId="13" hidden="1">Q2_Week12!$M$26</definedName>
    <definedName name="solver_lhs11" localSheetId="3" hidden="1">Q2_Week2!$M$26</definedName>
    <definedName name="solver_lhs11" localSheetId="4" hidden="1">Q2_Week3!$M$26</definedName>
    <definedName name="solver_lhs11" localSheetId="5" hidden="1">Q2_Week4!$M$26</definedName>
    <definedName name="solver_lhs11" localSheetId="6" hidden="1">Q2_Week5!$M$26</definedName>
    <definedName name="solver_lhs11" localSheetId="7" hidden="1">Q2_Week6!$M$26</definedName>
    <definedName name="solver_lhs11" localSheetId="8" hidden="1">Q2_Week7!$M$26</definedName>
    <definedName name="solver_lhs11" localSheetId="9" hidden="1">Q2_Week8!$M$26</definedName>
    <definedName name="solver_lhs11" localSheetId="10" hidden="1">Q2_Week9!$M$26</definedName>
    <definedName name="solver_lhs12" localSheetId="0" hidden="1">'Dashboard Q2'!$M$27</definedName>
    <definedName name="solver_lhs12" localSheetId="2" hidden="1">Q2_Week1!$M$27</definedName>
    <definedName name="solver_lhs12" localSheetId="11" hidden="1">Q2_Week10!$M$27</definedName>
    <definedName name="solver_lhs12" localSheetId="12" hidden="1">Q2_Week11!$M$27</definedName>
    <definedName name="solver_lhs12" localSheetId="13" hidden="1">Q2_Week12!$M$27</definedName>
    <definedName name="solver_lhs12" localSheetId="3" hidden="1">Q2_Week2!$M$27</definedName>
    <definedName name="solver_lhs12" localSheetId="4" hidden="1">Q2_Week3!$M$27</definedName>
    <definedName name="solver_lhs12" localSheetId="5" hidden="1">Q2_Week4!$M$27</definedName>
    <definedName name="solver_lhs12" localSheetId="6" hidden="1">Q2_Week5!$M$27</definedName>
    <definedName name="solver_lhs12" localSheetId="7" hidden="1">Q2_Week6!$M$27</definedName>
    <definedName name="solver_lhs12" localSheetId="8" hidden="1">Q2_Week7!$M$27</definedName>
    <definedName name="solver_lhs12" localSheetId="9" hidden="1">Q2_Week8!$M$27</definedName>
    <definedName name="solver_lhs12" localSheetId="10" hidden="1">Q2_Week9!$M$27</definedName>
    <definedName name="solver_lhs13" localSheetId="0" hidden="1">'Dashboard Q2'!$M$28</definedName>
    <definedName name="solver_lhs13" localSheetId="2" hidden="1">Q2_Week1!$M$28</definedName>
    <definedName name="solver_lhs13" localSheetId="11" hidden="1">Q2_Week10!$M$28</definedName>
    <definedName name="solver_lhs13" localSheetId="12" hidden="1">Q2_Week11!$M$28</definedName>
    <definedName name="solver_lhs13" localSheetId="13" hidden="1">Q2_Week12!$M$28</definedName>
    <definedName name="solver_lhs13" localSheetId="3" hidden="1">Q2_Week2!$M$28</definedName>
    <definedName name="solver_lhs13" localSheetId="4" hidden="1">Q2_Week3!$M$28</definedName>
    <definedName name="solver_lhs13" localSheetId="5" hidden="1">Q2_Week4!$M$28</definedName>
    <definedName name="solver_lhs13" localSheetId="6" hidden="1">Q2_Week5!$M$28</definedName>
    <definedName name="solver_lhs13" localSheetId="7" hidden="1">Q2_Week6!$M$28</definedName>
    <definedName name="solver_lhs13" localSheetId="8" hidden="1">Q2_Week7!$M$28</definedName>
    <definedName name="solver_lhs13" localSheetId="9" hidden="1">Q2_Week8!$M$28</definedName>
    <definedName name="solver_lhs13" localSheetId="10" hidden="1">Q2_Week9!$M$28</definedName>
    <definedName name="solver_lhs14" localSheetId="0" hidden="1">'Dashboard Q2'!$M$29</definedName>
    <definedName name="solver_lhs14" localSheetId="2" hidden="1">Q2_Week1!$M$29</definedName>
    <definedName name="solver_lhs14" localSheetId="11" hidden="1">Q2_Week10!$M$29</definedName>
    <definedName name="solver_lhs14" localSheetId="12" hidden="1">Q2_Week11!$M$29</definedName>
    <definedName name="solver_lhs14" localSheetId="13" hidden="1">Q2_Week12!$M$29</definedName>
    <definedName name="solver_lhs14" localSheetId="3" hidden="1">Q2_Week2!$M$29</definedName>
    <definedName name="solver_lhs14" localSheetId="4" hidden="1">Q2_Week3!$M$29</definedName>
    <definedName name="solver_lhs14" localSheetId="5" hidden="1">Q2_Week4!$M$29</definedName>
    <definedName name="solver_lhs14" localSheetId="6" hidden="1">Q2_Week5!$M$29</definedName>
    <definedName name="solver_lhs14" localSheetId="7" hidden="1">Q2_Week6!$M$29</definedName>
    <definedName name="solver_lhs14" localSheetId="8" hidden="1">Q2_Week7!$M$29</definedName>
    <definedName name="solver_lhs14" localSheetId="9" hidden="1">Q2_Week8!$M$29</definedName>
    <definedName name="solver_lhs14" localSheetId="10" hidden="1">Q2_Week9!$M$29</definedName>
    <definedName name="solver_lhs15" localSheetId="0" hidden="1">'Dashboard Q2'!$N$25</definedName>
    <definedName name="solver_lhs15" localSheetId="2" hidden="1">Q2_Week1!$N$25</definedName>
    <definedName name="solver_lhs15" localSheetId="11" hidden="1">Q2_Week10!$N$25</definedName>
    <definedName name="solver_lhs15" localSheetId="12" hidden="1">Q2_Week11!$N$25</definedName>
    <definedName name="solver_lhs15" localSheetId="13" hidden="1">Q2_Week12!$N$25</definedName>
    <definedName name="solver_lhs15" localSheetId="3" hidden="1">Q2_Week2!$N$25</definedName>
    <definedName name="solver_lhs15" localSheetId="4" hidden="1">Q2_Week3!$N$25</definedName>
    <definedName name="solver_lhs15" localSheetId="5" hidden="1">Q2_Week4!$N$25</definedName>
    <definedName name="solver_lhs15" localSheetId="6" hidden="1">Q2_Week5!$N$25</definedName>
    <definedName name="solver_lhs15" localSheetId="7" hidden="1">Q2_Week6!$N$25</definedName>
    <definedName name="solver_lhs15" localSheetId="8" hidden="1">Q2_Week7!$N$25</definedName>
    <definedName name="solver_lhs15" localSheetId="9" hidden="1">Q2_Week8!$N$25</definedName>
    <definedName name="solver_lhs15" localSheetId="10" hidden="1">Q2_Week9!$N$25</definedName>
    <definedName name="solver_lhs16" localSheetId="0" hidden="1">'Dashboard Q2'!$N$25</definedName>
    <definedName name="solver_lhs16" localSheetId="2" hidden="1">Q2_Week1!$N$25</definedName>
    <definedName name="solver_lhs16" localSheetId="11" hidden="1">Q2_Week10!$N$25</definedName>
    <definedName name="solver_lhs16" localSheetId="12" hidden="1">Q2_Week11!$N$25</definedName>
    <definedName name="solver_lhs16" localSheetId="13" hidden="1">Q2_Week12!$N$25</definedName>
    <definedName name="solver_lhs16" localSheetId="3" hidden="1">Q2_Week2!$N$25</definedName>
    <definedName name="solver_lhs16" localSheetId="4" hidden="1">Q2_Week3!$N$25</definedName>
    <definedName name="solver_lhs16" localSheetId="5" hidden="1">Q2_Week4!$N$25</definedName>
    <definedName name="solver_lhs16" localSheetId="6" hidden="1">Q2_Week5!$N$25</definedName>
    <definedName name="solver_lhs16" localSheetId="7" hidden="1">Q2_Week6!$N$25</definedName>
    <definedName name="solver_lhs16" localSheetId="8" hidden="1">Q2_Week7!$N$25</definedName>
    <definedName name="solver_lhs16" localSheetId="9" hidden="1">Q2_Week8!$N$25</definedName>
    <definedName name="solver_lhs16" localSheetId="10" hidden="1">Q2_Week9!$N$25</definedName>
    <definedName name="solver_lhs17" localSheetId="0" hidden="1">'Dashboard Q2'!$N$26</definedName>
    <definedName name="solver_lhs17" localSheetId="2" hidden="1">Q2_Week1!$N$26</definedName>
    <definedName name="solver_lhs17" localSheetId="11" hidden="1">Q2_Week10!$N$26</definedName>
    <definedName name="solver_lhs17" localSheetId="12" hidden="1">Q2_Week11!$N$26</definedName>
    <definedName name="solver_lhs17" localSheetId="13" hidden="1">Q2_Week12!$N$26</definedName>
    <definedName name="solver_lhs17" localSheetId="3" hidden="1">Q2_Week2!$N$26</definedName>
    <definedName name="solver_lhs17" localSheetId="4" hidden="1">Q2_Week3!$N$26</definedName>
    <definedName name="solver_lhs17" localSheetId="5" hidden="1">Q2_Week4!$N$26</definedName>
    <definedName name="solver_lhs17" localSheetId="6" hidden="1">Q2_Week5!$N$26</definedName>
    <definedName name="solver_lhs17" localSheetId="7" hidden="1">Q2_Week6!$N$26</definedName>
    <definedName name="solver_lhs17" localSheetId="8" hidden="1">Q2_Week7!$N$26</definedName>
    <definedName name="solver_lhs17" localSheetId="9" hidden="1">Q2_Week8!$N$26</definedName>
    <definedName name="solver_lhs17" localSheetId="10" hidden="1">Q2_Week9!$N$26</definedName>
    <definedName name="solver_lhs18" localSheetId="0" hidden="1">'Dashboard Q2'!$N$26</definedName>
    <definedName name="solver_lhs18" localSheetId="2" hidden="1">Q2_Week1!$N$26</definedName>
    <definedName name="solver_lhs18" localSheetId="11" hidden="1">Q2_Week10!$N$26</definedName>
    <definedName name="solver_lhs18" localSheetId="12" hidden="1">Q2_Week11!$N$26</definedName>
    <definedName name="solver_lhs18" localSheetId="13" hidden="1">Q2_Week12!$N$26</definedName>
    <definedName name="solver_lhs18" localSheetId="3" hidden="1">Q2_Week2!$N$26</definedName>
    <definedName name="solver_lhs18" localSheetId="4" hidden="1">Q2_Week3!$N$26</definedName>
    <definedName name="solver_lhs18" localSheetId="5" hidden="1">Q2_Week4!$N$26</definedName>
    <definedName name="solver_lhs18" localSheetId="6" hidden="1">Q2_Week5!$N$26</definedName>
    <definedName name="solver_lhs18" localSheetId="7" hidden="1">Q2_Week6!$N$26</definedName>
    <definedName name="solver_lhs18" localSheetId="8" hidden="1">Q2_Week7!$N$26</definedName>
    <definedName name="solver_lhs18" localSheetId="9" hidden="1">Q2_Week8!$N$26</definedName>
    <definedName name="solver_lhs18" localSheetId="10" hidden="1">Q2_Week9!$N$26</definedName>
    <definedName name="solver_lhs19" localSheetId="0" hidden="1">'Dashboard Q2'!$N$27</definedName>
    <definedName name="solver_lhs19" localSheetId="2" hidden="1">Q2_Week1!$N$27</definedName>
    <definedName name="solver_lhs19" localSheetId="11" hidden="1">Q2_Week10!$N$27</definedName>
    <definedName name="solver_lhs19" localSheetId="12" hidden="1">Q2_Week11!$N$27</definedName>
    <definedName name="solver_lhs19" localSheetId="13" hidden="1">Q2_Week12!$N$27</definedName>
    <definedName name="solver_lhs19" localSheetId="3" hidden="1">Q2_Week2!$N$27</definedName>
    <definedName name="solver_lhs19" localSheetId="4" hidden="1">Q2_Week3!$N$27</definedName>
    <definedName name="solver_lhs19" localSheetId="5" hidden="1">Q2_Week4!$N$27</definedName>
    <definedName name="solver_lhs19" localSheetId="6" hidden="1">Q2_Week5!$N$27</definedName>
    <definedName name="solver_lhs19" localSheetId="7" hidden="1">Q2_Week6!$N$27</definedName>
    <definedName name="solver_lhs19" localSheetId="8" hidden="1">Q2_Week7!$N$27</definedName>
    <definedName name="solver_lhs19" localSheetId="9" hidden="1">Q2_Week8!$N$27</definedName>
    <definedName name="solver_lhs19" localSheetId="10" hidden="1">Q2_Week9!$N$27</definedName>
    <definedName name="solver_lhs2" localSheetId="0" hidden="1">'Dashboard Q2'!$C$40</definedName>
    <definedName name="solver_lhs2" localSheetId="2" hidden="1">Q2_Week1!$C$40</definedName>
    <definedName name="solver_lhs2" localSheetId="11" hidden="1">Q2_Week10!$C$40</definedName>
    <definedName name="solver_lhs2" localSheetId="12" hidden="1">Q2_Week11!$C$40</definedName>
    <definedName name="solver_lhs2" localSheetId="13" hidden="1">Q2_Week12!$C$40</definedName>
    <definedName name="solver_lhs2" localSheetId="3" hidden="1">Q2_Week2!$C$40</definedName>
    <definedName name="solver_lhs2" localSheetId="4" hidden="1">Q2_Week3!$C$40</definedName>
    <definedName name="solver_lhs2" localSheetId="5" hidden="1">Q2_Week4!$C$40</definedName>
    <definedName name="solver_lhs2" localSheetId="6" hidden="1">Q2_Week5!$C$40</definedName>
    <definedName name="solver_lhs2" localSheetId="7" hidden="1">Q2_Week6!$C$40</definedName>
    <definedName name="solver_lhs2" localSheetId="8" hidden="1">Q2_Week7!$C$40</definedName>
    <definedName name="solver_lhs2" localSheetId="9" hidden="1">Q2_Week8!$C$40</definedName>
    <definedName name="solver_lhs2" localSheetId="10" hidden="1">Q2_Week9!$C$40</definedName>
    <definedName name="solver_lhs20" localSheetId="0" hidden="1">'Dashboard Q2'!$N$27</definedName>
    <definedName name="solver_lhs20" localSheetId="2" hidden="1">Q2_Week1!$N$27</definedName>
    <definedName name="solver_lhs20" localSheetId="11" hidden="1">Q2_Week10!$N$27</definedName>
    <definedName name="solver_lhs20" localSheetId="12" hidden="1">Q2_Week11!$N$27</definedName>
    <definedName name="solver_lhs20" localSheetId="13" hidden="1">Q2_Week12!$N$27</definedName>
    <definedName name="solver_lhs20" localSheetId="3" hidden="1">Q2_Week2!$N$27</definedName>
    <definedName name="solver_lhs20" localSheetId="4" hidden="1">Q2_Week3!$N$27</definedName>
    <definedName name="solver_lhs20" localSheetId="5" hidden="1">Q2_Week4!$N$27</definedName>
    <definedName name="solver_lhs20" localSheetId="6" hidden="1">Q2_Week5!$N$27</definedName>
    <definedName name="solver_lhs20" localSheetId="7" hidden="1">Q2_Week6!$N$27</definedName>
    <definedName name="solver_lhs20" localSheetId="8" hidden="1">Q2_Week7!$N$27</definedName>
    <definedName name="solver_lhs20" localSheetId="9" hidden="1">Q2_Week8!$N$27</definedName>
    <definedName name="solver_lhs20" localSheetId="10" hidden="1">Q2_Week9!$N$27</definedName>
    <definedName name="solver_lhs21" localSheetId="0" hidden="1">'Dashboard Q2'!$N$28</definedName>
    <definedName name="solver_lhs21" localSheetId="2" hidden="1">Q2_Week1!$N$28</definedName>
    <definedName name="solver_lhs21" localSheetId="11" hidden="1">Q2_Week10!$N$28</definedName>
    <definedName name="solver_lhs21" localSheetId="12" hidden="1">Q2_Week11!$N$28</definedName>
    <definedName name="solver_lhs21" localSheetId="13" hidden="1">Q2_Week12!$N$28</definedName>
    <definedName name="solver_lhs21" localSheetId="3" hidden="1">Q2_Week2!$N$28</definedName>
    <definedName name="solver_lhs21" localSheetId="4" hidden="1">Q2_Week3!$N$28</definedName>
    <definedName name="solver_lhs21" localSheetId="5" hidden="1">Q2_Week4!$N$28</definedName>
    <definedName name="solver_lhs21" localSheetId="6" hidden="1">Q2_Week5!$N$28</definedName>
    <definedName name="solver_lhs21" localSheetId="7" hidden="1">Q2_Week6!$N$28</definedName>
    <definedName name="solver_lhs21" localSheetId="8" hidden="1">Q2_Week7!$N$28</definedName>
    <definedName name="solver_lhs21" localSheetId="9" hidden="1">Q2_Week8!$N$28</definedName>
    <definedName name="solver_lhs21" localSheetId="10" hidden="1">Q2_Week9!$N$28</definedName>
    <definedName name="solver_lhs22" localSheetId="0" hidden="1">'Dashboard Q2'!$N$28</definedName>
    <definedName name="solver_lhs22" localSheetId="2" hidden="1">Q2_Week1!$N$28</definedName>
    <definedName name="solver_lhs22" localSheetId="11" hidden="1">Q2_Week10!$N$28</definedName>
    <definedName name="solver_lhs22" localSheetId="12" hidden="1">Q2_Week11!$N$28</definedName>
    <definedName name="solver_lhs22" localSheetId="13" hidden="1">Q2_Week12!$N$28</definedName>
    <definedName name="solver_lhs22" localSheetId="3" hidden="1">Q2_Week2!$N$28</definedName>
    <definedName name="solver_lhs22" localSheetId="4" hidden="1">Q2_Week3!$N$28</definedName>
    <definedName name="solver_lhs22" localSheetId="5" hidden="1">Q2_Week4!$N$28</definedName>
    <definedName name="solver_lhs22" localSheetId="6" hidden="1">Q2_Week5!$N$28</definedName>
    <definedName name="solver_lhs22" localSheetId="7" hidden="1">Q2_Week6!$N$28</definedName>
    <definedName name="solver_lhs22" localSheetId="8" hidden="1">Q2_Week7!$N$28</definedName>
    <definedName name="solver_lhs22" localSheetId="9" hidden="1">Q2_Week8!$N$28</definedName>
    <definedName name="solver_lhs22" localSheetId="10" hidden="1">Q2_Week9!$N$28</definedName>
    <definedName name="solver_lhs23" localSheetId="0" hidden="1">'Dashboard Q2'!$N$29</definedName>
    <definedName name="solver_lhs23" localSheetId="2" hidden="1">Q2_Week1!$N$29</definedName>
    <definedName name="solver_lhs23" localSheetId="11" hidden="1">Q2_Week10!$N$29</definedName>
    <definedName name="solver_lhs23" localSheetId="12" hidden="1">Q2_Week11!$N$29</definedName>
    <definedName name="solver_lhs23" localSheetId="13" hidden="1">Q2_Week12!$N$29</definedName>
    <definedName name="solver_lhs23" localSheetId="3" hidden="1">Q2_Week2!$N$29</definedName>
    <definedName name="solver_lhs23" localSheetId="4" hidden="1">Q2_Week3!$N$29</definedName>
    <definedName name="solver_lhs23" localSheetId="5" hidden="1">Q2_Week4!$N$29</definedName>
    <definedName name="solver_lhs23" localSheetId="6" hidden="1">Q2_Week5!$N$29</definedName>
    <definedName name="solver_lhs23" localSheetId="7" hidden="1">Q2_Week6!$N$29</definedName>
    <definedName name="solver_lhs23" localSheetId="8" hidden="1">Q2_Week7!$N$29</definedName>
    <definedName name="solver_lhs23" localSheetId="9" hidden="1">Q2_Week8!$N$29</definedName>
    <definedName name="solver_lhs23" localSheetId="10" hidden="1">Q2_Week9!$N$29</definedName>
    <definedName name="solver_lhs24" localSheetId="0" hidden="1">'Dashboard Q2'!$N$29</definedName>
    <definedName name="solver_lhs24" localSheetId="2" hidden="1">Q2_Week1!$N$29</definedName>
    <definedName name="solver_lhs24" localSheetId="11" hidden="1">Q2_Week10!$N$29</definedName>
    <definedName name="solver_lhs24" localSheetId="12" hidden="1">Q2_Week11!$N$29</definedName>
    <definedName name="solver_lhs24" localSheetId="13" hidden="1">Q2_Week12!$N$29</definedName>
    <definedName name="solver_lhs24" localSheetId="3" hidden="1">Q2_Week2!$N$29</definedName>
    <definedName name="solver_lhs24" localSheetId="4" hidden="1">Q2_Week3!$N$29</definedName>
    <definedName name="solver_lhs24" localSheetId="5" hidden="1">Q2_Week4!$N$29</definedName>
    <definedName name="solver_lhs24" localSheetId="6" hidden="1">Q2_Week5!$N$29</definedName>
    <definedName name="solver_lhs24" localSheetId="7" hidden="1">Q2_Week6!$N$29</definedName>
    <definedName name="solver_lhs24" localSheetId="8" hidden="1">Q2_Week7!$N$29</definedName>
    <definedName name="solver_lhs24" localSheetId="9" hidden="1">Q2_Week8!$N$29</definedName>
    <definedName name="solver_lhs24" localSheetId="10" hidden="1">Q2_Week9!$N$29</definedName>
    <definedName name="solver_lhs25" localSheetId="0" hidden="1">'Dashboard Q2'!$T$17:$X$21</definedName>
    <definedName name="solver_lhs25" localSheetId="2" hidden="1">Q2_Week1!$T$17:$X$21</definedName>
    <definedName name="solver_lhs25" localSheetId="11" hidden="1">Q2_Week10!$T$17:$X$21</definedName>
    <definedName name="solver_lhs25" localSheetId="12" hidden="1">Q2_Week11!$T$17:$X$21</definedName>
    <definedName name="solver_lhs25" localSheetId="13" hidden="1">Q2_Week12!$T$17:$X$21</definedName>
    <definedName name="solver_lhs25" localSheetId="3" hidden="1">Q2_Week2!$T$17:$X$21</definedName>
    <definedName name="solver_lhs25" localSheetId="4" hidden="1">Q2_Week3!$T$17:$X$21</definedName>
    <definedName name="solver_lhs25" localSheetId="5" hidden="1">Q2_Week4!$T$17:$X$21</definedName>
    <definedName name="solver_lhs25" localSheetId="6" hidden="1">Q2_Week5!$T$17:$X$21</definedName>
    <definedName name="solver_lhs25" localSheetId="7" hidden="1">Q2_Week6!$T$17:$X$21</definedName>
    <definedName name="solver_lhs25" localSheetId="8" hidden="1">Q2_Week7!$T$17:$X$21</definedName>
    <definedName name="solver_lhs25" localSheetId="9" hidden="1">Q2_Week8!$T$17:$X$21</definedName>
    <definedName name="solver_lhs25" localSheetId="10" hidden="1">Q2_Week9!$O$19</definedName>
    <definedName name="solver_lhs26" localSheetId="10" hidden="1">Q2_Week9!$Q$20</definedName>
    <definedName name="solver_lhs27" localSheetId="10" hidden="1">Q2_Week9!$T$17:$X$21</definedName>
    <definedName name="solver_lhs3" localSheetId="0" hidden="1">'Dashboard Q2'!$D$29</definedName>
    <definedName name="solver_lhs3" localSheetId="2" hidden="1">Q2_Week1!$D$29</definedName>
    <definedName name="solver_lhs3" localSheetId="11" hidden="1">Q2_Week10!$D$29</definedName>
    <definedName name="solver_lhs3" localSheetId="12" hidden="1">Q2_Week11!$D$29</definedName>
    <definedName name="solver_lhs3" localSheetId="13" hidden="1">Q2_Week12!$D$29</definedName>
    <definedName name="solver_lhs3" localSheetId="3" hidden="1">Q2_Week2!$D$29</definedName>
    <definedName name="solver_lhs3" localSheetId="4" hidden="1">Q2_Week3!$D$29</definedName>
    <definedName name="solver_lhs3" localSheetId="5" hidden="1">Q2_Week4!$D$29</definedName>
    <definedName name="solver_lhs3" localSheetId="6" hidden="1">Q2_Week5!$D$29</definedName>
    <definedName name="solver_lhs3" localSheetId="7" hidden="1">Q2_Week6!$D$29</definedName>
    <definedName name="solver_lhs3" localSheetId="8" hidden="1">Q2_Week7!$D$29</definedName>
    <definedName name="solver_lhs3" localSheetId="9" hidden="1">Q2_Week8!$D$29</definedName>
    <definedName name="solver_lhs3" localSheetId="10" hidden="1">Q2_Week9!$D$29</definedName>
    <definedName name="solver_lhs4" localSheetId="0" hidden="1">'Dashboard Q2'!$D$40</definedName>
    <definedName name="solver_lhs4" localSheetId="2" hidden="1">Q2_Week1!$D$40</definedName>
    <definedName name="solver_lhs4" localSheetId="11" hidden="1">Q2_Week10!$D$40</definedName>
    <definedName name="solver_lhs4" localSheetId="12" hidden="1">Q2_Week11!$D$40</definedName>
    <definedName name="solver_lhs4" localSheetId="13" hidden="1">Q2_Week12!$D$40</definedName>
    <definedName name="solver_lhs4" localSheetId="3" hidden="1">Q2_Week2!$D$40</definedName>
    <definedName name="solver_lhs4" localSheetId="4" hidden="1">Q2_Week3!$D$40</definedName>
    <definedName name="solver_lhs4" localSheetId="5" hidden="1">Q2_Week4!$D$40</definedName>
    <definedName name="solver_lhs4" localSheetId="6" hidden="1">Q2_Week5!$D$40</definedName>
    <definedName name="solver_lhs4" localSheetId="7" hidden="1">Q2_Week6!$D$40</definedName>
    <definedName name="solver_lhs4" localSheetId="8" hidden="1">Q2_Week7!$D$40</definedName>
    <definedName name="solver_lhs4" localSheetId="9" hidden="1">Q2_Week8!$D$40</definedName>
    <definedName name="solver_lhs4" localSheetId="10" hidden="1">Q2_Week9!$D$40</definedName>
    <definedName name="solver_lhs5" localSheetId="0" hidden="1">'Dashboard Q2'!$E$29</definedName>
    <definedName name="solver_lhs5" localSheetId="2" hidden="1">Q2_Week1!$E$29</definedName>
    <definedName name="solver_lhs5" localSheetId="11" hidden="1">Q2_Week10!$E$29</definedName>
    <definedName name="solver_lhs5" localSheetId="12" hidden="1">Q2_Week11!$E$29</definedName>
    <definedName name="solver_lhs5" localSheetId="13" hidden="1">Q2_Week12!$E$29</definedName>
    <definedName name="solver_lhs5" localSheetId="3" hidden="1">Q2_Week2!$E$29</definedName>
    <definedName name="solver_lhs5" localSheetId="4" hidden="1">Q2_Week3!$E$29</definedName>
    <definedName name="solver_lhs5" localSheetId="5" hidden="1">Q2_Week4!$E$29</definedName>
    <definedName name="solver_lhs5" localSheetId="6" hidden="1">Q2_Week5!$E$29</definedName>
    <definedName name="solver_lhs5" localSheetId="7" hidden="1">Q2_Week6!$E$29</definedName>
    <definedName name="solver_lhs5" localSheetId="8" hidden="1">Q2_Week7!$E$29</definedName>
    <definedName name="solver_lhs5" localSheetId="9" hidden="1">Q2_Week8!$E$29</definedName>
    <definedName name="solver_lhs5" localSheetId="10" hidden="1">Q2_Week9!$E$29</definedName>
    <definedName name="solver_lhs6" localSheetId="0" hidden="1">'Dashboard Q2'!$E$40</definedName>
    <definedName name="solver_lhs6" localSheetId="2" hidden="1">Q2_Week1!$E$40</definedName>
    <definedName name="solver_lhs6" localSheetId="11" hidden="1">Q2_Week10!$E$40</definedName>
    <definedName name="solver_lhs6" localSheetId="12" hidden="1">Q2_Week11!$E$40</definedName>
    <definedName name="solver_lhs6" localSheetId="13" hidden="1">Q2_Week12!$E$40</definedName>
    <definedName name="solver_lhs6" localSheetId="3" hidden="1">Q2_Week2!$E$40</definedName>
    <definedName name="solver_lhs6" localSheetId="4" hidden="1">Q2_Week3!$E$40</definedName>
    <definedName name="solver_lhs6" localSheetId="5" hidden="1">Q2_Week4!$E$40</definedName>
    <definedName name="solver_lhs6" localSheetId="6" hidden="1">Q2_Week5!$E$40</definedName>
    <definedName name="solver_lhs6" localSheetId="7" hidden="1">Q2_Week6!$E$40</definedName>
    <definedName name="solver_lhs6" localSheetId="8" hidden="1">Q2_Week7!$E$40</definedName>
    <definedName name="solver_lhs6" localSheetId="9" hidden="1">Q2_Week8!$E$40</definedName>
    <definedName name="solver_lhs6" localSheetId="10" hidden="1">Q2_Week9!$E$40</definedName>
    <definedName name="solver_lhs7" localSheetId="0" hidden="1">'Dashboard Q2'!$F$40</definedName>
    <definedName name="solver_lhs7" localSheetId="2" hidden="1">Q2_Week1!$F$40</definedName>
    <definedName name="solver_lhs7" localSheetId="11" hidden="1">Q2_Week10!$F$40</definedName>
    <definedName name="solver_lhs7" localSheetId="12" hidden="1">Q2_Week11!$F$40</definedName>
    <definedName name="solver_lhs7" localSheetId="13" hidden="1">Q2_Week12!$F$40</definedName>
    <definedName name="solver_lhs7" localSheetId="3" hidden="1">Q2_Week2!$F$40</definedName>
    <definedName name="solver_lhs7" localSheetId="4" hidden="1">Q2_Week3!$F$40</definedName>
    <definedName name="solver_lhs7" localSheetId="5" hidden="1">Q2_Week4!$F$40</definedName>
    <definedName name="solver_lhs7" localSheetId="6" hidden="1">Q2_Week5!$F$40</definedName>
    <definedName name="solver_lhs7" localSheetId="7" hidden="1">Q2_Week6!$F$40</definedName>
    <definedName name="solver_lhs7" localSheetId="8" hidden="1">Q2_Week7!$F$40</definedName>
    <definedName name="solver_lhs7" localSheetId="9" hidden="1">Q2_Week8!$F$40</definedName>
    <definedName name="solver_lhs7" localSheetId="10" hidden="1">Q2_Week9!$F$40</definedName>
    <definedName name="solver_lhs8" localSheetId="0" hidden="1">'Dashboard Q2'!$G$40</definedName>
    <definedName name="solver_lhs8" localSheetId="2" hidden="1">Q2_Week1!$G$40</definedName>
    <definedName name="solver_lhs8" localSheetId="11" hidden="1">Q2_Week10!$G$40</definedName>
    <definedName name="solver_lhs8" localSheetId="12" hidden="1">Q2_Week11!$G$40</definedName>
    <definedName name="solver_lhs8" localSheetId="13" hidden="1">Q2_Week12!$G$40</definedName>
    <definedName name="solver_lhs8" localSheetId="3" hidden="1">Q2_Week2!$G$40</definedName>
    <definedName name="solver_lhs8" localSheetId="4" hidden="1">Q2_Week3!$G$40</definedName>
    <definedName name="solver_lhs8" localSheetId="5" hidden="1">Q2_Week4!$G$40</definedName>
    <definedName name="solver_lhs8" localSheetId="6" hidden="1">Q2_Week5!$G$40</definedName>
    <definedName name="solver_lhs8" localSheetId="7" hidden="1">Q2_Week6!$G$40</definedName>
    <definedName name="solver_lhs8" localSheetId="8" hidden="1">Q2_Week7!$G$40</definedName>
    <definedName name="solver_lhs8" localSheetId="9" hidden="1">Q2_Week8!$G$40</definedName>
    <definedName name="solver_lhs8" localSheetId="10" hidden="1">Q2_Week9!$G$40</definedName>
    <definedName name="solver_lhs9" localSheetId="0" hidden="1">'Dashboard Q2'!$M$17:$Q$21</definedName>
    <definedName name="solver_lhs9" localSheetId="2" hidden="1">Q2_Week1!$M$17:$Q$21</definedName>
    <definedName name="solver_lhs9" localSheetId="11" hidden="1">Q2_Week10!$M$17:$Q$21</definedName>
    <definedName name="solver_lhs9" localSheetId="12" hidden="1">Q2_Week11!$M$17:$Q$21</definedName>
    <definedName name="solver_lhs9" localSheetId="13" hidden="1">Q2_Week12!$M$17:$Q$21</definedName>
    <definedName name="solver_lhs9" localSheetId="3" hidden="1">Q2_Week2!$M$17:$Q$21</definedName>
    <definedName name="solver_lhs9" localSheetId="4" hidden="1">Q2_Week3!$M$17:$Q$21</definedName>
    <definedName name="solver_lhs9" localSheetId="5" hidden="1">Q2_Week4!$M$17:$Q$21</definedName>
    <definedName name="solver_lhs9" localSheetId="6" hidden="1">Q2_Week5!$M$17:$Q$21</definedName>
    <definedName name="solver_lhs9" localSheetId="7" hidden="1">Q2_Week6!$M$17:$Q$21</definedName>
    <definedName name="solver_lhs9" localSheetId="8" hidden="1">Q2_Week7!$M$17:$Q$21</definedName>
    <definedName name="solver_lhs9" localSheetId="9" hidden="1">Q2_Week8!$M$17:$Q$21</definedName>
    <definedName name="solver_lhs9" localSheetId="10" hidden="1">Q2_Week9!$M$17:$Q$21</definedName>
    <definedName name="solver_lin" localSheetId="0" hidden="1">1</definedName>
    <definedName name="solver_lin" localSheetId="2" hidden="1">1</definedName>
    <definedName name="solver_lin" localSheetId="11" hidden="1">1</definedName>
    <definedName name="solver_lin" localSheetId="12" hidden="1">1</definedName>
    <definedName name="solver_lin" localSheetId="13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lin" localSheetId="9" hidden="1">1</definedName>
    <definedName name="solver_lin" localSheetId="10" hidden="1">1</definedName>
    <definedName name="solver_mip" localSheetId="0" hidden="1">2147483647</definedName>
    <definedName name="solver_mip" localSheetId="2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0" hidden="1">30</definedName>
    <definedName name="solver_mni" localSheetId="2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0" hidden="1">0.075</definedName>
    <definedName name="solver_mrt" localSheetId="2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sl" localSheetId="0" hidden="1">2</definedName>
    <definedName name="solver_msl" localSheetId="2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0" hidden="1">1</definedName>
    <definedName name="solver_neg" localSheetId="2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0" hidden="1">2147483647</definedName>
    <definedName name="solver_nod" localSheetId="2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0" hidden="1">25</definedName>
    <definedName name="solver_num" localSheetId="2" hidden="1">25</definedName>
    <definedName name="solver_num" localSheetId="11" hidden="1">25</definedName>
    <definedName name="solver_num" localSheetId="12" hidden="1">25</definedName>
    <definedName name="solver_num" localSheetId="13" hidden="1">25</definedName>
    <definedName name="solver_num" localSheetId="3" hidden="1">25</definedName>
    <definedName name="solver_num" localSheetId="4" hidden="1">25</definedName>
    <definedName name="solver_num" localSheetId="5" hidden="1">25</definedName>
    <definedName name="solver_num" localSheetId="6" hidden="1">25</definedName>
    <definedName name="solver_num" localSheetId="7" hidden="1">25</definedName>
    <definedName name="solver_num" localSheetId="8" hidden="1">25</definedName>
    <definedName name="solver_num" localSheetId="9" hidden="1">25</definedName>
    <definedName name="solver_num" localSheetId="10" hidden="1">27</definedName>
    <definedName name="solver_nwt" localSheetId="0" hidden="1">1</definedName>
    <definedName name="solver_nwt" localSheetId="2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0" hidden="1">'Dashboard Q2'!$N$30</definedName>
    <definedName name="solver_opt" localSheetId="2" hidden="1">Q2_Week1!$N$30</definedName>
    <definedName name="solver_opt" localSheetId="11" hidden="1">Q2_Week10!$N$30</definedName>
    <definedName name="solver_opt" localSheetId="12" hidden="1">Q2_Week11!$N$30</definedName>
    <definedName name="solver_opt" localSheetId="13" hidden="1">Q2_Week12!$N$30</definedName>
    <definedName name="solver_opt" localSheetId="3" hidden="1">Q2_Week2!$N$30</definedName>
    <definedName name="solver_opt" localSheetId="4" hidden="1">Q2_Week3!$N$30</definedName>
    <definedName name="solver_opt" localSheetId="5" hidden="1">Q2_Week4!$N$30</definedName>
    <definedName name="solver_opt" localSheetId="6" hidden="1">Q2_Week5!$N$30</definedName>
    <definedName name="solver_opt" localSheetId="7" hidden="1">Q2_Week6!$N$30</definedName>
    <definedName name="solver_opt" localSheetId="8" hidden="1">Q2_Week7!$N$30</definedName>
    <definedName name="solver_opt" localSheetId="9" hidden="1">Q2_Week8!$N$30</definedName>
    <definedName name="solver_opt" localSheetId="10" hidden="1">Q2_Week9!$N$30</definedName>
    <definedName name="solver_pre" localSheetId="0" hidden="1">0.000001</definedName>
    <definedName name="solver_pre" localSheetId="2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0.001</definedName>
    <definedName name="solver_rbv" localSheetId="0" hidden="1">2</definedName>
    <definedName name="solver_rbv" localSheetId="2" hidden="1">2</definedName>
    <definedName name="solver_rbv" localSheetId="11" hidden="1">2</definedName>
    <definedName name="solver_rbv" localSheetId="12" hidden="1">2</definedName>
    <definedName name="solver_rbv" localSheetId="13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bv" localSheetId="9" hidden="1">2</definedName>
    <definedName name="solver_rbv" localSheetId="10" hidden="1">2</definedName>
    <definedName name="solver_rel1" localSheetId="0" hidden="1">2</definedName>
    <definedName name="solver_rel1" localSheetId="2" hidden="1">2</definedName>
    <definedName name="solver_rel1" localSheetId="11" hidden="1">2</definedName>
    <definedName name="solver_rel1" localSheetId="12" hidden="1">2</definedName>
    <definedName name="solver_rel1" localSheetId="13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1" localSheetId="9" hidden="1">2</definedName>
    <definedName name="solver_rel1" localSheetId="10" hidden="1">2</definedName>
    <definedName name="solver_rel10" localSheetId="0" hidden="1">1</definedName>
    <definedName name="solver_rel10" localSheetId="2" hidden="1">1</definedName>
    <definedName name="solver_rel10" localSheetId="11" hidden="1">1</definedName>
    <definedName name="solver_rel10" localSheetId="12" hidden="1">1</definedName>
    <definedName name="solver_rel10" localSheetId="13" hidden="1">1</definedName>
    <definedName name="solver_rel10" localSheetId="3" hidden="1">1</definedName>
    <definedName name="solver_rel10" localSheetId="4" hidden="1">1</definedName>
    <definedName name="solver_rel10" localSheetId="5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0" localSheetId="10" hidden="1">1</definedName>
    <definedName name="solver_rel11" localSheetId="0" hidden="1">1</definedName>
    <definedName name="solver_rel11" localSheetId="2" hidden="1">1</definedName>
    <definedName name="solver_rel11" localSheetId="11" hidden="1">1</definedName>
    <definedName name="solver_rel11" localSheetId="12" hidden="1">1</definedName>
    <definedName name="solver_rel11" localSheetId="13" hidden="1">1</definedName>
    <definedName name="solver_rel11" localSheetId="3" hidden="1">1</definedName>
    <definedName name="solver_rel11" localSheetId="4" hidden="1">1</definedName>
    <definedName name="solver_rel11" localSheetId="5" hidden="1">1</definedName>
    <definedName name="solver_rel11" localSheetId="6" hidden="1">1</definedName>
    <definedName name="solver_rel11" localSheetId="7" hidden="1">1</definedName>
    <definedName name="solver_rel11" localSheetId="8" hidden="1">1</definedName>
    <definedName name="solver_rel11" localSheetId="9" hidden="1">1</definedName>
    <definedName name="solver_rel11" localSheetId="10" hidden="1">1</definedName>
    <definedName name="solver_rel12" localSheetId="0" hidden="1">1</definedName>
    <definedName name="solver_rel12" localSheetId="2" hidden="1">1</definedName>
    <definedName name="solver_rel12" localSheetId="11" hidden="1">1</definedName>
    <definedName name="solver_rel12" localSheetId="12" hidden="1">1</definedName>
    <definedName name="solver_rel12" localSheetId="13" hidden="1">1</definedName>
    <definedName name="solver_rel12" localSheetId="3" hidden="1">1</definedName>
    <definedName name="solver_rel12" localSheetId="4" hidden="1">1</definedName>
    <definedName name="solver_rel12" localSheetId="5" hidden="1">1</definedName>
    <definedName name="solver_rel12" localSheetId="6" hidden="1">1</definedName>
    <definedName name="solver_rel12" localSheetId="7" hidden="1">1</definedName>
    <definedName name="solver_rel12" localSheetId="8" hidden="1">1</definedName>
    <definedName name="solver_rel12" localSheetId="9" hidden="1">1</definedName>
    <definedName name="solver_rel12" localSheetId="10" hidden="1">1</definedName>
    <definedName name="solver_rel13" localSheetId="0" hidden="1">1</definedName>
    <definedName name="solver_rel13" localSheetId="2" hidden="1">1</definedName>
    <definedName name="solver_rel13" localSheetId="11" hidden="1">1</definedName>
    <definedName name="solver_rel13" localSheetId="12" hidden="1">1</definedName>
    <definedName name="solver_rel13" localSheetId="13" hidden="1">1</definedName>
    <definedName name="solver_rel13" localSheetId="3" hidden="1">1</definedName>
    <definedName name="solver_rel13" localSheetId="4" hidden="1">1</definedName>
    <definedName name="solver_rel13" localSheetId="5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3" localSheetId="10" hidden="1">1</definedName>
    <definedName name="solver_rel14" localSheetId="0" hidden="1">1</definedName>
    <definedName name="solver_rel14" localSheetId="2" hidden="1">1</definedName>
    <definedName name="solver_rel14" localSheetId="11" hidden="1">1</definedName>
    <definedName name="solver_rel14" localSheetId="12" hidden="1">1</definedName>
    <definedName name="solver_rel14" localSheetId="13" hidden="1">1</definedName>
    <definedName name="solver_rel14" localSheetId="3" hidden="1">1</definedName>
    <definedName name="solver_rel14" localSheetId="4" hidden="1">1</definedName>
    <definedName name="solver_rel14" localSheetId="5" hidden="1">1</definedName>
    <definedName name="solver_rel14" localSheetId="6" hidden="1">1</definedName>
    <definedName name="solver_rel14" localSheetId="7" hidden="1">1</definedName>
    <definedName name="solver_rel14" localSheetId="8" hidden="1">1</definedName>
    <definedName name="solver_rel14" localSheetId="9" hidden="1">1</definedName>
    <definedName name="solver_rel14" localSheetId="10" hidden="1">1</definedName>
    <definedName name="solver_rel15" localSheetId="0" hidden="1">1</definedName>
    <definedName name="solver_rel15" localSheetId="2" hidden="1">1</definedName>
    <definedName name="solver_rel15" localSheetId="11" hidden="1">1</definedName>
    <definedName name="solver_rel15" localSheetId="12" hidden="1">1</definedName>
    <definedName name="solver_rel15" localSheetId="13" hidden="1">1</definedName>
    <definedName name="solver_rel15" localSheetId="3" hidden="1">1</definedName>
    <definedName name="solver_rel15" localSheetId="4" hidden="1">1</definedName>
    <definedName name="solver_rel15" localSheetId="5" hidden="1">1</definedName>
    <definedName name="solver_rel15" localSheetId="6" hidden="1">1</definedName>
    <definedName name="solver_rel15" localSheetId="7" hidden="1">1</definedName>
    <definedName name="solver_rel15" localSheetId="8" hidden="1">1</definedName>
    <definedName name="solver_rel15" localSheetId="9" hidden="1">1</definedName>
    <definedName name="solver_rel15" localSheetId="10" hidden="1">1</definedName>
    <definedName name="solver_rel16" localSheetId="0" hidden="1">3</definedName>
    <definedName name="solver_rel16" localSheetId="2" hidden="1">3</definedName>
    <definedName name="solver_rel16" localSheetId="11" hidden="1">3</definedName>
    <definedName name="solver_rel16" localSheetId="12" hidden="1">3</definedName>
    <definedName name="solver_rel16" localSheetId="13" hidden="1">3</definedName>
    <definedName name="solver_rel16" localSheetId="3" hidden="1">3</definedName>
    <definedName name="solver_rel16" localSheetId="4" hidden="1">3</definedName>
    <definedName name="solver_rel16" localSheetId="5" hidden="1">3</definedName>
    <definedName name="solver_rel16" localSheetId="6" hidden="1">3</definedName>
    <definedName name="solver_rel16" localSheetId="7" hidden="1">3</definedName>
    <definedName name="solver_rel16" localSheetId="8" hidden="1">3</definedName>
    <definedName name="solver_rel16" localSheetId="9" hidden="1">3</definedName>
    <definedName name="solver_rel16" localSheetId="10" hidden="1">3</definedName>
    <definedName name="solver_rel17" localSheetId="0" hidden="1">1</definedName>
    <definedName name="solver_rel17" localSheetId="2" hidden="1">1</definedName>
    <definedName name="solver_rel17" localSheetId="11" hidden="1">1</definedName>
    <definedName name="solver_rel17" localSheetId="12" hidden="1">1</definedName>
    <definedName name="solver_rel17" localSheetId="13" hidden="1">1</definedName>
    <definedName name="solver_rel17" localSheetId="3" hidden="1">1</definedName>
    <definedName name="solver_rel17" localSheetId="4" hidden="1">1</definedName>
    <definedName name="solver_rel17" localSheetId="5" hidden="1">1</definedName>
    <definedName name="solver_rel17" localSheetId="6" hidden="1">1</definedName>
    <definedName name="solver_rel17" localSheetId="7" hidden="1">1</definedName>
    <definedName name="solver_rel17" localSheetId="8" hidden="1">1</definedName>
    <definedName name="solver_rel17" localSheetId="9" hidden="1">1</definedName>
    <definedName name="solver_rel17" localSheetId="10" hidden="1">1</definedName>
    <definedName name="solver_rel18" localSheetId="0" hidden="1">3</definedName>
    <definedName name="solver_rel18" localSheetId="2" hidden="1">3</definedName>
    <definedName name="solver_rel18" localSheetId="11" hidden="1">3</definedName>
    <definedName name="solver_rel18" localSheetId="12" hidden="1">3</definedName>
    <definedName name="solver_rel18" localSheetId="13" hidden="1">3</definedName>
    <definedName name="solver_rel18" localSheetId="3" hidden="1">3</definedName>
    <definedName name="solver_rel18" localSheetId="4" hidden="1">3</definedName>
    <definedName name="solver_rel18" localSheetId="5" hidden="1">3</definedName>
    <definedName name="solver_rel18" localSheetId="6" hidden="1">3</definedName>
    <definedName name="solver_rel18" localSheetId="7" hidden="1">3</definedName>
    <definedName name="solver_rel18" localSheetId="8" hidden="1">3</definedName>
    <definedName name="solver_rel18" localSheetId="9" hidden="1">3</definedName>
    <definedName name="solver_rel18" localSheetId="10" hidden="1">3</definedName>
    <definedName name="solver_rel19" localSheetId="0" hidden="1">1</definedName>
    <definedName name="solver_rel19" localSheetId="2" hidden="1">1</definedName>
    <definedName name="solver_rel19" localSheetId="11" hidden="1">1</definedName>
    <definedName name="solver_rel19" localSheetId="12" hidden="1">1</definedName>
    <definedName name="solver_rel19" localSheetId="13" hidden="1">1</definedName>
    <definedName name="solver_rel19" localSheetId="3" hidden="1">1</definedName>
    <definedName name="solver_rel19" localSheetId="4" hidden="1">1</definedName>
    <definedName name="solver_rel19" localSheetId="5" hidden="1">1</definedName>
    <definedName name="solver_rel19" localSheetId="6" hidden="1">1</definedName>
    <definedName name="solver_rel19" localSheetId="7" hidden="1">1</definedName>
    <definedName name="solver_rel19" localSheetId="8" hidden="1">1</definedName>
    <definedName name="solver_rel19" localSheetId="9" hidden="1">1</definedName>
    <definedName name="solver_rel19" localSheetId="10" hidden="1">1</definedName>
    <definedName name="solver_rel2" localSheetId="0" hidden="1">2</definedName>
    <definedName name="solver_rel2" localSheetId="2" hidden="1">3</definedName>
    <definedName name="solver_rel2" localSheetId="11" hidden="1">2</definedName>
    <definedName name="solver_rel2" localSheetId="12" hidden="1">2</definedName>
    <definedName name="solver_rel2" localSheetId="13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2</definedName>
    <definedName name="solver_rel2" localSheetId="9" hidden="1">2</definedName>
    <definedName name="solver_rel2" localSheetId="10" hidden="1">2</definedName>
    <definedName name="solver_rel20" localSheetId="0" hidden="1">3</definedName>
    <definedName name="solver_rel20" localSheetId="2" hidden="1">3</definedName>
    <definedName name="solver_rel20" localSheetId="11" hidden="1">3</definedName>
    <definedName name="solver_rel20" localSheetId="12" hidden="1">3</definedName>
    <definedName name="solver_rel20" localSheetId="13" hidden="1">3</definedName>
    <definedName name="solver_rel20" localSheetId="3" hidden="1">3</definedName>
    <definedName name="solver_rel20" localSheetId="4" hidden="1">3</definedName>
    <definedName name="solver_rel20" localSheetId="5" hidden="1">3</definedName>
    <definedName name="solver_rel20" localSheetId="6" hidden="1">3</definedName>
    <definedName name="solver_rel20" localSheetId="7" hidden="1">3</definedName>
    <definedName name="solver_rel20" localSheetId="8" hidden="1">3</definedName>
    <definedName name="solver_rel20" localSheetId="9" hidden="1">3</definedName>
    <definedName name="solver_rel20" localSheetId="10" hidden="1">3</definedName>
    <definedName name="solver_rel21" localSheetId="0" hidden="1">1</definedName>
    <definedName name="solver_rel21" localSheetId="2" hidden="1">1</definedName>
    <definedName name="solver_rel21" localSheetId="11" hidden="1">1</definedName>
    <definedName name="solver_rel21" localSheetId="12" hidden="1">1</definedName>
    <definedName name="solver_rel21" localSheetId="13" hidden="1">1</definedName>
    <definedName name="solver_rel21" localSheetId="3" hidden="1">1</definedName>
    <definedName name="solver_rel21" localSheetId="4" hidden="1">1</definedName>
    <definedName name="solver_rel21" localSheetId="5" hidden="1">1</definedName>
    <definedName name="solver_rel21" localSheetId="6" hidden="1">1</definedName>
    <definedName name="solver_rel21" localSheetId="7" hidden="1">1</definedName>
    <definedName name="solver_rel21" localSheetId="8" hidden="1">1</definedName>
    <definedName name="solver_rel21" localSheetId="9" hidden="1">1</definedName>
    <definedName name="solver_rel21" localSheetId="10" hidden="1">1</definedName>
    <definedName name="solver_rel22" localSheetId="0" hidden="1">3</definedName>
    <definedName name="solver_rel22" localSheetId="2" hidden="1">3</definedName>
    <definedName name="solver_rel22" localSheetId="11" hidden="1">3</definedName>
    <definedName name="solver_rel22" localSheetId="12" hidden="1">3</definedName>
    <definedName name="solver_rel22" localSheetId="13" hidden="1">3</definedName>
    <definedName name="solver_rel22" localSheetId="3" hidden="1">3</definedName>
    <definedName name="solver_rel22" localSheetId="4" hidden="1">3</definedName>
    <definedName name="solver_rel22" localSheetId="5" hidden="1">3</definedName>
    <definedName name="solver_rel22" localSheetId="6" hidden="1">3</definedName>
    <definedName name="solver_rel22" localSheetId="7" hidden="1">3</definedName>
    <definedName name="solver_rel22" localSheetId="8" hidden="1">3</definedName>
    <definedName name="solver_rel22" localSheetId="9" hidden="1">3</definedName>
    <definedName name="solver_rel22" localSheetId="10" hidden="1">3</definedName>
    <definedName name="solver_rel23" localSheetId="0" hidden="1">1</definedName>
    <definedName name="solver_rel23" localSheetId="2" hidden="1">1</definedName>
    <definedName name="solver_rel23" localSheetId="11" hidden="1">1</definedName>
    <definedName name="solver_rel23" localSheetId="12" hidden="1">1</definedName>
    <definedName name="solver_rel23" localSheetId="13" hidden="1">1</definedName>
    <definedName name="solver_rel23" localSheetId="3" hidden="1">1</definedName>
    <definedName name="solver_rel23" localSheetId="4" hidden="1">1</definedName>
    <definedName name="solver_rel23" localSheetId="5" hidden="1">1</definedName>
    <definedName name="solver_rel23" localSheetId="6" hidden="1">1</definedName>
    <definedName name="solver_rel23" localSheetId="7" hidden="1">1</definedName>
    <definedName name="solver_rel23" localSheetId="8" hidden="1">1</definedName>
    <definedName name="solver_rel23" localSheetId="9" hidden="1">1</definedName>
    <definedName name="solver_rel23" localSheetId="10" hidden="1">1</definedName>
    <definedName name="solver_rel24" localSheetId="0" hidden="1">3</definedName>
    <definedName name="solver_rel24" localSheetId="2" hidden="1">3</definedName>
    <definedName name="solver_rel24" localSheetId="11" hidden="1">3</definedName>
    <definedName name="solver_rel24" localSheetId="12" hidden="1">3</definedName>
    <definedName name="solver_rel24" localSheetId="13" hidden="1">3</definedName>
    <definedName name="solver_rel24" localSheetId="3" hidden="1">3</definedName>
    <definedName name="solver_rel24" localSheetId="4" hidden="1">3</definedName>
    <definedName name="solver_rel24" localSheetId="5" hidden="1">3</definedName>
    <definedName name="solver_rel24" localSheetId="6" hidden="1">3</definedName>
    <definedName name="solver_rel24" localSheetId="7" hidden="1">3</definedName>
    <definedName name="solver_rel24" localSheetId="8" hidden="1">3</definedName>
    <definedName name="solver_rel24" localSheetId="9" hidden="1">3</definedName>
    <definedName name="solver_rel24" localSheetId="10" hidden="1">3</definedName>
    <definedName name="solver_rel25" localSheetId="0" hidden="1">3</definedName>
    <definedName name="solver_rel25" localSheetId="2" hidden="1">3</definedName>
    <definedName name="solver_rel25" localSheetId="11" hidden="1">3</definedName>
    <definedName name="solver_rel25" localSheetId="12" hidden="1">3</definedName>
    <definedName name="solver_rel25" localSheetId="13" hidden="1">3</definedName>
    <definedName name="solver_rel25" localSheetId="3" hidden="1">3</definedName>
    <definedName name="solver_rel25" localSheetId="4" hidden="1">3</definedName>
    <definedName name="solver_rel25" localSheetId="5" hidden="1">3</definedName>
    <definedName name="solver_rel25" localSheetId="6" hidden="1">3</definedName>
    <definedName name="solver_rel25" localSheetId="7" hidden="1">3</definedName>
    <definedName name="solver_rel25" localSheetId="8" hidden="1">3</definedName>
    <definedName name="solver_rel25" localSheetId="9" hidden="1">3</definedName>
    <definedName name="solver_rel25" localSheetId="10" hidden="1">2</definedName>
    <definedName name="solver_rel26" localSheetId="10" hidden="1">2</definedName>
    <definedName name="solver_rel27" localSheetId="10" hidden="1">3</definedName>
    <definedName name="solver_rel3" localSheetId="0" hidden="1">2</definedName>
    <definedName name="solver_rel3" localSheetId="2" hidden="1">2</definedName>
    <definedName name="solver_rel3" localSheetId="11" hidden="1">2</definedName>
    <definedName name="solver_rel3" localSheetId="12" hidden="1">2</definedName>
    <definedName name="solver_rel3" localSheetId="13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el4" localSheetId="0" hidden="1">2</definedName>
    <definedName name="solver_rel4" localSheetId="2" hidden="1">3</definedName>
    <definedName name="solver_rel4" localSheetId="11" hidden="1">2</definedName>
    <definedName name="solver_rel4" localSheetId="12" hidden="1">2</definedName>
    <definedName name="solver_rel4" localSheetId="13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el4" localSheetId="10" hidden="1">2</definedName>
    <definedName name="solver_rel5" localSheetId="0" hidden="1">2</definedName>
    <definedName name="solver_rel5" localSheetId="2" hidden="1">2</definedName>
    <definedName name="solver_rel5" localSheetId="11" hidden="1">2</definedName>
    <definedName name="solver_rel5" localSheetId="12" hidden="1">2</definedName>
    <definedName name="solver_rel5" localSheetId="13" hidden="1">2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2</definedName>
    <definedName name="solver_rel5" localSheetId="9" hidden="1">2</definedName>
    <definedName name="solver_rel5" localSheetId="10" hidden="1">2</definedName>
    <definedName name="solver_rel6" localSheetId="0" hidden="1">2</definedName>
    <definedName name="solver_rel6" localSheetId="2" hidden="1">3</definedName>
    <definedName name="solver_rel6" localSheetId="11" hidden="1">2</definedName>
    <definedName name="solver_rel6" localSheetId="12" hidden="1">2</definedName>
    <definedName name="solver_rel6" localSheetId="13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7" hidden="1">2</definedName>
    <definedName name="solver_rel6" localSheetId="8" hidden="1">2</definedName>
    <definedName name="solver_rel6" localSheetId="9" hidden="1">2</definedName>
    <definedName name="solver_rel6" localSheetId="10" hidden="1">2</definedName>
    <definedName name="solver_rel7" localSheetId="0" hidden="1">2</definedName>
    <definedName name="solver_rel7" localSheetId="2" hidden="1">3</definedName>
    <definedName name="solver_rel7" localSheetId="11" hidden="1">2</definedName>
    <definedName name="solver_rel7" localSheetId="12" hidden="1">2</definedName>
    <definedName name="solver_rel7" localSheetId="13" hidden="1">2</definedName>
    <definedName name="solver_rel7" localSheetId="3" hidden="1">2</definedName>
    <definedName name="solver_rel7" localSheetId="4" hidden="1">2</definedName>
    <definedName name="solver_rel7" localSheetId="5" hidden="1">2</definedName>
    <definedName name="solver_rel7" localSheetId="6" hidden="1">2</definedName>
    <definedName name="solver_rel7" localSheetId="7" hidden="1">2</definedName>
    <definedName name="solver_rel7" localSheetId="8" hidden="1">2</definedName>
    <definedName name="solver_rel7" localSheetId="9" hidden="1">2</definedName>
    <definedName name="solver_rel7" localSheetId="10" hidden="1">2</definedName>
    <definedName name="solver_rel8" localSheetId="0" hidden="1">2</definedName>
    <definedName name="solver_rel8" localSheetId="2" hidden="1">3</definedName>
    <definedName name="solver_rel8" localSheetId="11" hidden="1">2</definedName>
    <definedName name="solver_rel8" localSheetId="12" hidden="1">2</definedName>
    <definedName name="solver_rel8" localSheetId="13" hidden="1">2</definedName>
    <definedName name="solver_rel8" localSheetId="3" hidden="1">2</definedName>
    <definedName name="solver_rel8" localSheetId="4" hidden="1">2</definedName>
    <definedName name="solver_rel8" localSheetId="5" hidden="1">2</definedName>
    <definedName name="solver_rel8" localSheetId="6" hidden="1">2</definedName>
    <definedName name="solver_rel8" localSheetId="7" hidden="1">2</definedName>
    <definedName name="solver_rel8" localSheetId="8" hidden="1">2</definedName>
    <definedName name="solver_rel8" localSheetId="9" hidden="1">2</definedName>
    <definedName name="solver_rel8" localSheetId="10" hidden="1">2</definedName>
    <definedName name="solver_rel9" localSheetId="0" hidden="1">5</definedName>
    <definedName name="solver_rel9" localSheetId="2" hidden="1">5</definedName>
    <definedName name="solver_rel9" localSheetId="11" hidden="1">5</definedName>
    <definedName name="solver_rel9" localSheetId="12" hidden="1">5</definedName>
    <definedName name="solver_rel9" localSheetId="13" hidden="1">5</definedName>
    <definedName name="solver_rel9" localSheetId="3" hidden="1">5</definedName>
    <definedName name="solver_rel9" localSheetId="4" hidden="1">5</definedName>
    <definedName name="solver_rel9" localSheetId="5" hidden="1">5</definedName>
    <definedName name="solver_rel9" localSheetId="6" hidden="1">5</definedName>
    <definedName name="solver_rel9" localSheetId="7" hidden="1">5</definedName>
    <definedName name="solver_rel9" localSheetId="8" hidden="1">5</definedName>
    <definedName name="solver_rel9" localSheetId="9" hidden="1">5</definedName>
    <definedName name="solver_rel9" localSheetId="10" hidden="1">5</definedName>
    <definedName name="solver_rhs1" localSheetId="0" hidden="1">0</definedName>
    <definedName name="solver_rhs1" localSheetId="2" hidden="1">0</definedName>
    <definedName name="solver_rhs1" localSheetId="11" hidden="1">0</definedName>
    <definedName name="solver_rhs1" localSheetId="12" hidden="1">0</definedName>
    <definedName name="solver_rhs1" localSheetId="13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1" localSheetId="9" hidden="1">0</definedName>
    <definedName name="solver_rhs1" localSheetId="10" hidden="1">0</definedName>
    <definedName name="solver_rhs10" localSheetId="0" hidden="1">'Dashboard Q2'!$L$25</definedName>
    <definedName name="solver_rhs10" localSheetId="2" hidden="1">Q2_Week1!$L$25</definedName>
    <definedName name="solver_rhs10" localSheetId="11" hidden="1">Q2_Week10!$L$25</definedName>
    <definedName name="solver_rhs10" localSheetId="12" hidden="1">Q2_Week11!$L$25</definedName>
    <definedName name="solver_rhs10" localSheetId="13" hidden="1">Q2_Week12!$L$25</definedName>
    <definedName name="solver_rhs10" localSheetId="3" hidden="1">Q2_Week2!$L$25</definedName>
    <definedName name="solver_rhs10" localSheetId="4" hidden="1">Q2_Week3!$L$25</definedName>
    <definedName name="solver_rhs10" localSheetId="5" hidden="1">Q2_Week4!$L$25</definedName>
    <definedName name="solver_rhs10" localSheetId="6" hidden="1">Q2_Week5!$L$25</definedName>
    <definedName name="solver_rhs10" localSheetId="7" hidden="1">Q2_Week6!$L$25</definedName>
    <definedName name="solver_rhs10" localSheetId="8" hidden="1">Q2_Week7!$L$25</definedName>
    <definedName name="solver_rhs10" localSheetId="9" hidden="1">Q2_Week8!$L$25</definedName>
    <definedName name="solver_rhs10" localSheetId="10" hidden="1">Q2_Week9!$L$25</definedName>
    <definedName name="solver_rhs11" localSheetId="0" hidden="1">'Dashboard Q2'!$L$26</definedName>
    <definedName name="solver_rhs11" localSheetId="2" hidden="1">Q2_Week1!$L$26</definedName>
    <definedName name="solver_rhs11" localSheetId="11" hidden="1">Q2_Week10!$L$26</definedName>
    <definedName name="solver_rhs11" localSheetId="12" hidden="1">Q2_Week11!$L$26</definedName>
    <definedName name="solver_rhs11" localSheetId="13" hidden="1">Q2_Week12!$L$26</definedName>
    <definedName name="solver_rhs11" localSheetId="3" hidden="1">Q2_Week2!$L$26</definedName>
    <definedName name="solver_rhs11" localSheetId="4" hidden="1">Q2_Week3!$L$26</definedName>
    <definedName name="solver_rhs11" localSheetId="5" hidden="1">Q2_Week4!$L$26</definedName>
    <definedName name="solver_rhs11" localSheetId="6" hidden="1">Q2_Week5!$L$26</definedName>
    <definedName name="solver_rhs11" localSheetId="7" hidden="1">Q2_Week6!$L$26</definedName>
    <definedName name="solver_rhs11" localSheetId="8" hidden="1">Q2_Week7!$L$26</definedName>
    <definedName name="solver_rhs11" localSheetId="9" hidden="1">Q2_Week8!$L$26</definedName>
    <definedName name="solver_rhs11" localSheetId="10" hidden="1">Q2_Week9!$L$26</definedName>
    <definedName name="solver_rhs12" localSheetId="0" hidden="1">'Dashboard Q2'!$L$27</definedName>
    <definedName name="solver_rhs12" localSheetId="2" hidden="1">Q2_Week1!$L$27</definedName>
    <definedName name="solver_rhs12" localSheetId="11" hidden="1">Q2_Week10!$L$27</definedName>
    <definedName name="solver_rhs12" localSheetId="12" hidden="1">Q2_Week11!$L$27</definedName>
    <definedName name="solver_rhs12" localSheetId="13" hidden="1">Q2_Week12!$L$27</definedName>
    <definedName name="solver_rhs12" localSheetId="3" hidden="1">Q2_Week2!$L$27</definedName>
    <definedName name="solver_rhs12" localSheetId="4" hidden="1">Q2_Week3!$L$27</definedName>
    <definedName name="solver_rhs12" localSheetId="5" hidden="1">Q2_Week4!$L$27</definedName>
    <definedName name="solver_rhs12" localSheetId="6" hidden="1">Q2_Week5!$L$27</definedName>
    <definedName name="solver_rhs12" localSheetId="7" hidden="1">Q2_Week6!$L$27</definedName>
    <definedName name="solver_rhs12" localSheetId="8" hidden="1">Q2_Week7!$L$27</definedName>
    <definedName name="solver_rhs12" localSheetId="9" hidden="1">Q2_Week8!$L$27</definedName>
    <definedName name="solver_rhs12" localSheetId="10" hidden="1">Q2_Week9!$L$27</definedName>
    <definedName name="solver_rhs13" localSheetId="0" hidden="1">'Dashboard Q2'!$L$28</definedName>
    <definedName name="solver_rhs13" localSheetId="2" hidden="1">Q2_Week1!$L$28</definedName>
    <definedName name="solver_rhs13" localSheetId="11" hidden="1">Q2_Week10!$L$28</definedName>
    <definedName name="solver_rhs13" localSheetId="12" hidden="1">Q2_Week11!$L$28</definedName>
    <definedName name="solver_rhs13" localSheetId="13" hidden="1">Q2_Week12!$L$28</definedName>
    <definedName name="solver_rhs13" localSheetId="3" hidden="1">Q2_Week2!$L$28</definedName>
    <definedName name="solver_rhs13" localSheetId="4" hidden="1">Q2_Week3!$L$28</definedName>
    <definedName name="solver_rhs13" localSheetId="5" hidden="1">Q2_Week4!$L$28</definedName>
    <definedName name="solver_rhs13" localSheetId="6" hidden="1">Q2_Week5!$L$28</definedName>
    <definedName name="solver_rhs13" localSheetId="7" hidden="1">Q2_Week6!$L$28</definedName>
    <definedName name="solver_rhs13" localSheetId="8" hidden="1">Q2_Week7!$L$28</definedName>
    <definedName name="solver_rhs13" localSheetId="9" hidden="1">Q2_Week8!$L$28</definedName>
    <definedName name="solver_rhs13" localSheetId="10" hidden="1">Q2_Week9!$L$28</definedName>
    <definedName name="solver_rhs14" localSheetId="0" hidden="1">'Dashboard Q2'!$L$29</definedName>
    <definedName name="solver_rhs14" localSheetId="2" hidden="1">Q2_Week1!$L$29</definedName>
    <definedName name="solver_rhs14" localSheetId="11" hidden="1">Q2_Week10!$L$29</definedName>
    <definedName name="solver_rhs14" localSheetId="12" hidden="1">Q2_Week11!$L$29</definedName>
    <definedName name="solver_rhs14" localSheetId="13" hidden="1">Q2_Week12!$L$29</definedName>
    <definedName name="solver_rhs14" localSheetId="3" hidden="1">Q2_Week2!$L$29</definedName>
    <definedName name="solver_rhs14" localSheetId="4" hidden="1">Q2_Week3!$L$29</definedName>
    <definedName name="solver_rhs14" localSheetId="5" hidden="1">Q2_Week4!$L$29</definedName>
    <definedName name="solver_rhs14" localSheetId="6" hidden="1">Q2_Week5!$L$29</definedName>
    <definedName name="solver_rhs14" localSheetId="7" hidden="1">Q2_Week6!$L$29</definedName>
    <definedName name="solver_rhs14" localSheetId="8" hidden="1">Q2_Week7!$L$29</definedName>
    <definedName name="solver_rhs14" localSheetId="9" hidden="1">Q2_Week8!$L$29</definedName>
    <definedName name="solver_rhs14" localSheetId="10" hidden="1">Q2_Week9!$L$29</definedName>
    <definedName name="solver_rhs15" localSheetId="0" hidden="1">48</definedName>
    <definedName name="solver_rhs15" localSheetId="2" hidden="1">48</definedName>
    <definedName name="solver_rhs15" localSheetId="11" hidden="1">48</definedName>
    <definedName name="solver_rhs15" localSheetId="12" hidden="1">48</definedName>
    <definedName name="solver_rhs15" localSheetId="13" hidden="1">48</definedName>
    <definedName name="solver_rhs15" localSheetId="3" hidden="1">48</definedName>
    <definedName name="solver_rhs15" localSheetId="4" hidden="1">48</definedName>
    <definedName name="solver_rhs15" localSheetId="5" hidden="1">48</definedName>
    <definedName name="solver_rhs15" localSheetId="6" hidden="1">48</definedName>
    <definedName name="solver_rhs15" localSheetId="7" hidden="1">48</definedName>
    <definedName name="solver_rhs15" localSheetId="8" hidden="1">48</definedName>
    <definedName name="solver_rhs15" localSheetId="9" hidden="1">48</definedName>
    <definedName name="solver_rhs15" localSheetId="10" hidden="1">48</definedName>
    <definedName name="solver_rhs16" localSheetId="0" hidden="1">0</definedName>
    <definedName name="solver_rhs16" localSheetId="2" hidden="1">0</definedName>
    <definedName name="solver_rhs16" localSheetId="11" hidden="1">0</definedName>
    <definedName name="solver_rhs16" localSheetId="12" hidden="1">0</definedName>
    <definedName name="solver_rhs16" localSheetId="13" hidden="1">0</definedName>
    <definedName name="solver_rhs16" localSheetId="3" hidden="1">0</definedName>
    <definedName name="solver_rhs16" localSheetId="4" hidden="1">0</definedName>
    <definedName name="solver_rhs16" localSheetId="5" hidden="1">0</definedName>
    <definedName name="solver_rhs16" localSheetId="6" hidden="1">0</definedName>
    <definedName name="solver_rhs16" localSheetId="7" hidden="1">0</definedName>
    <definedName name="solver_rhs16" localSheetId="8" hidden="1">0</definedName>
    <definedName name="solver_rhs16" localSheetId="9" hidden="1">0</definedName>
    <definedName name="solver_rhs16" localSheetId="10" hidden="1">0</definedName>
    <definedName name="solver_rhs17" localSheetId="0" hidden="1">48</definedName>
    <definedName name="solver_rhs17" localSheetId="2" hidden="1">48</definedName>
    <definedName name="solver_rhs17" localSheetId="11" hidden="1">48</definedName>
    <definedName name="solver_rhs17" localSheetId="12" hidden="1">48</definedName>
    <definedName name="solver_rhs17" localSheetId="13" hidden="1">48</definedName>
    <definedName name="solver_rhs17" localSheetId="3" hidden="1">48</definedName>
    <definedName name="solver_rhs17" localSheetId="4" hidden="1">48</definedName>
    <definedName name="solver_rhs17" localSheetId="5" hidden="1">48</definedName>
    <definedName name="solver_rhs17" localSheetId="6" hidden="1">48</definedName>
    <definedName name="solver_rhs17" localSheetId="7" hidden="1">48</definedName>
    <definedName name="solver_rhs17" localSheetId="8" hidden="1">48</definedName>
    <definedName name="solver_rhs17" localSheetId="9" hidden="1">48</definedName>
    <definedName name="solver_rhs17" localSheetId="10" hidden="1">48</definedName>
    <definedName name="solver_rhs18" localSheetId="0" hidden="1">0</definedName>
    <definedName name="solver_rhs18" localSheetId="2" hidden="1">0</definedName>
    <definedName name="solver_rhs18" localSheetId="11" hidden="1">0</definedName>
    <definedName name="solver_rhs18" localSheetId="12" hidden="1">0</definedName>
    <definedName name="solver_rhs18" localSheetId="13" hidden="1">0</definedName>
    <definedName name="solver_rhs18" localSheetId="3" hidden="1">0</definedName>
    <definedName name="solver_rhs18" localSheetId="4" hidden="1">0</definedName>
    <definedName name="solver_rhs18" localSheetId="5" hidden="1">0</definedName>
    <definedName name="solver_rhs18" localSheetId="6" hidden="1">0</definedName>
    <definedName name="solver_rhs18" localSheetId="7" hidden="1">0</definedName>
    <definedName name="solver_rhs18" localSheetId="8" hidden="1">0</definedName>
    <definedName name="solver_rhs18" localSheetId="9" hidden="1">0</definedName>
    <definedName name="solver_rhs18" localSheetId="10" hidden="1">0</definedName>
    <definedName name="solver_rhs19" localSheetId="0" hidden="1">48</definedName>
    <definedName name="solver_rhs19" localSheetId="2" hidden="1">48</definedName>
    <definedName name="solver_rhs19" localSheetId="11" hidden="1">48</definedName>
    <definedName name="solver_rhs19" localSheetId="12" hidden="1">48</definedName>
    <definedName name="solver_rhs19" localSheetId="13" hidden="1">48</definedName>
    <definedName name="solver_rhs19" localSheetId="3" hidden="1">48</definedName>
    <definedName name="solver_rhs19" localSheetId="4" hidden="1">48</definedName>
    <definedName name="solver_rhs19" localSheetId="5" hidden="1">48</definedName>
    <definedName name="solver_rhs19" localSheetId="6" hidden="1">48</definedName>
    <definedName name="solver_rhs19" localSheetId="7" hidden="1">48</definedName>
    <definedName name="solver_rhs19" localSheetId="8" hidden="1">48</definedName>
    <definedName name="solver_rhs19" localSheetId="9" hidden="1">48</definedName>
    <definedName name="solver_rhs19" localSheetId="10" hidden="1">48</definedName>
    <definedName name="solver_rhs2" localSheetId="0" hidden="1">'Dashboard Q2'!$C$4</definedName>
    <definedName name="solver_rhs2" localSheetId="2" hidden="1">Q2_Week1!$C$4</definedName>
    <definedName name="solver_rhs2" localSheetId="11" hidden="1">Q2_Week10!$C$4</definedName>
    <definedName name="solver_rhs2" localSheetId="12" hidden="1">Q2_Week11!$C$4</definedName>
    <definedName name="solver_rhs2" localSheetId="13" hidden="1">Q2_Week12!$C$4</definedName>
    <definedName name="solver_rhs2" localSheetId="3" hidden="1">Q2_Week2!$C$4</definedName>
    <definedName name="solver_rhs2" localSheetId="4" hidden="1">Q2_Week3!$C$4</definedName>
    <definedName name="solver_rhs2" localSheetId="5" hidden="1">Q2_Week4!$C$4</definedName>
    <definedName name="solver_rhs2" localSheetId="6" hidden="1">Q2_Week5!$C$4</definedName>
    <definedName name="solver_rhs2" localSheetId="7" hidden="1">Q2_Week6!$C$4</definedName>
    <definedName name="solver_rhs2" localSheetId="8" hidden="1">Q2_Week7!$C$4</definedName>
    <definedName name="solver_rhs2" localSheetId="9" hidden="1">Q2_Week8!$C$4</definedName>
    <definedName name="solver_rhs2" localSheetId="10" hidden="1">Q2_Week9!$C$4</definedName>
    <definedName name="solver_rhs20" localSheetId="0" hidden="1">0</definedName>
    <definedName name="solver_rhs20" localSheetId="2" hidden="1">0</definedName>
    <definedName name="solver_rhs20" localSheetId="11" hidden="1">0</definedName>
    <definedName name="solver_rhs20" localSheetId="12" hidden="1">0</definedName>
    <definedName name="solver_rhs20" localSheetId="13" hidden="1">0</definedName>
    <definedName name="solver_rhs20" localSheetId="3" hidden="1">0</definedName>
    <definedName name="solver_rhs20" localSheetId="4" hidden="1">0</definedName>
    <definedName name="solver_rhs20" localSheetId="5" hidden="1">0</definedName>
    <definedName name="solver_rhs20" localSheetId="6" hidden="1">0</definedName>
    <definedName name="solver_rhs20" localSheetId="7" hidden="1">0</definedName>
    <definedName name="solver_rhs20" localSheetId="8" hidden="1">0</definedName>
    <definedName name="solver_rhs20" localSheetId="9" hidden="1">0</definedName>
    <definedName name="solver_rhs20" localSheetId="10" hidden="1">0</definedName>
    <definedName name="solver_rhs21" localSheetId="0" hidden="1">48</definedName>
    <definedName name="solver_rhs21" localSheetId="2" hidden="1">48</definedName>
    <definedName name="solver_rhs21" localSheetId="11" hidden="1">48</definedName>
    <definedName name="solver_rhs21" localSheetId="12" hidden="1">48</definedName>
    <definedName name="solver_rhs21" localSheetId="13" hidden="1">48</definedName>
    <definedName name="solver_rhs21" localSheetId="3" hidden="1">48</definedName>
    <definedName name="solver_rhs21" localSheetId="4" hidden="1">48</definedName>
    <definedName name="solver_rhs21" localSheetId="5" hidden="1">48</definedName>
    <definedName name="solver_rhs21" localSheetId="6" hidden="1">48</definedName>
    <definedName name="solver_rhs21" localSheetId="7" hidden="1">48</definedName>
    <definedName name="solver_rhs21" localSheetId="8" hidden="1">48</definedName>
    <definedName name="solver_rhs21" localSheetId="9" hidden="1">48</definedName>
    <definedName name="solver_rhs21" localSheetId="10" hidden="1">48</definedName>
    <definedName name="solver_rhs22" localSheetId="0" hidden="1">0</definedName>
    <definedName name="solver_rhs22" localSheetId="2" hidden="1">0</definedName>
    <definedName name="solver_rhs22" localSheetId="11" hidden="1">0</definedName>
    <definedName name="solver_rhs22" localSheetId="12" hidden="1">0</definedName>
    <definedName name="solver_rhs22" localSheetId="13" hidden="1">0</definedName>
    <definedName name="solver_rhs22" localSheetId="3" hidden="1">0</definedName>
    <definedName name="solver_rhs22" localSheetId="4" hidden="1">0</definedName>
    <definedName name="solver_rhs22" localSheetId="5" hidden="1">0</definedName>
    <definedName name="solver_rhs22" localSheetId="6" hidden="1">0</definedName>
    <definedName name="solver_rhs22" localSheetId="7" hidden="1">0</definedName>
    <definedName name="solver_rhs22" localSheetId="8" hidden="1">0</definedName>
    <definedName name="solver_rhs22" localSheetId="9" hidden="1">0</definedName>
    <definedName name="solver_rhs22" localSheetId="10" hidden="1">0</definedName>
    <definedName name="solver_rhs23" localSheetId="0" hidden="1">48</definedName>
    <definedName name="solver_rhs23" localSheetId="2" hidden="1">48</definedName>
    <definedName name="solver_rhs23" localSheetId="11" hidden="1">48</definedName>
    <definedName name="solver_rhs23" localSheetId="12" hidden="1">48</definedName>
    <definedName name="solver_rhs23" localSheetId="13" hidden="1">48</definedName>
    <definedName name="solver_rhs23" localSheetId="3" hidden="1">48</definedName>
    <definedName name="solver_rhs23" localSheetId="4" hidden="1">48</definedName>
    <definedName name="solver_rhs23" localSheetId="5" hidden="1">48</definedName>
    <definedName name="solver_rhs23" localSheetId="6" hidden="1">48</definedName>
    <definedName name="solver_rhs23" localSheetId="7" hidden="1">48</definedName>
    <definedName name="solver_rhs23" localSheetId="8" hidden="1">48</definedName>
    <definedName name="solver_rhs23" localSheetId="9" hidden="1">48</definedName>
    <definedName name="solver_rhs23" localSheetId="10" hidden="1">48</definedName>
    <definedName name="solver_rhs24" localSheetId="0" hidden="1">0</definedName>
    <definedName name="solver_rhs24" localSheetId="2" hidden="1">0</definedName>
    <definedName name="solver_rhs24" localSheetId="11" hidden="1">0</definedName>
    <definedName name="solver_rhs24" localSheetId="12" hidden="1">0</definedName>
    <definedName name="solver_rhs24" localSheetId="13" hidden="1">0</definedName>
    <definedName name="solver_rhs24" localSheetId="3" hidden="1">0</definedName>
    <definedName name="solver_rhs24" localSheetId="4" hidden="1">0</definedName>
    <definedName name="solver_rhs24" localSheetId="5" hidden="1">0</definedName>
    <definedName name="solver_rhs24" localSheetId="6" hidden="1">0</definedName>
    <definedName name="solver_rhs24" localSheetId="7" hidden="1">0</definedName>
    <definedName name="solver_rhs24" localSheetId="8" hidden="1">0</definedName>
    <definedName name="solver_rhs24" localSheetId="9" hidden="1">0</definedName>
    <definedName name="solver_rhs24" localSheetId="10" hidden="1">0</definedName>
    <definedName name="solver_rhs25" localSheetId="0" hidden="1">0</definedName>
    <definedName name="solver_rhs25" localSheetId="2" hidden="1">0</definedName>
    <definedName name="solver_rhs25" localSheetId="11" hidden="1">0</definedName>
    <definedName name="solver_rhs25" localSheetId="12" hidden="1">0</definedName>
    <definedName name="solver_rhs25" localSheetId="13" hidden="1">0</definedName>
    <definedName name="solver_rhs25" localSheetId="3" hidden="1">0</definedName>
    <definedName name="solver_rhs25" localSheetId="4" hidden="1">0</definedName>
    <definedName name="solver_rhs25" localSheetId="5" hidden="1">0</definedName>
    <definedName name="solver_rhs25" localSheetId="6" hidden="1">0</definedName>
    <definedName name="solver_rhs25" localSheetId="7" hidden="1">0</definedName>
    <definedName name="solver_rhs25" localSheetId="8" hidden="1">0</definedName>
    <definedName name="solver_rhs25" localSheetId="9" hidden="1">0</definedName>
    <definedName name="solver_rhs25" localSheetId="10" hidden="1">0</definedName>
    <definedName name="solver_rhs26" localSheetId="10" hidden="1">0</definedName>
    <definedName name="solver_rhs27" localSheetId="10" hidden="1">0</definedName>
    <definedName name="solver_rhs3" localSheetId="0" hidden="1">0</definedName>
    <definedName name="solver_rhs3" localSheetId="2" hidden="1">0</definedName>
    <definedName name="solver_rhs3" localSheetId="11" hidden="1">0</definedName>
    <definedName name="solver_rhs3" localSheetId="12" hidden="1">0</definedName>
    <definedName name="solver_rhs3" localSheetId="13" hidden="1">0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hs3" localSheetId="8" hidden="1">0</definedName>
    <definedName name="solver_rhs3" localSheetId="9" hidden="1">0</definedName>
    <definedName name="solver_rhs3" localSheetId="10" hidden="1">0</definedName>
    <definedName name="solver_rhs4" localSheetId="0" hidden="1">'Dashboard Q2'!$D$4</definedName>
    <definedName name="solver_rhs4" localSheetId="2" hidden="1">Q2_Week1!$D$4</definedName>
    <definedName name="solver_rhs4" localSheetId="11" hidden="1">Q2_Week10!$D$4</definedName>
    <definedName name="solver_rhs4" localSheetId="12" hidden="1">Q2_Week11!$D$4</definedName>
    <definedName name="solver_rhs4" localSheetId="13" hidden="1">Q2_Week12!$D$4</definedName>
    <definedName name="solver_rhs4" localSheetId="3" hidden="1">Q2_Week2!$D$4</definedName>
    <definedName name="solver_rhs4" localSheetId="4" hidden="1">Q2_Week3!$D$4</definedName>
    <definedName name="solver_rhs4" localSheetId="5" hidden="1">Q2_Week4!$D$4</definedName>
    <definedName name="solver_rhs4" localSheetId="6" hidden="1">Q2_Week5!$D$4</definedName>
    <definedName name="solver_rhs4" localSheetId="7" hidden="1">Q2_Week6!$D$4</definedName>
    <definedName name="solver_rhs4" localSheetId="8" hidden="1">Q2_Week7!$D$4</definedName>
    <definedName name="solver_rhs4" localSheetId="9" hidden="1">Q2_Week8!$D$4</definedName>
    <definedName name="solver_rhs4" localSheetId="10" hidden="1">Q2_Week9!$D$4</definedName>
    <definedName name="solver_rhs5" localSheetId="0" hidden="1">0</definedName>
    <definedName name="solver_rhs5" localSheetId="2" hidden="1">0</definedName>
    <definedName name="solver_rhs5" localSheetId="11" hidden="1">0</definedName>
    <definedName name="solver_rhs5" localSheetId="12" hidden="1">0</definedName>
    <definedName name="solver_rhs5" localSheetId="13" hidden="1">0</definedName>
    <definedName name="solver_rhs5" localSheetId="3" hidden="1">0</definedName>
    <definedName name="solver_rhs5" localSheetId="4" hidden="1">0</definedName>
    <definedName name="solver_rhs5" localSheetId="5" hidden="1">0</definedName>
    <definedName name="solver_rhs5" localSheetId="6" hidden="1">0</definedName>
    <definedName name="solver_rhs5" localSheetId="7" hidden="1">0</definedName>
    <definedName name="solver_rhs5" localSheetId="8" hidden="1">0</definedName>
    <definedName name="solver_rhs5" localSheetId="9" hidden="1">0</definedName>
    <definedName name="solver_rhs5" localSheetId="10" hidden="1">0</definedName>
    <definedName name="solver_rhs6" localSheetId="0" hidden="1">'Dashboard Q2'!$E$4</definedName>
    <definedName name="solver_rhs6" localSheetId="2" hidden="1">Q2_Week1!$E$4</definedName>
    <definedName name="solver_rhs6" localSheetId="11" hidden="1">Q2_Week10!$E$4</definedName>
    <definedName name="solver_rhs6" localSheetId="12" hidden="1">Q2_Week11!$E$4</definedName>
    <definedName name="solver_rhs6" localSheetId="13" hidden="1">Q2_Week12!$E$4</definedName>
    <definedName name="solver_rhs6" localSheetId="3" hidden="1">Q2_Week2!$E$4</definedName>
    <definedName name="solver_rhs6" localSheetId="4" hidden="1">Q2_Week3!$E$4</definedName>
    <definedName name="solver_rhs6" localSheetId="5" hidden="1">Q2_Week4!$E$4</definedName>
    <definedName name="solver_rhs6" localSheetId="6" hidden="1">Q2_Week5!$E$4</definedName>
    <definedName name="solver_rhs6" localSheetId="7" hidden="1">Q2_Week6!$E$4</definedName>
    <definedName name="solver_rhs6" localSheetId="8" hidden="1">Q2_Week7!$E$4</definedName>
    <definedName name="solver_rhs6" localSheetId="9" hidden="1">Q2_Week8!$E$4</definedName>
    <definedName name="solver_rhs6" localSheetId="10" hidden="1">Q2_Week9!$E$4</definedName>
    <definedName name="solver_rhs7" localSheetId="0" hidden="1">'Dashboard Q2'!$F$4</definedName>
    <definedName name="solver_rhs7" localSheetId="2" hidden="1">Q2_Week1!$F$4</definedName>
    <definedName name="solver_rhs7" localSheetId="11" hidden="1">Q2_Week10!$F$4</definedName>
    <definedName name="solver_rhs7" localSheetId="12" hidden="1">Q2_Week11!$F$4</definedName>
    <definedName name="solver_rhs7" localSheetId="13" hidden="1">Q2_Week12!$F$4</definedName>
    <definedName name="solver_rhs7" localSheetId="3" hidden="1">Q2_Week2!$F$4</definedName>
    <definedName name="solver_rhs7" localSheetId="4" hidden="1">Q2_Week3!$F$4</definedName>
    <definedName name="solver_rhs7" localSheetId="5" hidden="1">Q2_Week4!$F$4</definedName>
    <definedName name="solver_rhs7" localSheetId="6" hidden="1">Q2_Week5!$F$4</definedName>
    <definedName name="solver_rhs7" localSheetId="7" hidden="1">Q2_Week6!$F$4</definedName>
    <definedName name="solver_rhs7" localSheetId="8" hidden="1">Q2_Week7!$F$4</definedName>
    <definedName name="solver_rhs7" localSheetId="9" hidden="1">Q2_Week8!$F$4</definedName>
    <definedName name="solver_rhs7" localSheetId="10" hidden="1">Q2_Week9!$F$4</definedName>
    <definedName name="solver_rhs8" localSheetId="0" hidden="1">'Dashboard Q2'!$G$4</definedName>
    <definedName name="solver_rhs8" localSheetId="2" hidden="1">Q2_Week1!$G$4</definedName>
    <definedName name="solver_rhs8" localSheetId="11" hidden="1">Q2_Week10!$G$4</definedName>
    <definedName name="solver_rhs8" localSheetId="12" hidden="1">Q2_Week11!$G$4</definedName>
    <definedName name="solver_rhs8" localSheetId="13" hidden="1">Q2_Week12!$G$4</definedName>
    <definedName name="solver_rhs8" localSheetId="3" hidden="1">Q2_Week2!$G$4</definedName>
    <definedName name="solver_rhs8" localSheetId="4" hidden="1">Q2_Week3!$G$4</definedName>
    <definedName name="solver_rhs8" localSheetId="5" hidden="1">Q2_Week4!$G$4</definedName>
    <definedName name="solver_rhs8" localSheetId="6" hidden="1">Q2_Week5!$G$4</definedName>
    <definedName name="solver_rhs8" localSheetId="7" hidden="1">Q2_Week6!$G$4</definedName>
    <definedName name="solver_rhs8" localSheetId="8" hidden="1">Q2_Week7!$G$4</definedName>
    <definedName name="solver_rhs8" localSheetId="9" hidden="1">Q2_Week8!$G$4</definedName>
    <definedName name="solver_rhs8" localSheetId="10" hidden="1">Q2_Week9!$G$4</definedName>
    <definedName name="solver_rhs9" localSheetId="0" hidden="1">"binary"</definedName>
    <definedName name="solver_rhs9" localSheetId="2" hidden="1">"binary"</definedName>
    <definedName name="solver_rhs9" localSheetId="11" hidden="1">"binary"</definedName>
    <definedName name="solver_rhs9" localSheetId="12" hidden="1">"binary"</definedName>
    <definedName name="solver_rhs9" localSheetId="13" hidden="1">"binary"</definedName>
    <definedName name="solver_rhs9" localSheetId="3" hidden="1">"binary"</definedName>
    <definedName name="solver_rhs9" localSheetId="4" hidden="1">"binary"</definedName>
    <definedName name="solver_rhs9" localSheetId="5" hidden="1">"binary"</definedName>
    <definedName name="solver_rhs9" localSheetId="6" hidden="1">"binary"</definedName>
    <definedName name="solver_rhs9" localSheetId="7" hidden="1">"binary"</definedName>
    <definedName name="solver_rhs9" localSheetId="8" hidden="1">"binary"</definedName>
    <definedName name="solver_rhs9" localSheetId="9" hidden="1">"binary"</definedName>
    <definedName name="solver_rhs9" localSheetId="10" hidden="1">"binary"</definedName>
    <definedName name="solver_rlx" localSheetId="0" hidden="1">2</definedName>
    <definedName name="solver_rlx" localSheetId="2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0" hidden="1">0</definedName>
    <definedName name="solver_rsd" localSheetId="2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0" hidden="1">2</definedName>
    <definedName name="solver_scl" localSheetId="2" hidden="1">2</definedName>
    <definedName name="solver_scl" localSheetId="11" hidden="1">2</definedName>
    <definedName name="solver_scl" localSheetId="12" hidden="1">2</definedName>
    <definedName name="solver_scl" localSheetId="13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ho" localSheetId="0" hidden="1">2</definedName>
    <definedName name="solver_sho" localSheetId="2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0" hidden="1">0</definedName>
    <definedName name="solver_ssz" localSheetId="2" hidden="1">0</definedName>
    <definedName name="solver_ssz" localSheetId="11" hidden="1">0</definedName>
    <definedName name="solver_ssz" localSheetId="12" hidden="1">0</definedName>
    <definedName name="solver_ssz" localSheetId="13" hidden="1">0</definedName>
    <definedName name="solver_ssz" localSheetId="3" hidden="1">0</definedName>
    <definedName name="solver_ssz" localSheetId="4" hidden="1">0</definedName>
    <definedName name="solver_ssz" localSheetId="5" hidden="1">0</definedName>
    <definedName name="solver_ssz" localSheetId="6" hidden="1">0</definedName>
    <definedName name="solver_ssz" localSheetId="7" hidden="1">0</definedName>
    <definedName name="solver_ssz" localSheetId="8" hidden="1">0</definedName>
    <definedName name="solver_ssz" localSheetId="9" hidden="1">0</definedName>
    <definedName name="solver_ssz" localSheetId="10" hidden="1">0</definedName>
    <definedName name="solver_tim" localSheetId="0" hidden="1">2147483647</definedName>
    <definedName name="solver_tim" localSheetId="2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0" hidden="1">0.01</definedName>
    <definedName name="solver_tol" localSheetId="2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yp" localSheetId="0" hidden="1">2</definedName>
    <definedName name="solver_typ" localSheetId="2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val" localSheetId="0" hidden="1">0</definedName>
    <definedName name="solver_val" localSheetId="2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0" hidden="1">3</definedName>
    <definedName name="solver_ver" localSheetId="2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4" l="1"/>
  <c r="C36" i="4"/>
  <c r="C37" i="4"/>
  <c r="C38" i="4"/>
  <c r="C39" i="4"/>
  <c r="C40" i="4"/>
  <c r="G37" i="4"/>
  <c r="G37" i="14"/>
  <c r="G37" i="5"/>
  <c r="G37" i="8"/>
  <c r="G37" i="7"/>
  <c r="G37" i="6"/>
  <c r="G37" i="13"/>
  <c r="G37" i="12"/>
  <c r="G37" i="11"/>
  <c r="G37" i="2"/>
  <c r="G37" i="9"/>
  <c r="G37" i="10"/>
  <c r="G37" i="3"/>
  <c r="G36" i="3"/>
  <c r="G39" i="14" l="1"/>
  <c r="F39" i="14"/>
  <c r="E39" i="14"/>
  <c r="D39" i="14"/>
  <c r="C39" i="14"/>
  <c r="G38" i="14"/>
  <c r="F38" i="14"/>
  <c r="E38" i="14"/>
  <c r="D38" i="14"/>
  <c r="C38" i="14"/>
  <c r="F37" i="14"/>
  <c r="E37" i="14"/>
  <c r="D37" i="14"/>
  <c r="C37" i="14"/>
  <c r="G36" i="14"/>
  <c r="F36" i="14"/>
  <c r="E36" i="14"/>
  <c r="D36" i="14"/>
  <c r="C36" i="14"/>
  <c r="G35" i="14"/>
  <c r="F35" i="14"/>
  <c r="E35" i="14"/>
  <c r="D35" i="14"/>
  <c r="C35" i="14"/>
  <c r="L29" i="14"/>
  <c r="J29" i="14"/>
  <c r="H29" i="14"/>
  <c r="L28" i="14"/>
  <c r="J28" i="14"/>
  <c r="H28" i="14"/>
  <c r="J27" i="14"/>
  <c r="L27" i="14" s="1"/>
  <c r="H27" i="14"/>
  <c r="L26" i="14"/>
  <c r="J26" i="14"/>
  <c r="H26" i="14"/>
  <c r="L25" i="14"/>
  <c r="J25" i="14"/>
  <c r="H25" i="14"/>
  <c r="X21" i="14"/>
  <c r="W21" i="14"/>
  <c r="V21" i="14"/>
  <c r="U21" i="14"/>
  <c r="T21" i="14"/>
  <c r="J21" i="14"/>
  <c r="I29" i="14" s="1"/>
  <c r="I21" i="14"/>
  <c r="H21" i="14"/>
  <c r="X20" i="14"/>
  <c r="W20" i="14"/>
  <c r="V20" i="14"/>
  <c r="U20" i="14"/>
  <c r="T20" i="14"/>
  <c r="J20" i="14"/>
  <c r="I28" i="14" s="1"/>
  <c r="I20" i="14"/>
  <c r="H20" i="14"/>
  <c r="X19" i="14"/>
  <c r="W19" i="14"/>
  <c r="V19" i="14"/>
  <c r="U19" i="14"/>
  <c r="T19" i="14"/>
  <c r="J19" i="14"/>
  <c r="I27" i="14" s="1"/>
  <c r="I19" i="14"/>
  <c r="H19" i="14"/>
  <c r="X18" i="14"/>
  <c r="W18" i="14"/>
  <c r="V18" i="14"/>
  <c r="U18" i="14"/>
  <c r="T18" i="14"/>
  <c r="J18" i="14"/>
  <c r="I26" i="14" s="1"/>
  <c r="I18" i="14"/>
  <c r="H18" i="14"/>
  <c r="X17" i="14"/>
  <c r="W17" i="14"/>
  <c r="V17" i="14"/>
  <c r="T17" i="14"/>
  <c r="J17" i="14"/>
  <c r="I25" i="14" s="1"/>
  <c r="I17" i="14"/>
  <c r="H17" i="14"/>
  <c r="G39" i="13"/>
  <c r="F39" i="13"/>
  <c r="E39" i="13"/>
  <c r="D39" i="13"/>
  <c r="C39" i="13"/>
  <c r="G38" i="13"/>
  <c r="F38" i="13"/>
  <c r="E38" i="13"/>
  <c r="D38" i="13"/>
  <c r="C38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L29" i="13"/>
  <c r="J29" i="13"/>
  <c r="H29" i="13"/>
  <c r="L28" i="13"/>
  <c r="J28" i="13"/>
  <c r="H28" i="13"/>
  <c r="J27" i="13"/>
  <c r="L27" i="13" s="1"/>
  <c r="H27" i="13"/>
  <c r="J26" i="13"/>
  <c r="L26" i="13" s="1"/>
  <c r="H26" i="13"/>
  <c r="L25" i="13"/>
  <c r="J25" i="13"/>
  <c r="H25" i="13"/>
  <c r="X21" i="13"/>
  <c r="W21" i="13"/>
  <c r="V21" i="13"/>
  <c r="U21" i="13"/>
  <c r="T21" i="13"/>
  <c r="J21" i="13"/>
  <c r="I29" i="13" s="1"/>
  <c r="I21" i="13"/>
  <c r="H21" i="13"/>
  <c r="X20" i="13"/>
  <c r="W20" i="13"/>
  <c r="V20" i="13"/>
  <c r="U20" i="13"/>
  <c r="T20" i="13"/>
  <c r="J20" i="13"/>
  <c r="I28" i="13" s="1"/>
  <c r="I20" i="13"/>
  <c r="H20" i="13"/>
  <c r="X19" i="13"/>
  <c r="W19" i="13"/>
  <c r="V19" i="13"/>
  <c r="U19" i="13"/>
  <c r="T19" i="13"/>
  <c r="J19" i="13"/>
  <c r="I27" i="13" s="1"/>
  <c r="I19" i="13"/>
  <c r="H19" i="13"/>
  <c r="X18" i="13"/>
  <c r="W18" i="13"/>
  <c r="V18" i="13"/>
  <c r="U18" i="13"/>
  <c r="T18" i="13"/>
  <c r="J18" i="13"/>
  <c r="I26" i="13" s="1"/>
  <c r="I18" i="13"/>
  <c r="H18" i="13"/>
  <c r="X17" i="13"/>
  <c r="W17" i="13"/>
  <c r="V17" i="13"/>
  <c r="U17" i="13"/>
  <c r="T17" i="13"/>
  <c r="J17" i="13"/>
  <c r="I25" i="13" s="1"/>
  <c r="I17" i="13"/>
  <c r="H17" i="13"/>
  <c r="G39" i="12"/>
  <c r="F39" i="12"/>
  <c r="E39" i="12"/>
  <c r="D39" i="12"/>
  <c r="C39" i="12"/>
  <c r="G38" i="12"/>
  <c r="F38" i="12"/>
  <c r="E38" i="12"/>
  <c r="D38" i="12"/>
  <c r="C38" i="12"/>
  <c r="F37" i="12"/>
  <c r="E37" i="12"/>
  <c r="D37" i="12"/>
  <c r="C37" i="12"/>
  <c r="G36" i="12"/>
  <c r="F36" i="12"/>
  <c r="E36" i="12"/>
  <c r="D36" i="12"/>
  <c r="C36" i="12"/>
  <c r="G35" i="12"/>
  <c r="F35" i="12"/>
  <c r="E35" i="12"/>
  <c r="D35" i="12"/>
  <c r="C35" i="12"/>
  <c r="J29" i="12"/>
  <c r="L29" i="12" s="1"/>
  <c r="H29" i="12"/>
  <c r="L28" i="12"/>
  <c r="J28" i="12"/>
  <c r="H28" i="12"/>
  <c r="J27" i="12"/>
  <c r="L27" i="12" s="1"/>
  <c r="H27" i="12"/>
  <c r="L26" i="12"/>
  <c r="J26" i="12"/>
  <c r="H26" i="12"/>
  <c r="J25" i="12"/>
  <c r="L25" i="12" s="1"/>
  <c r="H25" i="12"/>
  <c r="X21" i="12"/>
  <c r="W21" i="12"/>
  <c r="V21" i="12"/>
  <c r="U21" i="12"/>
  <c r="T21" i="12"/>
  <c r="J21" i="12"/>
  <c r="I29" i="12" s="1"/>
  <c r="I21" i="12"/>
  <c r="H21" i="12"/>
  <c r="X20" i="12"/>
  <c r="W20" i="12"/>
  <c r="V20" i="12"/>
  <c r="U20" i="12"/>
  <c r="T20" i="12"/>
  <c r="J20" i="12"/>
  <c r="I28" i="12" s="1"/>
  <c r="I20" i="12"/>
  <c r="H20" i="12"/>
  <c r="X19" i="12"/>
  <c r="W19" i="12"/>
  <c r="V19" i="12"/>
  <c r="U19" i="12"/>
  <c r="T19" i="12"/>
  <c r="J19" i="12"/>
  <c r="I27" i="12" s="1"/>
  <c r="I19" i="12"/>
  <c r="H19" i="12"/>
  <c r="X18" i="12"/>
  <c r="W18" i="12"/>
  <c r="V18" i="12"/>
  <c r="U18" i="12"/>
  <c r="T18" i="12"/>
  <c r="J18" i="12"/>
  <c r="I26" i="12" s="1"/>
  <c r="I18" i="12"/>
  <c r="H18" i="12"/>
  <c r="X17" i="12"/>
  <c r="W17" i="12"/>
  <c r="V17" i="12"/>
  <c r="U17" i="12"/>
  <c r="T17" i="12"/>
  <c r="J17" i="12"/>
  <c r="I25" i="12" s="1"/>
  <c r="I17" i="12"/>
  <c r="H17" i="12"/>
  <c r="G39" i="11"/>
  <c r="F39" i="11"/>
  <c r="E39" i="11"/>
  <c r="D39" i="11"/>
  <c r="C39" i="11"/>
  <c r="G38" i="11"/>
  <c r="F38" i="11"/>
  <c r="E38" i="11"/>
  <c r="D38" i="11"/>
  <c r="C38" i="11"/>
  <c r="F37" i="11"/>
  <c r="E37" i="11"/>
  <c r="D37" i="11"/>
  <c r="C37" i="11"/>
  <c r="G36" i="11"/>
  <c r="F36" i="11"/>
  <c r="E36" i="11"/>
  <c r="D36" i="11"/>
  <c r="C36" i="11"/>
  <c r="G35" i="11"/>
  <c r="F35" i="11"/>
  <c r="E35" i="11"/>
  <c r="D35" i="11"/>
  <c r="C35" i="11"/>
  <c r="J29" i="11"/>
  <c r="L29" i="11" s="1"/>
  <c r="H29" i="11"/>
  <c r="J28" i="11"/>
  <c r="L28" i="11" s="1"/>
  <c r="H28" i="11"/>
  <c r="J27" i="11"/>
  <c r="L27" i="11" s="1"/>
  <c r="H27" i="11"/>
  <c r="J26" i="11"/>
  <c r="L26" i="11" s="1"/>
  <c r="H26" i="11"/>
  <c r="J25" i="11"/>
  <c r="L25" i="11" s="1"/>
  <c r="H25" i="11"/>
  <c r="X21" i="11"/>
  <c r="W21" i="11"/>
  <c r="V21" i="11"/>
  <c r="U21" i="11"/>
  <c r="T21" i="11"/>
  <c r="J21" i="11"/>
  <c r="I29" i="11" s="1"/>
  <c r="I21" i="11"/>
  <c r="H21" i="11"/>
  <c r="X20" i="11"/>
  <c r="W20" i="11"/>
  <c r="V20" i="11"/>
  <c r="U20" i="11"/>
  <c r="T20" i="11"/>
  <c r="J20" i="11"/>
  <c r="I28" i="11" s="1"/>
  <c r="I20" i="11"/>
  <c r="H20" i="11"/>
  <c r="X19" i="11"/>
  <c r="W19" i="11"/>
  <c r="V19" i="11"/>
  <c r="U19" i="11"/>
  <c r="T19" i="11"/>
  <c r="J19" i="11"/>
  <c r="I27" i="11" s="1"/>
  <c r="I19" i="11"/>
  <c r="H19" i="11"/>
  <c r="X18" i="11"/>
  <c r="W18" i="11"/>
  <c r="V18" i="11"/>
  <c r="U18" i="11"/>
  <c r="T18" i="11"/>
  <c r="J18" i="11"/>
  <c r="I26" i="11" s="1"/>
  <c r="I18" i="11"/>
  <c r="H18" i="11"/>
  <c r="X17" i="11"/>
  <c r="W17" i="11"/>
  <c r="V17" i="11"/>
  <c r="U17" i="11"/>
  <c r="T17" i="11"/>
  <c r="J17" i="11"/>
  <c r="I25" i="11" s="1"/>
  <c r="I17" i="11"/>
  <c r="H17" i="11"/>
  <c r="G39" i="10"/>
  <c r="F39" i="10"/>
  <c r="E39" i="10"/>
  <c r="D39" i="10"/>
  <c r="C39" i="10"/>
  <c r="G38" i="10"/>
  <c r="F38" i="10"/>
  <c r="E38" i="10"/>
  <c r="D38" i="10"/>
  <c r="C38" i="10"/>
  <c r="F37" i="10"/>
  <c r="E37" i="10"/>
  <c r="D37" i="10"/>
  <c r="C37" i="10"/>
  <c r="G36" i="10"/>
  <c r="F36" i="10"/>
  <c r="E36" i="10"/>
  <c r="D36" i="10"/>
  <c r="C36" i="10"/>
  <c r="G35" i="10"/>
  <c r="F35" i="10"/>
  <c r="E35" i="10"/>
  <c r="D35" i="10"/>
  <c r="C35" i="10"/>
  <c r="J29" i="10"/>
  <c r="L29" i="10" s="1"/>
  <c r="H29" i="10"/>
  <c r="J28" i="10"/>
  <c r="L28" i="10" s="1"/>
  <c r="H28" i="10"/>
  <c r="J27" i="10"/>
  <c r="L27" i="10" s="1"/>
  <c r="H27" i="10"/>
  <c r="J26" i="10"/>
  <c r="L26" i="10" s="1"/>
  <c r="H26" i="10"/>
  <c r="J25" i="10"/>
  <c r="L25" i="10" s="1"/>
  <c r="H25" i="10"/>
  <c r="X21" i="10"/>
  <c r="W21" i="10"/>
  <c r="V21" i="10"/>
  <c r="U21" i="10"/>
  <c r="T21" i="10"/>
  <c r="J21" i="10"/>
  <c r="I29" i="10" s="1"/>
  <c r="I21" i="10"/>
  <c r="H21" i="10"/>
  <c r="X20" i="10"/>
  <c r="W20" i="10"/>
  <c r="V20" i="10"/>
  <c r="U20" i="10"/>
  <c r="T20" i="10"/>
  <c r="J20" i="10"/>
  <c r="I28" i="10" s="1"/>
  <c r="I20" i="10"/>
  <c r="H20" i="10"/>
  <c r="X19" i="10"/>
  <c r="W19" i="10"/>
  <c r="V19" i="10"/>
  <c r="U19" i="10"/>
  <c r="T19" i="10"/>
  <c r="J19" i="10"/>
  <c r="I27" i="10" s="1"/>
  <c r="I19" i="10"/>
  <c r="H19" i="10"/>
  <c r="X18" i="10"/>
  <c r="W18" i="10"/>
  <c r="V18" i="10"/>
  <c r="U18" i="10"/>
  <c r="T18" i="10"/>
  <c r="J18" i="10"/>
  <c r="I26" i="10" s="1"/>
  <c r="I18" i="10"/>
  <c r="H18" i="10"/>
  <c r="X17" i="10"/>
  <c r="W17" i="10"/>
  <c r="V17" i="10"/>
  <c r="U17" i="10"/>
  <c r="T17" i="10"/>
  <c r="J17" i="10"/>
  <c r="I25" i="10" s="1"/>
  <c r="I17" i="10"/>
  <c r="H17" i="10"/>
  <c r="G39" i="9"/>
  <c r="F39" i="9"/>
  <c r="E39" i="9"/>
  <c r="D39" i="9"/>
  <c r="C39" i="9"/>
  <c r="G38" i="9"/>
  <c r="F38" i="9"/>
  <c r="E38" i="9"/>
  <c r="D38" i="9"/>
  <c r="C38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J29" i="9"/>
  <c r="L29" i="9" s="1"/>
  <c r="H29" i="9"/>
  <c r="J28" i="9"/>
  <c r="L28" i="9" s="1"/>
  <c r="H28" i="9"/>
  <c r="J27" i="9"/>
  <c r="L27" i="9" s="1"/>
  <c r="H27" i="9"/>
  <c r="J26" i="9"/>
  <c r="L26" i="9" s="1"/>
  <c r="H26" i="9"/>
  <c r="J25" i="9"/>
  <c r="L25" i="9" s="1"/>
  <c r="H25" i="9"/>
  <c r="X21" i="9"/>
  <c r="W21" i="9"/>
  <c r="V21" i="9"/>
  <c r="U21" i="9"/>
  <c r="T21" i="9"/>
  <c r="J21" i="9"/>
  <c r="I29" i="9" s="1"/>
  <c r="I21" i="9"/>
  <c r="H21" i="9"/>
  <c r="X20" i="9"/>
  <c r="W20" i="9"/>
  <c r="V20" i="9"/>
  <c r="U20" i="9"/>
  <c r="T20" i="9"/>
  <c r="J20" i="9"/>
  <c r="I28" i="9" s="1"/>
  <c r="I20" i="9"/>
  <c r="H20" i="9"/>
  <c r="X19" i="9"/>
  <c r="W19" i="9"/>
  <c r="V19" i="9"/>
  <c r="U19" i="9"/>
  <c r="T19" i="9"/>
  <c r="J19" i="9"/>
  <c r="I27" i="9" s="1"/>
  <c r="I19" i="9"/>
  <c r="H19" i="9"/>
  <c r="X18" i="9"/>
  <c r="W18" i="9"/>
  <c r="V18" i="9"/>
  <c r="U18" i="9"/>
  <c r="T18" i="9"/>
  <c r="J18" i="9"/>
  <c r="I26" i="9" s="1"/>
  <c r="I18" i="9"/>
  <c r="H18" i="9"/>
  <c r="X17" i="9"/>
  <c r="W17" i="9"/>
  <c r="V17" i="9"/>
  <c r="U17" i="9"/>
  <c r="T17" i="9"/>
  <c r="J17" i="9"/>
  <c r="I25" i="9" s="1"/>
  <c r="I17" i="9"/>
  <c r="H17" i="9"/>
  <c r="G39" i="8"/>
  <c r="F39" i="8"/>
  <c r="E39" i="8"/>
  <c r="D39" i="8"/>
  <c r="C39" i="8"/>
  <c r="G38" i="8"/>
  <c r="F38" i="8"/>
  <c r="E38" i="8"/>
  <c r="D38" i="8"/>
  <c r="C38" i="8"/>
  <c r="F37" i="8"/>
  <c r="E37" i="8"/>
  <c r="D37" i="8"/>
  <c r="C37" i="8"/>
  <c r="G36" i="8"/>
  <c r="F36" i="8"/>
  <c r="E36" i="8"/>
  <c r="D36" i="8"/>
  <c r="C36" i="8"/>
  <c r="G35" i="8"/>
  <c r="F35" i="8"/>
  <c r="E35" i="8"/>
  <c r="D35" i="8"/>
  <c r="C35" i="8"/>
  <c r="J29" i="8"/>
  <c r="L29" i="8" s="1"/>
  <c r="H29" i="8"/>
  <c r="L28" i="8"/>
  <c r="J28" i="8"/>
  <c r="H28" i="8"/>
  <c r="J27" i="8"/>
  <c r="L27" i="8" s="1"/>
  <c r="H27" i="8"/>
  <c r="L26" i="8"/>
  <c r="J26" i="8"/>
  <c r="H26" i="8"/>
  <c r="J25" i="8"/>
  <c r="L25" i="8" s="1"/>
  <c r="H25" i="8"/>
  <c r="X21" i="8"/>
  <c r="W21" i="8"/>
  <c r="V21" i="8"/>
  <c r="U21" i="8"/>
  <c r="T21" i="8"/>
  <c r="J21" i="8"/>
  <c r="I29" i="8" s="1"/>
  <c r="I21" i="8"/>
  <c r="H21" i="8"/>
  <c r="X20" i="8"/>
  <c r="W20" i="8"/>
  <c r="V20" i="8"/>
  <c r="U20" i="8"/>
  <c r="T20" i="8"/>
  <c r="J20" i="8"/>
  <c r="I28" i="8" s="1"/>
  <c r="I20" i="8"/>
  <c r="H20" i="8"/>
  <c r="X19" i="8"/>
  <c r="W19" i="8"/>
  <c r="V19" i="8"/>
  <c r="U19" i="8"/>
  <c r="T19" i="8"/>
  <c r="J19" i="8"/>
  <c r="I27" i="8" s="1"/>
  <c r="I19" i="8"/>
  <c r="H19" i="8"/>
  <c r="X18" i="8"/>
  <c r="W18" i="8"/>
  <c r="V18" i="8"/>
  <c r="U18" i="8"/>
  <c r="T18" i="8"/>
  <c r="J18" i="8"/>
  <c r="I26" i="8" s="1"/>
  <c r="I18" i="8"/>
  <c r="H18" i="8"/>
  <c r="X17" i="8"/>
  <c r="W17" i="8"/>
  <c r="V17" i="8"/>
  <c r="U17" i="8"/>
  <c r="T17" i="8"/>
  <c r="J17" i="8"/>
  <c r="I25" i="8" s="1"/>
  <c r="I17" i="8"/>
  <c r="H17" i="8"/>
  <c r="G39" i="7"/>
  <c r="F39" i="7"/>
  <c r="E39" i="7"/>
  <c r="D39" i="7"/>
  <c r="C39" i="7"/>
  <c r="G38" i="7"/>
  <c r="F38" i="7"/>
  <c r="E38" i="7"/>
  <c r="D38" i="7"/>
  <c r="C38" i="7"/>
  <c r="F37" i="7"/>
  <c r="E37" i="7"/>
  <c r="D37" i="7"/>
  <c r="C37" i="7"/>
  <c r="G36" i="7"/>
  <c r="F36" i="7"/>
  <c r="E36" i="7"/>
  <c r="D36" i="7"/>
  <c r="C36" i="7"/>
  <c r="G35" i="7"/>
  <c r="F35" i="7"/>
  <c r="E35" i="7"/>
  <c r="D35" i="7"/>
  <c r="C35" i="7"/>
  <c r="J29" i="7"/>
  <c r="L29" i="7" s="1"/>
  <c r="H29" i="7"/>
  <c r="L28" i="7"/>
  <c r="J28" i="7"/>
  <c r="H28" i="7"/>
  <c r="J27" i="7"/>
  <c r="L27" i="7" s="1"/>
  <c r="H27" i="7"/>
  <c r="J26" i="7"/>
  <c r="L26" i="7" s="1"/>
  <c r="H26" i="7"/>
  <c r="J25" i="7"/>
  <c r="L25" i="7" s="1"/>
  <c r="H25" i="7"/>
  <c r="X21" i="7"/>
  <c r="W21" i="7"/>
  <c r="V21" i="7"/>
  <c r="U21" i="7"/>
  <c r="T21" i="7"/>
  <c r="J21" i="7"/>
  <c r="I29" i="7" s="1"/>
  <c r="I21" i="7"/>
  <c r="H21" i="7"/>
  <c r="X20" i="7"/>
  <c r="W20" i="7"/>
  <c r="V20" i="7"/>
  <c r="U20" i="7"/>
  <c r="T20" i="7"/>
  <c r="J20" i="7"/>
  <c r="I28" i="7" s="1"/>
  <c r="I20" i="7"/>
  <c r="H20" i="7"/>
  <c r="X19" i="7"/>
  <c r="W19" i="7"/>
  <c r="V19" i="7"/>
  <c r="U19" i="7"/>
  <c r="T19" i="7"/>
  <c r="J19" i="7"/>
  <c r="I27" i="7" s="1"/>
  <c r="I19" i="7"/>
  <c r="H19" i="7"/>
  <c r="X18" i="7"/>
  <c r="W18" i="7"/>
  <c r="V18" i="7"/>
  <c r="U18" i="7"/>
  <c r="T18" i="7"/>
  <c r="J18" i="7"/>
  <c r="I26" i="7" s="1"/>
  <c r="I18" i="7"/>
  <c r="H18" i="7"/>
  <c r="X17" i="7"/>
  <c r="W17" i="7"/>
  <c r="V17" i="7"/>
  <c r="U17" i="7"/>
  <c r="T17" i="7"/>
  <c r="J17" i="7"/>
  <c r="I25" i="7" s="1"/>
  <c r="I17" i="7"/>
  <c r="H17" i="7"/>
  <c r="G39" i="6"/>
  <c r="F39" i="6"/>
  <c r="E39" i="6"/>
  <c r="D39" i="6"/>
  <c r="C39" i="6"/>
  <c r="G38" i="6"/>
  <c r="F38" i="6"/>
  <c r="E38" i="6"/>
  <c r="D38" i="6"/>
  <c r="C38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J29" i="6"/>
  <c r="L29" i="6" s="1"/>
  <c r="H29" i="6"/>
  <c r="L28" i="6"/>
  <c r="J28" i="6"/>
  <c r="H28" i="6"/>
  <c r="J27" i="6"/>
  <c r="L27" i="6" s="1"/>
  <c r="H27" i="6"/>
  <c r="J26" i="6"/>
  <c r="L26" i="6" s="1"/>
  <c r="H26" i="6"/>
  <c r="J25" i="6"/>
  <c r="L25" i="6" s="1"/>
  <c r="H25" i="6"/>
  <c r="X21" i="6"/>
  <c r="W21" i="6"/>
  <c r="V21" i="6"/>
  <c r="U21" i="6"/>
  <c r="T21" i="6"/>
  <c r="J21" i="6"/>
  <c r="I29" i="6" s="1"/>
  <c r="I21" i="6"/>
  <c r="H21" i="6"/>
  <c r="X20" i="6"/>
  <c r="W20" i="6"/>
  <c r="V20" i="6"/>
  <c r="U20" i="6"/>
  <c r="T20" i="6"/>
  <c r="J20" i="6"/>
  <c r="I28" i="6" s="1"/>
  <c r="I20" i="6"/>
  <c r="H20" i="6"/>
  <c r="X19" i="6"/>
  <c r="W19" i="6"/>
  <c r="V19" i="6"/>
  <c r="U19" i="6"/>
  <c r="T19" i="6"/>
  <c r="J19" i="6"/>
  <c r="I27" i="6" s="1"/>
  <c r="I19" i="6"/>
  <c r="H19" i="6"/>
  <c r="X18" i="6"/>
  <c r="W18" i="6"/>
  <c r="V18" i="6"/>
  <c r="U18" i="6"/>
  <c r="T18" i="6"/>
  <c r="J18" i="6"/>
  <c r="I26" i="6" s="1"/>
  <c r="I18" i="6"/>
  <c r="H18" i="6"/>
  <c r="X17" i="6"/>
  <c r="W17" i="6"/>
  <c r="V17" i="6"/>
  <c r="U17" i="6"/>
  <c r="T17" i="6"/>
  <c r="J17" i="6"/>
  <c r="I25" i="6" s="1"/>
  <c r="I17" i="6"/>
  <c r="H17" i="6"/>
  <c r="G39" i="5"/>
  <c r="F39" i="5"/>
  <c r="E39" i="5"/>
  <c r="D39" i="5"/>
  <c r="C39" i="5"/>
  <c r="G38" i="5"/>
  <c r="F38" i="5"/>
  <c r="E38" i="5"/>
  <c r="D38" i="5"/>
  <c r="C38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L29" i="5"/>
  <c r="J29" i="5"/>
  <c r="H29" i="5"/>
  <c r="J28" i="5"/>
  <c r="L28" i="5" s="1"/>
  <c r="H28" i="5"/>
  <c r="J27" i="5"/>
  <c r="L27" i="5" s="1"/>
  <c r="H27" i="5"/>
  <c r="J26" i="5"/>
  <c r="L26" i="5" s="1"/>
  <c r="H26" i="5"/>
  <c r="L25" i="5"/>
  <c r="J25" i="5"/>
  <c r="H25" i="5"/>
  <c r="X21" i="5"/>
  <c r="W21" i="5"/>
  <c r="V21" i="5"/>
  <c r="U21" i="5"/>
  <c r="T21" i="5"/>
  <c r="J21" i="5"/>
  <c r="I29" i="5" s="1"/>
  <c r="I21" i="5"/>
  <c r="H21" i="5"/>
  <c r="X20" i="5"/>
  <c r="W20" i="5"/>
  <c r="V20" i="5"/>
  <c r="U20" i="5"/>
  <c r="T20" i="5"/>
  <c r="J20" i="5"/>
  <c r="I28" i="5" s="1"/>
  <c r="I20" i="5"/>
  <c r="H20" i="5"/>
  <c r="X19" i="5"/>
  <c r="W19" i="5"/>
  <c r="V19" i="5"/>
  <c r="U19" i="5"/>
  <c r="T19" i="5"/>
  <c r="J19" i="5"/>
  <c r="I27" i="5" s="1"/>
  <c r="I19" i="5"/>
  <c r="H19" i="5"/>
  <c r="X18" i="5"/>
  <c r="W18" i="5"/>
  <c r="V18" i="5"/>
  <c r="U18" i="5"/>
  <c r="T18" i="5"/>
  <c r="J18" i="5"/>
  <c r="I26" i="5" s="1"/>
  <c r="I18" i="5"/>
  <c r="H18" i="5"/>
  <c r="X17" i="5"/>
  <c r="W17" i="5"/>
  <c r="V17" i="5"/>
  <c r="U17" i="5"/>
  <c r="T17" i="5"/>
  <c r="J17" i="5"/>
  <c r="I25" i="5" s="1"/>
  <c r="I17" i="5"/>
  <c r="H17" i="5"/>
  <c r="G39" i="4"/>
  <c r="F39" i="4"/>
  <c r="E39" i="4"/>
  <c r="D39" i="4"/>
  <c r="G38" i="4"/>
  <c r="F38" i="4"/>
  <c r="E38" i="4"/>
  <c r="D38" i="4"/>
  <c r="F37" i="4"/>
  <c r="E37" i="4"/>
  <c r="D37" i="4"/>
  <c r="G36" i="4"/>
  <c r="F36" i="4"/>
  <c r="E36" i="4"/>
  <c r="D36" i="4"/>
  <c r="G35" i="4"/>
  <c r="F35" i="4"/>
  <c r="E35" i="4"/>
  <c r="D35" i="4"/>
  <c r="C35" i="4"/>
  <c r="L29" i="4"/>
  <c r="J29" i="4"/>
  <c r="H29" i="4"/>
  <c r="L28" i="4"/>
  <c r="J28" i="4"/>
  <c r="H28" i="4"/>
  <c r="J27" i="4"/>
  <c r="L27" i="4" s="1"/>
  <c r="H27" i="4"/>
  <c r="J26" i="4"/>
  <c r="L26" i="4" s="1"/>
  <c r="H26" i="4"/>
  <c r="L25" i="4"/>
  <c r="J25" i="4"/>
  <c r="H25" i="4"/>
  <c r="X21" i="4"/>
  <c r="W21" i="4"/>
  <c r="V21" i="4"/>
  <c r="U21" i="4"/>
  <c r="T21" i="4"/>
  <c r="J21" i="4"/>
  <c r="I29" i="4" s="1"/>
  <c r="I21" i="4"/>
  <c r="H21" i="4"/>
  <c r="X20" i="4"/>
  <c r="W20" i="4"/>
  <c r="V20" i="4"/>
  <c r="U20" i="4"/>
  <c r="T20" i="4"/>
  <c r="J20" i="4"/>
  <c r="I28" i="4" s="1"/>
  <c r="I20" i="4"/>
  <c r="H20" i="4"/>
  <c r="X19" i="4"/>
  <c r="W19" i="4"/>
  <c r="V19" i="4"/>
  <c r="U19" i="4"/>
  <c r="T19" i="4"/>
  <c r="J19" i="4"/>
  <c r="I27" i="4" s="1"/>
  <c r="I19" i="4"/>
  <c r="H19" i="4"/>
  <c r="X18" i="4"/>
  <c r="W18" i="4"/>
  <c r="V18" i="4"/>
  <c r="U18" i="4"/>
  <c r="T18" i="4"/>
  <c r="J18" i="4"/>
  <c r="I26" i="4" s="1"/>
  <c r="I18" i="4"/>
  <c r="H18" i="4"/>
  <c r="X17" i="4"/>
  <c r="W17" i="4"/>
  <c r="V17" i="4"/>
  <c r="U17" i="4"/>
  <c r="T17" i="4"/>
  <c r="J17" i="4"/>
  <c r="I25" i="4" s="1"/>
  <c r="I17" i="4"/>
  <c r="H17" i="4"/>
  <c r="T17" i="2"/>
  <c r="G39" i="3"/>
  <c r="F39" i="3"/>
  <c r="E39" i="3"/>
  <c r="D39" i="3"/>
  <c r="C39" i="3"/>
  <c r="G38" i="3"/>
  <c r="F38" i="3"/>
  <c r="E38" i="3"/>
  <c r="D38" i="3"/>
  <c r="C38" i="3"/>
  <c r="F37" i="3"/>
  <c r="E37" i="3"/>
  <c r="D37" i="3"/>
  <c r="C37" i="3"/>
  <c r="F36" i="3"/>
  <c r="E36" i="3"/>
  <c r="D36" i="3"/>
  <c r="C36" i="3"/>
  <c r="G35" i="3"/>
  <c r="F35" i="3"/>
  <c r="E35" i="3"/>
  <c r="D35" i="3"/>
  <c r="C35" i="3"/>
  <c r="J29" i="3"/>
  <c r="L29" i="3" s="1"/>
  <c r="H29" i="3"/>
  <c r="J28" i="3"/>
  <c r="L28" i="3" s="1"/>
  <c r="H28" i="3"/>
  <c r="L27" i="3"/>
  <c r="J27" i="3"/>
  <c r="H27" i="3"/>
  <c r="J26" i="3"/>
  <c r="L26" i="3" s="1"/>
  <c r="H26" i="3"/>
  <c r="J25" i="3"/>
  <c r="L25" i="3" s="1"/>
  <c r="H25" i="3"/>
  <c r="X21" i="3"/>
  <c r="W21" i="3"/>
  <c r="V21" i="3"/>
  <c r="U21" i="3"/>
  <c r="T21" i="3"/>
  <c r="J21" i="3"/>
  <c r="I29" i="3" s="1"/>
  <c r="I21" i="3"/>
  <c r="H21" i="3"/>
  <c r="X20" i="3"/>
  <c r="W20" i="3"/>
  <c r="V20" i="3"/>
  <c r="U20" i="3"/>
  <c r="T20" i="3"/>
  <c r="J20" i="3"/>
  <c r="I28" i="3" s="1"/>
  <c r="I20" i="3"/>
  <c r="H20" i="3"/>
  <c r="X19" i="3"/>
  <c r="W19" i="3"/>
  <c r="V19" i="3"/>
  <c r="U19" i="3"/>
  <c r="T19" i="3"/>
  <c r="J19" i="3"/>
  <c r="I27" i="3" s="1"/>
  <c r="I19" i="3"/>
  <c r="H19" i="3"/>
  <c r="X18" i="3"/>
  <c r="W18" i="3"/>
  <c r="V18" i="3"/>
  <c r="U18" i="3"/>
  <c r="T18" i="3"/>
  <c r="J18" i="3"/>
  <c r="I26" i="3" s="1"/>
  <c r="I18" i="3"/>
  <c r="H18" i="3"/>
  <c r="X17" i="3"/>
  <c r="W17" i="3"/>
  <c r="V17" i="3"/>
  <c r="U17" i="3"/>
  <c r="T17" i="3"/>
  <c r="J17" i="3"/>
  <c r="I25" i="3" s="1"/>
  <c r="I17" i="3"/>
  <c r="H17" i="3"/>
  <c r="I21" i="2"/>
  <c r="H21" i="2"/>
  <c r="I20" i="2"/>
  <c r="H20" i="2"/>
  <c r="I19" i="2"/>
  <c r="H19" i="2"/>
  <c r="I18" i="2"/>
  <c r="H18" i="2"/>
  <c r="I17" i="2"/>
  <c r="H17" i="2"/>
  <c r="G39" i="2"/>
  <c r="F39" i="2"/>
  <c r="E39" i="2"/>
  <c r="D39" i="2"/>
  <c r="C39" i="2"/>
  <c r="G38" i="2"/>
  <c r="F38" i="2"/>
  <c r="E38" i="2"/>
  <c r="D38" i="2"/>
  <c r="C38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J29" i="2"/>
  <c r="L29" i="2" s="1"/>
  <c r="H29" i="2"/>
  <c r="J28" i="2"/>
  <c r="L28" i="2" s="1"/>
  <c r="H28" i="2"/>
  <c r="J27" i="2"/>
  <c r="L27" i="2" s="1"/>
  <c r="H27" i="2"/>
  <c r="J26" i="2"/>
  <c r="L26" i="2" s="1"/>
  <c r="H26" i="2"/>
  <c r="J25" i="2"/>
  <c r="L25" i="2" s="1"/>
  <c r="H25" i="2"/>
  <c r="X21" i="2"/>
  <c r="W21" i="2"/>
  <c r="V21" i="2"/>
  <c r="U21" i="2"/>
  <c r="T21" i="2"/>
  <c r="J21" i="2"/>
  <c r="I29" i="2" s="1"/>
  <c r="X20" i="2"/>
  <c r="W20" i="2"/>
  <c r="V20" i="2"/>
  <c r="U20" i="2"/>
  <c r="T20" i="2"/>
  <c r="J20" i="2"/>
  <c r="I28" i="2" s="1"/>
  <c r="X19" i="2"/>
  <c r="W19" i="2"/>
  <c r="V19" i="2"/>
  <c r="U19" i="2"/>
  <c r="T19" i="2"/>
  <c r="J19" i="2"/>
  <c r="I27" i="2" s="1"/>
  <c r="X18" i="2"/>
  <c r="W18" i="2"/>
  <c r="V18" i="2"/>
  <c r="U18" i="2"/>
  <c r="T18" i="2"/>
  <c r="J18" i="2"/>
  <c r="I26" i="2" s="1"/>
  <c r="X17" i="2"/>
  <c r="W17" i="2"/>
  <c r="V17" i="2"/>
  <c r="U17" i="2"/>
  <c r="J17" i="2"/>
  <c r="I25" i="2" s="1"/>
  <c r="M29" i="12" l="1"/>
  <c r="N29" i="12" s="1"/>
  <c r="E40" i="12"/>
  <c r="M25" i="4"/>
  <c r="N25" i="4" s="1"/>
  <c r="C40" i="3"/>
  <c r="M27" i="8"/>
  <c r="N27" i="8" s="1"/>
  <c r="C40" i="14"/>
  <c r="D40" i="14"/>
  <c r="M29" i="14"/>
  <c r="N29" i="14" s="1"/>
  <c r="M28" i="14"/>
  <c r="N28" i="14" s="1"/>
  <c r="M25" i="14"/>
  <c r="N25" i="14" s="1"/>
  <c r="M26" i="14"/>
  <c r="N26" i="14" s="1"/>
  <c r="M27" i="14"/>
  <c r="N27" i="14" s="1"/>
  <c r="F40" i="14"/>
  <c r="G40" i="14"/>
  <c r="E40" i="14"/>
  <c r="M28" i="5"/>
  <c r="N28" i="5" s="1"/>
  <c r="M29" i="5"/>
  <c r="N29" i="5" s="1"/>
  <c r="C40" i="5"/>
  <c r="M25" i="5"/>
  <c r="N25" i="5" s="1"/>
  <c r="H30" i="5"/>
  <c r="D40" i="5"/>
  <c r="E40" i="5"/>
  <c r="F40" i="5"/>
  <c r="M27" i="5"/>
  <c r="N27" i="5" s="1"/>
  <c r="G40" i="5"/>
  <c r="F40" i="8"/>
  <c r="G40" i="8"/>
  <c r="M28" i="8"/>
  <c r="N28" i="8" s="1"/>
  <c r="C40" i="8"/>
  <c r="M25" i="8"/>
  <c r="N25" i="8" s="1"/>
  <c r="D40" i="8"/>
  <c r="M29" i="8"/>
  <c r="N29" i="8" s="1"/>
  <c r="E40" i="8"/>
  <c r="M27" i="7"/>
  <c r="N27" i="7" s="1"/>
  <c r="G40" i="7"/>
  <c r="M28" i="7"/>
  <c r="N28" i="7" s="1"/>
  <c r="M29" i="7"/>
  <c r="N29" i="7" s="1"/>
  <c r="C40" i="7"/>
  <c r="D40" i="7"/>
  <c r="M25" i="7"/>
  <c r="N25" i="7" s="1"/>
  <c r="E40" i="7"/>
  <c r="M26" i="7"/>
  <c r="N26" i="7" s="1"/>
  <c r="F40" i="7"/>
  <c r="E40" i="6"/>
  <c r="F40" i="6"/>
  <c r="M25" i="6"/>
  <c r="N25" i="6" s="1"/>
  <c r="M27" i="6"/>
  <c r="N27" i="6" s="1"/>
  <c r="G40" i="6"/>
  <c r="M26" i="6"/>
  <c r="N26" i="6" s="1"/>
  <c r="C40" i="6"/>
  <c r="M28" i="6"/>
  <c r="N28" i="6" s="1"/>
  <c r="M29" i="6"/>
  <c r="N29" i="6" s="1"/>
  <c r="D40" i="6"/>
  <c r="M28" i="13"/>
  <c r="N28" i="13" s="1"/>
  <c r="E40" i="13"/>
  <c r="D40" i="13"/>
  <c r="M25" i="13"/>
  <c r="N25" i="13" s="1"/>
  <c r="M29" i="13"/>
  <c r="N29" i="13" s="1"/>
  <c r="M27" i="13"/>
  <c r="N27" i="13" s="1"/>
  <c r="F40" i="13"/>
  <c r="G40" i="13"/>
  <c r="M26" i="13"/>
  <c r="N26" i="13" s="1"/>
  <c r="C40" i="13"/>
  <c r="F40" i="12"/>
  <c r="M25" i="12"/>
  <c r="N25" i="12" s="1"/>
  <c r="G40" i="12"/>
  <c r="M27" i="12"/>
  <c r="N27" i="12" s="1"/>
  <c r="C40" i="12"/>
  <c r="M28" i="12"/>
  <c r="N28" i="12" s="1"/>
  <c r="D40" i="12"/>
  <c r="D40" i="11"/>
  <c r="E40" i="11"/>
  <c r="M25" i="11"/>
  <c r="N25" i="11" s="1"/>
  <c r="M29" i="11"/>
  <c r="N29" i="11" s="1"/>
  <c r="F40" i="11"/>
  <c r="G40" i="11"/>
  <c r="M28" i="11"/>
  <c r="N28" i="11" s="1"/>
  <c r="H30" i="11"/>
  <c r="M27" i="11"/>
  <c r="N27" i="11" s="1"/>
  <c r="C40" i="11"/>
  <c r="M28" i="10"/>
  <c r="N28" i="10" s="1"/>
  <c r="M26" i="10"/>
  <c r="N26" i="10" s="1"/>
  <c r="E40" i="10"/>
  <c r="M25" i="10"/>
  <c r="N25" i="10" s="1"/>
  <c r="F40" i="10"/>
  <c r="C40" i="10"/>
  <c r="D40" i="10"/>
  <c r="G40" i="10"/>
  <c r="M27" i="10"/>
  <c r="N27" i="10" s="1"/>
  <c r="M29" i="10"/>
  <c r="N29" i="10" s="1"/>
  <c r="M27" i="9"/>
  <c r="N27" i="9" s="1"/>
  <c r="F40" i="9"/>
  <c r="M25" i="9"/>
  <c r="N25" i="9" s="1"/>
  <c r="G40" i="9"/>
  <c r="M28" i="9"/>
  <c r="N28" i="9" s="1"/>
  <c r="M29" i="9"/>
  <c r="N29" i="9" s="1"/>
  <c r="M26" i="9"/>
  <c r="N26" i="9" s="1"/>
  <c r="D40" i="9"/>
  <c r="C40" i="9"/>
  <c r="E40" i="9"/>
  <c r="H30" i="14"/>
  <c r="H30" i="13"/>
  <c r="M26" i="12"/>
  <c r="N26" i="12" s="1"/>
  <c r="H30" i="12"/>
  <c r="M26" i="11"/>
  <c r="N26" i="11" s="1"/>
  <c r="H30" i="10"/>
  <c r="H30" i="9"/>
  <c r="D40" i="4"/>
  <c r="M26" i="8"/>
  <c r="N26" i="8" s="1"/>
  <c r="H30" i="8"/>
  <c r="H30" i="7"/>
  <c r="H30" i="6"/>
  <c r="M26" i="5"/>
  <c r="N26" i="5" s="1"/>
  <c r="E40" i="4"/>
  <c r="F40" i="4"/>
  <c r="M27" i="4"/>
  <c r="N27" i="4" s="1"/>
  <c r="M28" i="4"/>
  <c r="N28" i="4" s="1"/>
  <c r="G40" i="4"/>
  <c r="H30" i="4"/>
  <c r="M29" i="4"/>
  <c r="N29" i="4" s="1"/>
  <c r="M26" i="4"/>
  <c r="N26" i="4" s="1"/>
  <c r="M26" i="3"/>
  <c r="N26" i="3" s="1"/>
  <c r="M28" i="3"/>
  <c r="N28" i="3" s="1"/>
  <c r="D40" i="3"/>
  <c r="E40" i="3"/>
  <c r="G40" i="3"/>
  <c r="F40" i="3"/>
  <c r="M29" i="3"/>
  <c r="N29" i="3" s="1"/>
  <c r="M27" i="3"/>
  <c r="N27" i="3" s="1"/>
  <c r="M25" i="3"/>
  <c r="H30" i="3"/>
  <c r="M29" i="2"/>
  <c r="N29" i="2" s="1"/>
  <c r="M26" i="2"/>
  <c r="N26" i="2" s="1"/>
  <c r="M25" i="2"/>
  <c r="N25" i="2" s="1"/>
  <c r="E40" i="2"/>
  <c r="F40" i="2"/>
  <c r="G40" i="2"/>
  <c r="D40" i="2"/>
  <c r="H30" i="2"/>
  <c r="C40" i="2"/>
  <c r="M28" i="2"/>
  <c r="N28" i="2" s="1"/>
  <c r="M27" i="2"/>
  <c r="N27" i="2" s="1"/>
  <c r="M30" i="14" l="1"/>
  <c r="N30" i="14"/>
  <c r="N30" i="5"/>
  <c r="N30" i="8"/>
  <c r="M30" i="8"/>
  <c r="N30" i="7"/>
  <c r="M30" i="7"/>
  <c r="N30" i="6"/>
  <c r="M30" i="6"/>
  <c r="N30" i="13"/>
  <c r="M30" i="13"/>
  <c r="M30" i="12"/>
  <c r="N30" i="11"/>
  <c r="M30" i="10"/>
  <c r="N30" i="10"/>
  <c r="N30" i="9"/>
  <c r="M30" i="9"/>
  <c r="N30" i="12"/>
  <c r="M30" i="11"/>
  <c r="M30" i="5"/>
  <c r="N30" i="4"/>
  <c r="M30" i="4"/>
  <c r="N25" i="3"/>
  <c r="N30" i="3" s="1"/>
  <c r="M30" i="3"/>
  <c r="N30" i="2"/>
  <c r="M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A822E23B-1F1A-4D61-9064-47415B431D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AEDFE01E-A064-438E-BDE8-6638C48FF6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CEFE9A94-3E3B-4D22-83B9-20904F1FE5C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5A66A0E1-4DB6-4918-BD99-7FB506492E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F9978094-6897-4EBC-8621-0CB83292C3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3C4A1239-C557-4DC9-9AC2-3191DD0E74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FD0B322D-68E8-4339-9F7F-1BC494EC7C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29E0C814-1417-4703-A8FC-4404168AB11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60AAE7B1-4811-40FB-AEF4-1C2CD8E5E3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A9459382-179B-447C-A6FA-ABB3605525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B8BD760A-35E5-4CF4-B224-3B0F92CC9F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50C1AB9E-7BE2-4FD9-A1E9-FD07A07860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CC0AE540-900A-4AFE-821F-0C103A5EAF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sharedStrings.xml><?xml version="1.0" encoding="utf-8"?>
<sst xmlns="http://schemas.openxmlformats.org/spreadsheetml/2006/main" count="1198" uniqueCount="54">
  <si>
    <t>Demands of units per part</t>
  </si>
  <si>
    <t xml:space="preserve">Week </t>
  </si>
  <si>
    <t>Part 1</t>
  </si>
  <si>
    <t>Part 2</t>
  </si>
  <si>
    <t>Part 3</t>
  </si>
  <si>
    <t>Part 4</t>
  </si>
  <si>
    <t>Part 5</t>
  </si>
  <si>
    <t>Units per hour production rate</t>
  </si>
  <si>
    <t>Machine number</t>
  </si>
  <si>
    <t xml:space="preserve">Part 1 </t>
  </si>
  <si>
    <t xml:space="preserve">Part 2 </t>
  </si>
  <si>
    <t xml:space="preserve">Part 5 </t>
  </si>
  <si>
    <t xml:space="preserve">Machine 1 </t>
  </si>
  <si>
    <t>Machine 2</t>
  </si>
  <si>
    <t>Machine 3</t>
  </si>
  <si>
    <t>Machine 4</t>
  </si>
  <si>
    <t>Machine 5</t>
  </si>
  <si>
    <t xml:space="preserve">Yield </t>
  </si>
  <si>
    <t>Setup Times of parts per machines</t>
  </si>
  <si>
    <t>Negative Constarint</t>
  </si>
  <si>
    <t>Machine Number</t>
  </si>
  <si>
    <t>Setup Time (1)</t>
  </si>
  <si>
    <t>Setup Time (2)</t>
  </si>
  <si>
    <t>Total Setup Time (1+2)</t>
  </si>
  <si>
    <t>Machine 1</t>
  </si>
  <si>
    <t xml:space="preserve">Machine Run Time </t>
  </si>
  <si>
    <t>Total Time Machine Run</t>
  </si>
  <si>
    <t>Total time to produce</t>
  </si>
  <si>
    <t>Total Setup Time</t>
  </si>
  <si>
    <t xml:space="preserve">Total Avl time (Mon -Fri) </t>
  </si>
  <si>
    <t>Overtime  Hours (Sat &amp; Sun)</t>
  </si>
  <si>
    <t>Total Production Hours Available</t>
  </si>
  <si>
    <t>Total time to produce + Total Setup time</t>
  </si>
  <si>
    <t>Total Overtime</t>
  </si>
  <si>
    <t>Product Produced by each Machine</t>
  </si>
  <si>
    <t>Unit Produced</t>
  </si>
  <si>
    <t>Total Product Produced</t>
  </si>
  <si>
    <t xml:space="preserve"> </t>
  </si>
  <si>
    <t xml:space="preserve">Machine ON-OFF table </t>
  </si>
  <si>
    <t>Machine ON-OFF table</t>
  </si>
  <si>
    <t>Week Number</t>
  </si>
  <si>
    <t xml:space="preserve">Total Overtime </t>
  </si>
  <si>
    <t xml:space="preserve">Week 2 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</si>
  <si>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</si>
  <si>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</si>
  <si>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</si>
  <si>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</si>
  <si>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</si>
  <si>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</si>
  <si>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</si>
  <si>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</si>
  <si>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</si>
  <si>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</si>
  <si>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Infeasibe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</si>
</sst>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2" fontId="0" fillId="5" borderId="1" xfId="0" applyNumberFormat="1" applyFill="1" applyBorder="1" applyAlignment="1">
      <alignment wrapText="1"/>
    </xf>
    <xf numFmtId="2" fontId="0" fillId="2" borderId="0" xfId="0" applyNumberFormat="1" applyFill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2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53340</xdr:rowOff>
    </xdr:from>
    <xdr:to>
      <xdr:col>6</xdr:col>
      <xdr:colOff>457200</xdr:colOff>
      <xdr:row>25</xdr:row>
      <xdr:rowOff>68580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1AF4DF7-46F4-B54E-64A9-465435C350D7}"/>
                </a:ext>
              </a:extLst>
            </xdr:cNvPr>
            <xdr:cNvSpPr txBox="1"/>
          </xdr:nvSpPr>
          <xdr:spPr>
            <a:xfrm>
              <a:off x="457200" y="1440180"/>
              <a:ext cx="4831080" cy="37795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Z=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=1,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 </m:t>
                      </m:r>
                    </m:sub>
                    <m:sup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=5,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=12</m:t>
                      </m:r>
                    </m:sup>
                    <m:e>
                      <m:d>
                        <m:dPr>
                          <m:ctrlP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IN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IN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𝑂</m:t>
                              </m:r>
                            </m:e>
                            <m:sub>
                              <m:r>
                                <a:rPr lang="en-IN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𝑖𝑡</m:t>
                              </m:r>
                            </m:sub>
                          </m:sSub>
                        </m:e>
                      </m:d>
                    </m:e>
                  </m:nary>
                </m:oMath>
              </a14:m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 Runtime,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Binary Variable ( Boolean Table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 ,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 , 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=5,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  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=12</m:t>
                      </m:r>
                    </m:sup>
                    <m:e>
                      <m:sSub>
                        <m:sSubPr>
                          <m:ctrlP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𝑖𝑗𝑡</m:t>
                          </m:r>
                        </m:sub>
                      </m:sSub>
                    </m:e>
                  </m:nary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𝑃𝑟𝑜𝑑𝑢𝑐𝑡𝑖𝑜𝑛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𝑅𝑎𝑡𝑒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* 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𝑌𝑒𝑖𝑙𝑑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𝐹𝑎𝑐𝑡𝑜𝑟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𝐷𝑒𝑚𝑎𝑛𝑑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𝑗𝑡</m:t>
                      </m:r>
                    </m:sub>
                  </m:sSub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 </m:t>
                  </m:r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Demand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supHide m:val="on"/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  <m:sup/>
                    <m:e>
                      <m:sSub>
                        <m:sSubPr>
                          <m:ctrlP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en-IN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𝑖𝑗𝑡</m:t>
                          </m:r>
                        </m:sub>
                      </m:sSub>
                    </m:e>
                  </m:nary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𝑖𝑡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𝑆𝑒𝑡𝑢𝑝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𝑇𝑖𝑚𝑒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120 (Availability per week) + 48 (Overtime).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Time Availability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 ≤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</m:t>
                      </m:r>
                    </m:e>
                    <m:sub>
                      <m:r>
                        <a:rPr lang="en-IN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𝑖𝑡</m:t>
                      </m:r>
                    </m:sub>
                  </m:sSub>
                </m:oMath>
              </a14:m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48                                                                                                                  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Maximum Overtime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j = 1,2,3,4,5 ( Machines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i = 1,2,3,4,5 ( Parts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t = 1 - 12 ( Weeks )</a:t>
              </a: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1AF4DF7-46F4-B54E-64A9-465435C350D7}"/>
                </a:ext>
              </a:extLst>
            </xdr:cNvPr>
            <xdr:cNvSpPr txBox="1"/>
          </xdr:nvSpPr>
          <xdr:spPr>
            <a:xfrm>
              <a:off x="457200" y="1440180"/>
              <a:ext cx="4831080" cy="37795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Minimize Z=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∑1_(𝑖=1, 𝑡=1 )^(𝑖=5, 𝑡=12)▒(𝑂_𝑖𝑡 ) 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 Runtime,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Binary Variable ( Boolean Table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 ,𝑗=1 ,  𝑡=1)^(𝑖=5,𝑗=5   𝑡=12)▒𝑋_𝑖𝑗𝑡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*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〖𝑃𝑟𝑜𝑑𝑢𝑐𝑡𝑖𝑜𝑛 𝑅𝑎𝑡𝑒〗_𝑖𝑗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* 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〖𝑌𝑒𝑖𝑙𝑑 𝐹𝑎𝑐𝑡𝑜𝑟〗_𝑖𝑗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〖𝐷𝑒𝑚𝑎𝑛𝑑〗_𝑗𝑡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Demand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∑2_𝑗▒𝑋_𝑖𝑗𝑡 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𝑂_𝑖𝑡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〖𝑆𝑒𝑡𝑢𝑝 𝑇𝑖𝑚𝑒〗_𝑖𝑗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120 (Availability per week) + 48 (Overtime).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Time Availability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 ≤ 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𝑂_𝑖𝑡</a:t>
              </a:r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48                                                                                                                          </a:t>
              </a:r>
            </a:p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 Maximum Overtime Constraint )</a:t>
              </a:r>
              <a:endPara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j = 1,2,3,4,5 ( Machines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i = 1,2,3,4,5 ( Parts )</a:t>
              </a:r>
            </a:p>
            <a:p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t = 1 - 12 ( Weeks )</a:t>
              </a:r>
            </a:p>
            <a:p>
              <a:endParaRPr lang="en-IN" sz="1100"/>
            </a:p>
          </xdr:txBody>
        </xdr:sp>
      </mc:Fallback>
    </mc:AlternateContent>
    <xdr:clientData/>
  </xdr:twoCellAnchor>
  <xdr:oneCellAnchor>
    <xdr:from>
      <xdr:col>0</xdr:col>
      <xdr:colOff>441960</xdr:colOff>
      <xdr:row>1</xdr:row>
      <xdr:rowOff>22860</xdr:rowOff>
    </xdr:from>
    <xdr:ext cx="6498126" cy="1125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FEEACC-A68A-F1C3-638C-B3656793B451}"/>
            </a:ext>
          </a:extLst>
        </xdr:cNvPr>
        <xdr:cNvSpPr txBox="1"/>
      </xdr:nvSpPr>
      <xdr:spPr>
        <a:xfrm>
          <a:off x="441960" y="220980"/>
          <a:ext cx="6498126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Develop a linear programming model to determine the optimum production schedule that 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minimizes the total</a:t>
          </a:r>
          <a:br>
            <a:rPr lang="en-US" b="1"/>
          </a:b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machine hours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 overtime needed to meet the weekly customer demand. Assume that the weekend</a:t>
          </a:r>
          <a:br>
            <a:rPr lang="en-US"/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preventive maintenance 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effectively resets the machines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 that new setups are required to start production</a:t>
          </a:r>
          <a:br>
            <a:rPr lang="en-US"/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each week. Note that in this scenario any remaining production time that is insufficient to setup for a new</a:t>
          </a:r>
          <a:br>
            <a:rPr lang="en-US"/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part, is simply lost. This is a consequence of the maintenance process and the company policy of 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 carrying</a:t>
          </a:r>
          <a:br>
            <a:rPr lang="en-US" b="1"/>
          </a:b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any inventory between weeks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236837</xdr:colOff>
      <xdr:row>11</xdr:row>
      <xdr:rowOff>175054</xdr:rowOff>
    </xdr:from>
    <xdr:to>
      <xdr:col>15</xdr:col>
      <xdr:colOff>710514</xdr:colOff>
      <xdr:row>14</xdr:row>
      <xdr:rowOff>82378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277915-8144-FA67-E7AA-16DFA931EB83}"/>
            </a:ext>
          </a:extLst>
        </xdr:cNvPr>
        <xdr:cNvSpPr txBox="1"/>
      </xdr:nvSpPr>
      <xdr:spPr>
        <a:xfrm>
          <a:off x="12645080" y="2327189"/>
          <a:ext cx="3459893" cy="494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1: Value if</a:t>
          </a:r>
          <a:r>
            <a:rPr lang="en-US" sz="1100" baseline="0"/>
            <a:t> the value is</a:t>
          </a:r>
          <a:r>
            <a:rPr lang="en-US" sz="1100"/>
            <a:t> +ve in negative constarint</a:t>
          </a:r>
        </a:p>
        <a:p>
          <a:r>
            <a:rPr lang="en-US" sz="1100"/>
            <a:t>0:</a:t>
          </a:r>
          <a:r>
            <a:rPr lang="en-US" sz="1100" baseline="0"/>
            <a:t> </a:t>
          </a:r>
          <a:r>
            <a:rPr lang="en-US" sz="1100"/>
            <a:t>value if 0</a:t>
          </a:r>
          <a:r>
            <a:rPr lang="en-US" sz="1100" baseline="0"/>
            <a:t> in the negative constarint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AF64-BBF0-439D-AA80-B6A654509FF5}">
  <dimension ref="B2:AJ45"/>
  <sheetViews>
    <sheetView zoomScale="72" zoomScaleNormal="74" workbookViewId="0">
      <selection activeCell="I34" sqref="I34:N34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/>
      <c r="C4" s="7"/>
      <c r="D4" s="7"/>
      <c r="E4" s="7"/>
      <c r="F4" s="7"/>
      <c r="G4" s="7"/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38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0</v>
      </c>
      <c r="I17" s="18">
        <f>F17*P17</f>
        <v>0</v>
      </c>
      <c r="J17" s="18">
        <f>SUMPRODUCT(C17:G17,M17:Q17)</f>
        <v>0</v>
      </c>
      <c r="L17" s="7" t="s">
        <v>12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S17" s="7" t="s">
        <v>12</v>
      </c>
      <c r="T17" s="7">
        <f>M17*168-C25</f>
        <v>0</v>
      </c>
      <c r="U17" s="7">
        <f t="shared" ref="T17:X21" si="0">N17*168-D25</f>
        <v>0</v>
      </c>
      <c r="V17" s="7">
        <f t="shared" si="0"/>
        <v>0</v>
      </c>
      <c r="W17" s="7">
        <f t="shared" si="0"/>
        <v>0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0</v>
      </c>
      <c r="I18" s="18">
        <f>D18*N18</f>
        <v>0</v>
      </c>
      <c r="J18" s="18">
        <f>SUMPRODUCT(C18:G18,M18:Q18)</f>
        <v>0</v>
      </c>
      <c r="L18" s="7" t="s">
        <v>13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0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0</v>
      </c>
      <c r="I19" s="18">
        <f>G19*Q19</f>
        <v>0</v>
      </c>
      <c r="J19" s="18">
        <f>SUMPRODUCT(C19:G19,M19:Q19)</f>
        <v>0</v>
      </c>
      <c r="L19" s="7" t="s">
        <v>14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0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0</v>
      </c>
      <c r="I20" s="18">
        <f>E20*O20</f>
        <v>0</v>
      </c>
      <c r="J20" s="18">
        <f>SUMPRODUCT(C20:G20,M20:Q20)</f>
        <v>0</v>
      </c>
      <c r="L20" s="7" t="s">
        <v>15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0</v>
      </c>
      <c r="I21" s="18">
        <f>G21*Q21</f>
        <v>0</v>
      </c>
      <c r="J21" s="18">
        <f>SUMPRODUCT(C21:G21,M21:Q21)</f>
        <v>0</v>
      </c>
      <c r="L21" s="7" t="s">
        <v>16</v>
      </c>
      <c r="M21" s="7">
        <v>0</v>
      </c>
      <c r="N21" s="7">
        <v>0</v>
      </c>
      <c r="O21" s="7">
        <v>0</v>
      </c>
      <c r="P21" s="7">
        <v>0</v>
      </c>
      <c r="Q21" s="11">
        <v>0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0</v>
      </c>
      <c r="X21" s="7">
        <f t="shared" si="0"/>
        <v>0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22">
        <f>SUM(C25:G25)</f>
        <v>0</v>
      </c>
      <c r="I25" s="22">
        <f>J17</f>
        <v>0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0</v>
      </c>
      <c r="N25" s="22">
        <f>M25-J25</f>
        <v>-120</v>
      </c>
    </row>
    <row r="26" spans="2:24" x14ac:dyDescent="0.3">
      <c r="B26" s="16" t="s">
        <v>13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0</v>
      </c>
      <c r="I26" s="22">
        <f>J18</f>
        <v>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0</v>
      </c>
      <c r="N26" s="22">
        <f t="shared" ref="N26:N29" si="4">M26-J26</f>
        <v>-120</v>
      </c>
    </row>
    <row r="27" spans="2:24" x14ac:dyDescent="0.3">
      <c r="B27" s="16" t="s">
        <v>14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22">
        <f t="shared" si="1"/>
        <v>0</v>
      </c>
      <c r="I27" s="22">
        <f>J19</f>
        <v>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0</v>
      </c>
      <c r="N27" s="22">
        <f t="shared" si="4"/>
        <v>-120</v>
      </c>
    </row>
    <row r="28" spans="2:24" x14ac:dyDescent="0.3">
      <c r="B28" s="16" t="s">
        <v>15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22">
        <f t="shared" si="1"/>
        <v>0</v>
      </c>
      <c r="I28" s="22">
        <f>J20</f>
        <v>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0</v>
      </c>
      <c r="N28" s="22">
        <f t="shared" si="4"/>
        <v>-120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0</v>
      </c>
      <c r="G29" s="11">
        <v>0</v>
      </c>
      <c r="H29" s="22">
        <f t="shared" si="1"/>
        <v>0</v>
      </c>
      <c r="I29" s="22">
        <f>J21</f>
        <v>0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0</v>
      </c>
      <c r="N29" s="22">
        <f t="shared" si="4"/>
        <v>-120</v>
      </c>
    </row>
    <row r="30" spans="2:24" x14ac:dyDescent="0.3">
      <c r="B30" s="24"/>
      <c r="H30" s="25">
        <f>SUM(H25:H29)</f>
        <v>0</v>
      </c>
      <c r="I30" s="26"/>
      <c r="K30" s="26"/>
      <c r="L30" s="26"/>
      <c r="M30" s="25">
        <f>SUM(M25:M29)</f>
        <v>0</v>
      </c>
      <c r="N30" s="25">
        <f t="shared" ref="N30" si="5">SUM(N25:N29)</f>
        <v>-600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35">
        <v>1</v>
      </c>
      <c r="J34" s="7">
        <v>3500</v>
      </c>
      <c r="K34" s="7">
        <v>3000</v>
      </c>
      <c r="L34" s="7">
        <v>4000</v>
      </c>
      <c r="M34" s="7">
        <v>4000</v>
      </c>
      <c r="N34" s="7">
        <v>2800</v>
      </c>
    </row>
    <row r="35" spans="2:14" x14ac:dyDescent="0.3">
      <c r="B35" s="16" t="s">
        <v>24</v>
      </c>
      <c r="C35" s="30">
        <f>C25*C$13*C8</f>
        <v>0</v>
      </c>
      <c r="D35" s="30">
        <f>D25*D$13*D8</f>
        <v>0</v>
      </c>
      <c r="E35" s="30">
        <f>E25*E$13*E8</f>
        <v>0</v>
      </c>
      <c r="F35" s="30">
        <f>F25*F$13*F8</f>
        <v>0</v>
      </c>
      <c r="G35" s="30">
        <f>G25*G$13*G8</f>
        <v>0</v>
      </c>
      <c r="I35" s="35">
        <v>2</v>
      </c>
      <c r="J35" s="7">
        <v>3000</v>
      </c>
      <c r="K35" s="7">
        <v>2800</v>
      </c>
      <c r="L35" s="7">
        <v>4000</v>
      </c>
      <c r="M35" s="7">
        <v>4300</v>
      </c>
      <c r="N35" s="7">
        <v>2800</v>
      </c>
    </row>
    <row r="36" spans="2:14" x14ac:dyDescent="0.3">
      <c r="B36" s="16" t="s">
        <v>13</v>
      </c>
      <c r="C36" s="30">
        <f t="shared" ref="C36:C40" si="6">C26*C$13*C9</f>
        <v>0</v>
      </c>
      <c r="D36" s="30">
        <f>D26*D$13*D9</f>
        <v>0</v>
      </c>
      <c r="E36" s="30">
        <f>E26*E$13*E9</f>
        <v>0</v>
      </c>
      <c r="F36" s="30">
        <f t="shared" ref="F36:G39" si="7">F26*F$13*F9</f>
        <v>0</v>
      </c>
      <c r="G36" s="30">
        <f t="shared" si="7"/>
        <v>0</v>
      </c>
      <c r="I36" s="35">
        <v>3</v>
      </c>
      <c r="J36" s="7">
        <v>3000</v>
      </c>
      <c r="K36" s="7">
        <v>2000</v>
      </c>
      <c r="L36" s="7">
        <v>4000</v>
      </c>
      <c r="M36" s="7">
        <v>3500</v>
      </c>
      <c r="N36" s="7">
        <v>3000</v>
      </c>
    </row>
    <row r="37" spans="2:14" x14ac:dyDescent="0.3">
      <c r="B37" s="16" t="s">
        <v>14</v>
      </c>
      <c r="C37" s="30">
        <f t="shared" si="6"/>
        <v>0</v>
      </c>
      <c r="D37" s="30">
        <f t="shared" ref="D37:E39" si="8">D27*D$13*D10</f>
        <v>0</v>
      </c>
      <c r="E37" s="30">
        <f t="shared" si="8"/>
        <v>0</v>
      </c>
      <c r="F37" s="30">
        <f t="shared" si="7"/>
        <v>0</v>
      </c>
      <c r="G37" s="30">
        <f>G27*G$13*G10</f>
        <v>0</v>
      </c>
      <c r="I37" s="35">
        <v>4</v>
      </c>
      <c r="J37" s="7">
        <v>3000</v>
      </c>
      <c r="K37" s="7">
        <v>3000</v>
      </c>
      <c r="L37" s="7">
        <v>4000</v>
      </c>
      <c r="M37" s="7">
        <v>3800</v>
      </c>
      <c r="N37" s="7">
        <v>2800</v>
      </c>
    </row>
    <row r="38" spans="2:14" x14ac:dyDescent="0.3">
      <c r="B38" s="16" t="s">
        <v>15</v>
      </c>
      <c r="C38" s="30">
        <f t="shared" si="6"/>
        <v>0</v>
      </c>
      <c r="D38" s="30">
        <f t="shared" si="8"/>
        <v>0</v>
      </c>
      <c r="E38" s="30">
        <f>E28*E$13*E11</f>
        <v>0</v>
      </c>
      <c r="F38" s="30">
        <f t="shared" si="7"/>
        <v>0</v>
      </c>
      <c r="G38" s="30">
        <f t="shared" si="7"/>
        <v>0</v>
      </c>
      <c r="I38" s="35">
        <v>5</v>
      </c>
      <c r="J38" s="7">
        <v>3000</v>
      </c>
      <c r="K38" s="7">
        <v>3000</v>
      </c>
      <c r="L38" s="7">
        <v>4000</v>
      </c>
      <c r="M38" s="7">
        <v>4000</v>
      </c>
      <c r="N38" s="7">
        <v>2800</v>
      </c>
    </row>
    <row r="39" spans="2:14" x14ac:dyDescent="0.3">
      <c r="B39" s="16" t="s">
        <v>16</v>
      </c>
      <c r="C39" s="30">
        <f t="shared" si="6"/>
        <v>0</v>
      </c>
      <c r="D39" s="30">
        <f>D29*D$13*D12</f>
        <v>0</v>
      </c>
      <c r="E39" s="30">
        <f t="shared" si="8"/>
        <v>0</v>
      </c>
      <c r="F39" s="30">
        <f t="shared" si="7"/>
        <v>0</v>
      </c>
      <c r="G39" s="30">
        <f t="shared" si="7"/>
        <v>0</v>
      </c>
      <c r="I39" s="35">
        <v>6</v>
      </c>
      <c r="J39" s="7">
        <v>3500</v>
      </c>
      <c r="K39" s="7">
        <v>2500</v>
      </c>
      <c r="L39" s="7">
        <v>4000</v>
      </c>
      <c r="M39" s="7">
        <v>3800</v>
      </c>
      <c r="N39" s="7">
        <v>2500</v>
      </c>
    </row>
    <row r="40" spans="2:14" x14ac:dyDescent="0.3">
      <c r="B40" s="31" t="s">
        <v>36</v>
      </c>
      <c r="C40" s="30">
        <f t="shared" si="6"/>
        <v>0</v>
      </c>
      <c r="D40" s="31">
        <f t="shared" ref="D40:G40" si="9">SUM(D35:D39)</f>
        <v>0</v>
      </c>
      <c r="E40" s="31">
        <f t="shared" si="9"/>
        <v>0</v>
      </c>
      <c r="F40" s="31">
        <f t="shared" si="9"/>
        <v>0</v>
      </c>
      <c r="G40" s="31">
        <f t="shared" si="9"/>
        <v>0</v>
      </c>
      <c r="H40" s="3" t="s">
        <v>37</v>
      </c>
      <c r="I40" s="35">
        <v>7</v>
      </c>
      <c r="J40" s="7">
        <v>3500</v>
      </c>
      <c r="K40" s="7">
        <v>2500</v>
      </c>
      <c r="L40" s="7">
        <v>3800</v>
      </c>
      <c r="M40" s="7">
        <v>4000</v>
      </c>
      <c r="N40" s="7">
        <v>2500</v>
      </c>
    </row>
    <row r="41" spans="2:14" x14ac:dyDescent="0.3">
      <c r="I41" s="35">
        <v>8</v>
      </c>
      <c r="J41" s="7">
        <v>3300</v>
      </c>
      <c r="K41" s="7">
        <v>3400</v>
      </c>
      <c r="L41" s="7">
        <v>3700</v>
      </c>
      <c r="M41" s="7">
        <v>4200</v>
      </c>
      <c r="N41" s="7">
        <v>2500</v>
      </c>
    </row>
    <row r="42" spans="2:14" x14ac:dyDescent="0.3">
      <c r="I42" s="35">
        <v>9</v>
      </c>
      <c r="J42" s="7">
        <v>3300</v>
      </c>
      <c r="K42" s="7">
        <v>3400</v>
      </c>
      <c r="L42" s="7">
        <v>0</v>
      </c>
      <c r="M42" s="7">
        <v>4500</v>
      </c>
      <c r="N42" s="7">
        <v>3000</v>
      </c>
    </row>
    <row r="43" spans="2:14" x14ac:dyDescent="0.3">
      <c r="I43" s="35">
        <v>10</v>
      </c>
      <c r="J43" s="7">
        <v>3200</v>
      </c>
      <c r="K43" s="7">
        <v>3000</v>
      </c>
      <c r="L43" s="7">
        <v>0</v>
      </c>
      <c r="M43" s="7">
        <v>4500</v>
      </c>
      <c r="N43" s="7">
        <v>3000</v>
      </c>
    </row>
    <row r="44" spans="2:14" x14ac:dyDescent="0.3">
      <c r="I44" s="35">
        <v>11</v>
      </c>
      <c r="J44" s="7">
        <v>4500</v>
      </c>
      <c r="K44" s="7">
        <v>4000</v>
      </c>
      <c r="L44" s="7">
        <v>5000</v>
      </c>
      <c r="M44" s="7">
        <v>5000</v>
      </c>
      <c r="N44" s="7">
        <v>3800</v>
      </c>
    </row>
    <row r="45" spans="2:14" x14ac:dyDescent="0.3">
      <c r="I45" s="35">
        <v>12</v>
      </c>
      <c r="J45" s="7">
        <v>3000</v>
      </c>
      <c r="K45" s="7">
        <v>2800</v>
      </c>
      <c r="L45" s="7">
        <v>4000</v>
      </c>
      <c r="M45" s="7">
        <v>4300</v>
      </c>
      <c r="N45" s="7">
        <v>2800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A4AD-4EDE-419C-9A16-42EC8376DDE5}">
  <dimension ref="B2:AJ40"/>
  <sheetViews>
    <sheetView zoomScale="72" zoomScaleNormal="74" workbookViewId="0">
      <selection activeCell="O25" sqref="O25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>
        <v>8</v>
      </c>
      <c r="C4" s="7">
        <v>3300</v>
      </c>
      <c r="D4" s="7">
        <v>3400</v>
      </c>
      <c r="E4" s="7">
        <v>3700</v>
      </c>
      <c r="F4" s="7">
        <v>4200</v>
      </c>
      <c r="G4" s="7">
        <v>2500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>M17*168-C25</f>
        <v>126.74999999999997</v>
      </c>
      <c r="U17" s="7">
        <f t="shared" ref="T17:X21" si="0">N17*168-D25</f>
        <v>0</v>
      </c>
      <c r="V17" s="7">
        <f t="shared" si="0"/>
        <v>0</v>
      </c>
      <c r="W17" s="7">
        <f t="shared" si="0"/>
        <v>68.974358974358992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57.999999999999957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19.494949494949537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118.66666666666667</v>
      </c>
      <c r="V20" s="7">
        <f t="shared" si="0"/>
        <v>69.333333333333329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159.33333333333331</v>
      </c>
      <c r="X21" s="7">
        <f t="shared" si="0"/>
        <v>84.666666666666686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41.250000000000036</v>
      </c>
      <c r="D25" s="7">
        <v>0</v>
      </c>
      <c r="E25" s="7">
        <v>0</v>
      </c>
      <c r="F25" s="7">
        <v>99.025641025641008</v>
      </c>
      <c r="G25" s="7">
        <v>0</v>
      </c>
      <c r="H25" s="22">
        <f>SUM(C25:G25)</f>
        <v>140.27564102564105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156.27564102564105</v>
      </c>
      <c r="N25" s="22">
        <f>M25-J25</f>
        <v>36.27564102564105</v>
      </c>
    </row>
    <row r="26" spans="2:24" x14ac:dyDescent="0.3">
      <c r="B26" s="16" t="s">
        <v>13</v>
      </c>
      <c r="C26" s="7">
        <v>110.00000000000004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110.00000000000004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120.00000000000004</v>
      </c>
      <c r="N26" s="22">
        <f t="shared" ref="N26:N29" si="4">M26-J26</f>
        <v>0</v>
      </c>
    </row>
    <row r="27" spans="2:24" x14ac:dyDescent="0.3">
      <c r="B27" s="16" t="s">
        <v>14</v>
      </c>
      <c r="C27" s="7">
        <v>0</v>
      </c>
      <c r="D27" s="7">
        <v>148.50505050505046</v>
      </c>
      <c r="E27" s="7">
        <v>0</v>
      </c>
      <c r="F27" s="7">
        <v>0</v>
      </c>
      <c r="G27" s="7">
        <v>0</v>
      </c>
      <c r="H27" s="22">
        <f t="shared" si="1"/>
        <v>148.50505050505046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158.50505050505046</v>
      </c>
      <c r="N27" s="22">
        <f t="shared" si="4"/>
        <v>38.505050505050463</v>
      </c>
    </row>
    <row r="28" spans="2:24" x14ac:dyDescent="0.3">
      <c r="B28" s="16" t="s">
        <v>15</v>
      </c>
      <c r="C28" s="7">
        <v>0</v>
      </c>
      <c r="D28" s="7">
        <v>49.333333333333329</v>
      </c>
      <c r="E28" s="7">
        <v>98.666666666666671</v>
      </c>
      <c r="F28" s="7">
        <v>0</v>
      </c>
      <c r="G28" s="7">
        <v>0</v>
      </c>
      <c r="H28" s="22">
        <f t="shared" si="1"/>
        <v>148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168</v>
      </c>
      <c r="N28" s="22">
        <f t="shared" si="4"/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8.6666666666666998</v>
      </c>
      <c r="G29" s="11">
        <v>83.333333333333314</v>
      </c>
      <c r="H29" s="22">
        <f t="shared" si="1"/>
        <v>92.000000000000014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120.00000000000001</v>
      </c>
      <c r="N29" s="22">
        <f t="shared" si="4"/>
        <v>0</v>
      </c>
    </row>
    <row r="30" spans="2:24" x14ac:dyDescent="0.3">
      <c r="B30" s="24"/>
      <c r="H30" s="25">
        <f>SUM(H25:H29)</f>
        <v>638.78069153069157</v>
      </c>
      <c r="I30" s="26"/>
      <c r="K30" s="26"/>
      <c r="L30" s="26"/>
      <c r="M30" s="25">
        <f>SUM(M25:M29)</f>
        <v>722.78069153069157</v>
      </c>
      <c r="N30" s="25">
        <f t="shared" ref="N30" si="5">SUM(N25:N29)</f>
        <v>122.78069153069151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990.00000000000091</v>
      </c>
      <c r="D35" s="30">
        <f>D25*D$13*D8</f>
        <v>0</v>
      </c>
      <c r="E35" s="30">
        <f>E25*E$13*E8</f>
        <v>0</v>
      </c>
      <c r="F35" s="30">
        <f>F25*F$13*F8</f>
        <v>3861.9999999999995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2310.0000000000009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2450.333333333333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949.66666666666663</v>
      </c>
      <c r="E38" s="30">
        <f>E28*E$13*E11</f>
        <v>3700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338.00000000000131</v>
      </c>
      <c r="G39" s="30">
        <f t="shared" si="6"/>
        <v>2499.9999999999991</v>
      </c>
    </row>
    <row r="40" spans="2:14" x14ac:dyDescent="0.3">
      <c r="B40" s="31" t="s">
        <v>36</v>
      </c>
      <c r="C40" s="31">
        <f>SUM(C35:C39)</f>
        <v>3300.0000000000018</v>
      </c>
      <c r="D40" s="31">
        <f t="shared" ref="D40:G40" si="8">SUM(D35:D39)</f>
        <v>3399.9999999999995</v>
      </c>
      <c r="E40" s="31">
        <f t="shared" si="8"/>
        <v>3700</v>
      </c>
      <c r="F40" s="31">
        <f t="shared" si="8"/>
        <v>4200.0000000000009</v>
      </c>
      <c r="G40" s="31">
        <f t="shared" si="8"/>
        <v>2499.9999999999991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EBFE-6347-484D-96A8-9DF8D20FB138}">
  <dimension ref="B2:AJ40"/>
  <sheetViews>
    <sheetView topLeftCell="A3" zoomScale="72" zoomScaleNormal="74" workbookViewId="0">
      <selection activeCell="I32" sqref="I32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>
        <v>9</v>
      </c>
      <c r="C4" s="7">
        <v>3300</v>
      </c>
      <c r="D4" s="7">
        <v>3400</v>
      </c>
      <c r="E4" s="7">
        <v>0</v>
      </c>
      <c r="F4" s="7">
        <v>4500</v>
      </c>
      <c r="G4" s="7">
        <v>3000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0</v>
      </c>
      <c r="J17" s="18">
        <f>SUMPRODUCT(C17:G17,M17:Q17)</f>
        <v>8</v>
      </c>
      <c r="L17" s="7" t="s">
        <v>12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S17" s="7" t="s">
        <v>12</v>
      </c>
      <c r="T17" s="7">
        <f>M17*168-C25</f>
        <v>56</v>
      </c>
      <c r="U17" s="7">
        <f t="shared" ref="T17:X21" si="0">N17*168-D25</f>
        <v>0</v>
      </c>
      <c r="V17" s="7">
        <f t="shared" si="0"/>
        <v>0</v>
      </c>
      <c r="W17" s="7">
        <f t="shared" si="0"/>
        <v>0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8</v>
      </c>
      <c r="J18" s="18">
        <f>SUMPRODUCT(C18:G18,M18:Q18)</f>
        <v>18</v>
      </c>
      <c r="L18" s="7" t="s">
        <v>13</v>
      </c>
      <c r="M18" s="7">
        <v>1</v>
      </c>
      <c r="N18" s="7">
        <v>1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138.85714285714286</v>
      </c>
      <c r="U18" s="7">
        <f t="shared" si="0"/>
        <v>95.142857142857196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0</v>
      </c>
      <c r="I19" s="18">
        <f>G19*Q19</f>
        <v>24</v>
      </c>
      <c r="J19" s="18">
        <f>SUMPRODUCT(C19:G19,M19:Q19)</f>
        <v>24</v>
      </c>
      <c r="L19" s="7" t="s">
        <v>14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S19" s="7" t="s">
        <v>14</v>
      </c>
      <c r="T19" s="7">
        <f t="shared" si="0"/>
        <v>0</v>
      </c>
      <c r="U19" s="7">
        <f t="shared" si="0"/>
        <v>0</v>
      </c>
      <c r="V19" s="7">
        <f t="shared" si="0"/>
        <v>0</v>
      </c>
      <c r="W19" s="7">
        <f t="shared" si="0"/>
        <v>0</v>
      </c>
      <c r="X19" s="7">
        <f t="shared" si="0"/>
        <v>56.888888888888886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0</v>
      </c>
      <c r="J20" s="18">
        <f>SUMPRODUCT(C20:G20,M20:Q20)</f>
        <v>8</v>
      </c>
      <c r="L20" s="7" t="s">
        <v>15</v>
      </c>
      <c r="M20" s="7">
        <v>0</v>
      </c>
      <c r="N20" s="7">
        <v>1</v>
      </c>
      <c r="O20" s="7">
        <v>0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43.417439703153946</v>
      </c>
      <c r="V20" s="7">
        <f t="shared" si="0"/>
        <v>0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0</v>
      </c>
      <c r="J21" s="18">
        <f>SUMPRODUCT(C21:G21,M21:Q21)</f>
        <v>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0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52.615384615384627</v>
      </c>
      <c r="X21" s="7">
        <f t="shared" si="0"/>
        <v>0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112</v>
      </c>
      <c r="D25" s="7">
        <v>0</v>
      </c>
      <c r="E25" s="7">
        <v>0</v>
      </c>
      <c r="F25" s="7">
        <v>0</v>
      </c>
      <c r="G25" s="7">
        <v>0</v>
      </c>
      <c r="H25" s="22">
        <f>SUM(C25:G25)</f>
        <v>112</v>
      </c>
      <c r="I25" s="22">
        <f>J17</f>
        <v>8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120</v>
      </c>
      <c r="N25" s="22">
        <f>M25-J25</f>
        <v>0</v>
      </c>
    </row>
    <row r="26" spans="2:24" x14ac:dyDescent="0.3">
      <c r="B26" s="16" t="s">
        <v>13</v>
      </c>
      <c r="C26" s="7">
        <v>29.142857142857128</v>
      </c>
      <c r="D26" s="7">
        <v>72.857142857142804</v>
      </c>
      <c r="E26" s="7">
        <v>0</v>
      </c>
      <c r="F26" s="7">
        <v>0</v>
      </c>
      <c r="G26" s="7">
        <v>0</v>
      </c>
      <c r="H26" s="22">
        <f t="shared" ref="H26:H29" si="1">SUM(C26:G26)</f>
        <v>101.99999999999993</v>
      </c>
      <c r="I26" s="22">
        <f>J18</f>
        <v>18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119.99999999999993</v>
      </c>
      <c r="N26" s="22">
        <f t="shared" ref="N26:N29" si="4">M26-J26</f>
        <v>0</v>
      </c>
    </row>
    <row r="27" spans="2:24" x14ac:dyDescent="0.3">
      <c r="B27" s="16" t="s">
        <v>14</v>
      </c>
      <c r="C27" s="7">
        <v>0</v>
      </c>
      <c r="D27" s="7">
        <v>0</v>
      </c>
      <c r="E27" s="7">
        <v>0</v>
      </c>
      <c r="F27" s="7">
        <v>0</v>
      </c>
      <c r="G27" s="33">
        <v>111.11111111111111</v>
      </c>
      <c r="H27" s="22">
        <f t="shared" si="1"/>
        <v>111.11111111111111</v>
      </c>
      <c r="I27" s="22">
        <f>J19</f>
        <v>24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135.11111111111111</v>
      </c>
      <c r="N27" s="22">
        <f t="shared" si="4"/>
        <v>15.111111111111114</v>
      </c>
    </row>
    <row r="28" spans="2:24" x14ac:dyDescent="0.3">
      <c r="B28" s="16" t="s">
        <v>15</v>
      </c>
      <c r="C28" s="7">
        <v>0</v>
      </c>
      <c r="D28" s="7">
        <v>124.58256029684605</v>
      </c>
      <c r="E28" s="33">
        <v>0</v>
      </c>
      <c r="F28" s="7">
        <v>0</v>
      </c>
      <c r="G28" s="7">
        <v>0</v>
      </c>
      <c r="H28" s="22">
        <f t="shared" si="1"/>
        <v>124.58256029684605</v>
      </c>
      <c r="I28" s="22">
        <f>J20</f>
        <v>8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132.58256029684605</v>
      </c>
      <c r="N28" s="22">
        <f t="shared" si="4"/>
        <v>12.582560296846054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115.38461538461537</v>
      </c>
      <c r="G29" s="11">
        <v>0</v>
      </c>
      <c r="H29" s="22">
        <f t="shared" si="1"/>
        <v>115.38461538461537</v>
      </c>
      <c r="I29" s="22">
        <f>J21</f>
        <v>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123.38461538461537</v>
      </c>
      <c r="N29" s="22">
        <f t="shared" si="4"/>
        <v>3.3846153846153726</v>
      </c>
    </row>
    <row r="30" spans="2:24" x14ac:dyDescent="0.3">
      <c r="B30" s="24"/>
      <c r="H30" s="25">
        <f>SUM(H25:H29)</f>
        <v>565.0782867925725</v>
      </c>
      <c r="I30" s="26"/>
      <c r="K30" s="26"/>
      <c r="L30" s="26"/>
      <c r="M30" s="25">
        <f>SUM(M25:M29)</f>
        <v>631.0782867925725</v>
      </c>
      <c r="N30" s="25">
        <f t="shared" ref="N30" si="5">SUM(N25:N29)</f>
        <v>31.078286792572541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2688</v>
      </c>
      <c r="D35" s="30">
        <f>D25*D$13*D8</f>
        <v>0</v>
      </c>
      <c r="E35" s="30">
        <f>E25*E$13*E8</f>
        <v>0</v>
      </c>
      <c r="F35" s="30">
        <f>F25*F$13*F8</f>
        <v>0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611.99999999999966</v>
      </c>
      <c r="D36" s="30">
        <f>D26*D$13*D9</f>
        <v>1001.7857142857137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0</v>
      </c>
      <c r="E37" s="30">
        <f t="shared" si="7"/>
        <v>0</v>
      </c>
      <c r="F37" s="30">
        <f t="shared" si="6"/>
        <v>0</v>
      </c>
      <c r="G37" s="30">
        <f>G27*G$13*G10</f>
        <v>3000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2398.2142857142867</v>
      </c>
      <c r="E38" s="30">
        <f>E28*E$13*E11</f>
        <v>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4500</v>
      </c>
      <c r="G39" s="30">
        <f t="shared" si="6"/>
        <v>0</v>
      </c>
    </row>
    <row r="40" spans="2:14" x14ac:dyDescent="0.3">
      <c r="B40" s="31" t="s">
        <v>36</v>
      </c>
      <c r="C40" s="31">
        <f>SUM(C35:C39)</f>
        <v>3299.9999999999995</v>
      </c>
      <c r="D40" s="31">
        <f t="shared" ref="D40:G40" si="8">SUM(D35:D39)</f>
        <v>3400.0000000000005</v>
      </c>
      <c r="E40" s="34">
        <f t="shared" si="8"/>
        <v>0</v>
      </c>
      <c r="F40" s="31">
        <f t="shared" si="8"/>
        <v>4500</v>
      </c>
      <c r="G40" s="31">
        <f t="shared" si="8"/>
        <v>3000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071C-26D9-4F2A-B182-83CD29DA809E}">
  <dimension ref="B2:AJ40"/>
  <sheetViews>
    <sheetView zoomScale="74" zoomScaleNormal="52" workbookViewId="0">
      <selection activeCell="J12" sqref="J12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796875" style="2"/>
    <col min="16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>
        <v>10</v>
      </c>
      <c r="C4" s="7">
        <v>3200</v>
      </c>
      <c r="D4" s="7">
        <v>3000</v>
      </c>
      <c r="E4" s="7">
        <v>0</v>
      </c>
      <c r="F4" s="7">
        <v>4500</v>
      </c>
      <c r="G4" s="7">
        <v>3000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1</v>
      </c>
      <c r="S17" s="7" t="s">
        <v>12</v>
      </c>
      <c r="T17" s="7">
        <f t="shared" ref="T17:X21" si="0">M17*168-C25</f>
        <v>70.20757575757581</v>
      </c>
      <c r="U17" s="7">
        <f t="shared" si="0"/>
        <v>0</v>
      </c>
      <c r="V17" s="7">
        <f t="shared" si="0"/>
        <v>-4.4408920985006262E-16</v>
      </c>
      <c r="W17" s="7">
        <f t="shared" si="0"/>
        <v>164.61538461538427</v>
      </c>
      <c r="X17" s="7">
        <f t="shared" si="0"/>
        <v>165.17703962703999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8</v>
      </c>
      <c r="J18" s="18">
        <f>SUMPRODUCT(C18:G18,M18:Q18)</f>
        <v>18</v>
      </c>
      <c r="L18" s="7" t="s">
        <v>13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S18" s="7" t="s">
        <v>13</v>
      </c>
      <c r="T18" s="7">
        <f t="shared" si="0"/>
        <v>127.38181818181837</v>
      </c>
      <c r="U18" s="7">
        <f t="shared" si="0"/>
        <v>106.61818181818205</v>
      </c>
      <c r="V18" s="7">
        <f t="shared" si="0"/>
        <v>168</v>
      </c>
      <c r="W18" s="7">
        <f t="shared" si="0"/>
        <v>168</v>
      </c>
      <c r="X18" s="7">
        <f t="shared" si="0"/>
        <v>168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0</v>
      </c>
      <c r="I19" s="18">
        <f>G19*Q19</f>
        <v>24</v>
      </c>
      <c r="J19" s="18">
        <f>SUMPRODUCT(C19:G19,M19:Q19)</f>
        <v>24</v>
      </c>
      <c r="L19" s="7" t="s">
        <v>14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S19" s="7" t="s">
        <v>14</v>
      </c>
      <c r="T19" s="7">
        <f t="shared" si="0"/>
        <v>0</v>
      </c>
      <c r="U19" s="7">
        <f t="shared" si="0"/>
        <v>0</v>
      </c>
      <c r="V19" s="7">
        <f t="shared" si="0"/>
        <v>0</v>
      </c>
      <c r="W19" s="7">
        <f t="shared" si="0"/>
        <v>0</v>
      </c>
      <c r="X19" s="7">
        <f t="shared" si="0"/>
        <v>56.888888888889269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0</v>
      </c>
      <c r="J20" s="18">
        <f>SUMPRODUCT(C20:G20,M20:Q20)</f>
        <v>8</v>
      </c>
      <c r="L20" s="7" t="s">
        <v>15</v>
      </c>
      <c r="M20" s="7">
        <v>0</v>
      </c>
      <c r="N20" s="7">
        <v>1</v>
      </c>
      <c r="O20" s="7">
        <v>0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56.000000000000043</v>
      </c>
      <c r="V20" s="7">
        <f t="shared" si="0"/>
        <v>0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0</v>
      </c>
      <c r="J21" s="18">
        <f>SUMPRODUCT(C21:G21,M21:Q21)</f>
        <v>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0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56.000000000000512</v>
      </c>
      <c r="X21" s="7">
        <f t="shared" si="0"/>
        <v>-4.1937962087910166E-13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97.79242424242419</v>
      </c>
      <c r="D25" s="7">
        <v>0</v>
      </c>
      <c r="E25" s="7">
        <v>4.4408920985006262E-16</v>
      </c>
      <c r="F25" s="7">
        <v>3.3846153846157399</v>
      </c>
      <c r="G25" s="7">
        <v>2.8229603729600128</v>
      </c>
      <c r="H25" s="22">
        <f>SUM(C25:G25)</f>
        <v>103.99999999999994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119.99999999999994</v>
      </c>
      <c r="N25" s="22">
        <f>M25-J25</f>
        <v>0</v>
      </c>
    </row>
    <row r="26" spans="2:24" x14ac:dyDescent="0.3">
      <c r="B26" s="16" t="s">
        <v>13</v>
      </c>
      <c r="C26" s="7">
        <v>40.618181818181625</v>
      </c>
      <c r="D26" s="7">
        <v>61.381818181817948</v>
      </c>
      <c r="E26" s="7">
        <v>0</v>
      </c>
      <c r="F26" s="7">
        <v>0</v>
      </c>
      <c r="G26" s="7">
        <v>0</v>
      </c>
      <c r="H26" s="22">
        <f t="shared" ref="H26:H29" si="1">SUM(C26:G26)</f>
        <v>101.99999999999957</v>
      </c>
      <c r="I26" s="22">
        <f>J18</f>
        <v>18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119.99999999999957</v>
      </c>
      <c r="N26" s="22">
        <f t="shared" ref="N26:N29" si="4">M26-J26</f>
        <v>-4.2632564145606011E-13</v>
      </c>
    </row>
    <row r="27" spans="2:24" x14ac:dyDescent="0.3">
      <c r="B27" s="16" t="s">
        <v>14</v>
      </c>
      <c r="C27" s="7">
        <v>0</v>
      </c>
      <c r="D27" s="7">
        <v>0</v>
      </c>
      <c r="E27" s="7">
        <v>0</v>
      </c>
      <c r="F27" s="7">
        <v>0</v>
      </c>
      <c r="G27" s="7">
        <v>111.11111111111073</v>
      </c>
      <c r="H27" s="22">
        <f t="shared" si="1"/>
        <v>111.11111111111073</v>
      </c>
      <c r="I27" s="22">
        <f>J19</f>
        <v>24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135.11111111111074</v>
      </c>
      <c r="N27" s="22">
        <f t="shared" si="4"/>
        <v>15.111111111110745</v>
      </c>
    </row>
    <row r="28" spans="2:24" x14ac:dyDescent="0.3">
      <c r="B28" s="16" t="s">
        <v>15</v>
      </c>
      <c r="C28" s="7">
        <v>0</v>
      </c>
      <c r="D28" s="7">
        <v>111.99999999999996</v>
      </c>
      <c r="E28" s="7">
        <v>0</v>
      </c>
      <c r="F28" s="7">
        <v>0</v>
      </c>
      <c r="G28" s="7">
        <v>0</v>
      </c>
      <c r="H28" s="22">
        <f t="shared" si="1"/>
        <v>111.99999999999996</v>
      </c>
      <c r="I28" s="22">
        <f>J20</f>
        <v>8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119.99999999999996</v>
      </c>
      <c r="N28" s="22">
        <f t="shared" si="4"/>
        <v>0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111.99999999999949</v>
      </c>
      <c r="G29" s="11">
        <v>4.1937962087910166E-13</v>
      </c>
      <c r="H29" s="22">
        <f t="shared" si="1"/>
        <v>111.99999999999991</v>
      </c>
      <c r="I29" s="22">
        <f>J21</f>
        <v>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119.99999999999991</v>
      </c>
      <c r="N29" s="22">
        <f t="shared" si="4"/>
        <v>0</v>
      </c>
    </row>
    <row r="30" spans="2:24" x14ac:dyDescent="0.3">
      <c r="B30" s="24"/>
      <c r="H30" s="25">
        <f>SUM(H25:H29)</f>
        <v>541.11111111111006</v>
      </c>
      <c r="I30" s="26"/>
      <c r="K30" s="26"/>
      <c r="L30" s="26"/>
      <c r="M30" s="25">
        <f>SUM(M25:M29)</f>
        <v>615.11111111111018</v>
      </c>
      <c r="N30" s="25">
        <f t="shared" ref="N30" si="5">SUM(N25:N29)</f>
        <v>15.111111111110318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2347.0181818181804</v>
      </c>
      <c r="D35" s="30">
        <f>D25*D$13*D8</f>
        <v>0</v>
      </c>
      <c r="E35" s="30">
        <f>E25*E$13*E8</f>
        <v>0</v>
      </c>
      <c r="F35" s="30">
        <f>F25*F$13*F8</f>
        <v>132.00000000001387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852.98181818181411</v>
      </c>
      <c r="D36" s="30">
        <f>D26*D$13*D9</f>
        <v>843.99999999999693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0</v>
      </c>
      <c r="E37" s="30">
        <f t="shared" si="7"/>
        <v>0</v>
      </c>
      <c r="F37" s="30">
        <f t="shared" si="6"/>
        <v>0</v>
      </c>
      <c r="G37" s="30">
        <f>G27*G$13*G10</f>
        <v>2999.9999999999895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2155.9999999999991</v>
      </c>
      <c r="E38" s="30">
        <f>E28*E$13*E11</f>
        <v>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4367.99999999998</v>
      </c>
      <c r="G39" s="30">
        <f t="shared" si="6"/>
        <v>1.258138862637305E-11</v>
      </c>
    </row>
    <row r="40" spans="2:14" x14ac:dyDescent="0.3">
      <c r="B40" s="31" t="s">
        <v>36</v>
      </c>
      <c r="C40" s="31">
        <f>SUM(C35:C39)</f>
        <v>3199.9999999999945</v>
      </c>
      <c r="D40" s="31">
        <f t="shared" ref="D40:G40" si="8">SUM(D35:D39)</f>
        <v>2999.9999999999959</v>
      </c>
      <c r="E40" s="31">
        <f t="shared" si="8"/>
        <v>0</v>
      </c>
      <c r="F40" s="31">
        <f t="shared" si="8"/>
        <v>4499.9999999999936</v>
      </c>
      <c r="G40" s="31">
        <f t="shared" si="8"/>
        <v>3000.0000000000023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3E8B-C7D4-4888-A7B2-49BC34AEADE5}">
  <dimension ref="B2:AJ40"/>
  <sheetViews>
    <sheetView zoomScale="72" zoomScaleNormal="74" workbookViewId="0">
      <selection activeCell="S15" sqref="S15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>
        <v>11</v>
      </c>
      <c r="C4" s="7">
        <v>4500</v>
      </c>
      <c r="D4" s="7">
        <v>4000</v>
      </c>
      <c r="E4" s="7">
        <v>5000</v>
      </c>
      <c r="F4" s="7">
        <v>5000</v>
      </c>
      <c r="G4" s="7">
        <v>3800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2.724719724719725</v>
      </c>
      <c r="I17" s="18">
        <f>F17*P17</f>
        <v>4.9116439116439103</v>
      </c>
      <c r="J17" s="18">
        <f>SUMPRODUCT(C17:G17,M17:Q17)</f>
        <v>7.6363636363636349</v>
      </c>
      <c r="L17" s="7" t="s">
        <v>12</v>
      </c>
      <c r="M17" s="7">
        <v>0.34058996558996563</v>
      </c>
      <c r="N17" s="7">
        <v>0</v>
      </c>
      <c r="O17" s="7">
        <v>0</v>
      </c>
      <c r="P17" s="7">
        <v>0.61395548895548879</v>
      </c>
      <c r="Q17" s="7">
        <v>0</v>
      </c>
      <c r="S17" s="7" t="s">
        <v>12</v>
      </c>
      <c r="T17" s="7">
        <f>M17*168-C25</f>
        <v>0</v>
      </c>
      <c r="U17" s="7">
        <f t="shared" ref="T17:X21" si="0">N17*168-D25</f>
        <v>0</v>
      </c>
      <c r="V17" s="7">
        <f t="shared" si="0"/>
        <v>0</v>
      </c>
      <c r="W17" s="7">
        <f t="shared" si="0"/>
        <v>0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8.8626452912167188</v>
      </c>
      <c r="I18" s="18">
        <f>D18*N18</f>
        <v>0.46567790074283599</v>
      </c>
      <c r="J18" s="18">
        <f>SUMPRODUCT(C18:G18,M18:Q18)</f>
        <v>9.3283231919595551</v>
      </c>
      <c r="L18" s="7" t="s">
        <v>13</v>
      </c>
      <c r="M18" s="7">
        <v>0.88626452912167197</v>
      </c>
      <c r="N18" s="7">
        <v>5.8209737592854499E-2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0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9.4382022471910112</v>
      </c>
      <c r="I19" s="18">
        <f>G19*Q19</f>
        <v>-6.6613381477509392E-16</v>
      </c>
      <c r="J19" s="18">
        <f>SUMPRODUCT(C19:G19,M19:Q19)</f>
        <v>9.4382022471910112</v>
      </c>
      <c r="L19" s="7" t="s">
        <v>14</v>
      </c>
      <c r="M19" s="7">
        <v>0</v>
      </c>
      <c r="N19" s="7">
        <v>0.9438202247191011</v>
      </c>
      <c r="O19" s="7">
        <v>0</v>
      </c>
      <c r="P19" s="7">
        <v>0</v>
      </c>
      <c r="Q19" s="7">
        <v>-2.7755575615628914E-17</v>
      </c>
      <c r="S19" s="7" t="s">
        <v>14</v>
      </c>
      <c r="T19" s="7">
        <f t="shared" si="0"/>
        <v>0</v>
      </c>
      <c r="U19" s="7">
        <f t="shared" si="0"/>
        <v>0</v>
      </c>
      <c r="V19" s="7">
        <f t="shared" si="0"/>
        <v>0</v>
      </c>
      <c r="W19" s="7">
        <f t="shared" si="0"/>
        <v>0</v>
      </c>
      <c r="X19" s="7">
        <f t="shared" si="0"/>
        <v>-4.6629367034256575E-15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1.1428571428571426</v>
      </c>
      <c r="I20" s="18">
        <f>E20*O20</f>
        <v>9.5238095238095237</v>
      </c>
      <c r="J20" s="18">
        <f>SUMPRODUCT(C20:G20,M20:Q20)</f>
        <v>10.666666666666666</v>
      </c>
      <c r="L20" s="7" t="s">
        <v>15</v>
      </c>
      <c r="M20" s="7">
        <v>0</v>
      </c>
      <c r="N20" s="7">
        <v>0.14285714285714282</v>
      </c>
      <c r="O20" s="7">
        <v>0.79365079365079361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1.1933621933621936</v>
      </c>
      <c r="I21" s="18">
        <f>G21*Q21</f>
        <v>15.079365079365079</v>
      </c>
      <c r="J21" s="18">
        <f>SUMPRODUCT(C21:G21,M21:Q21)</f>
        <v>16.272727272727273</v>
      </c>
      <c r="L21" s="7" t="s">
        <v>16</v>
      </c>
      <c r="M21" s="7">
        <v>0</v>
      </c>
      <c r="N21" s="7">
        <v>0</v>
      </c>
      <c r="O21" s="7">
        <v>0</v>
      </c>
      <c r="P21" s="7">
        <v>0.1491702741702742</v>
      </c>
      <c r="Q21" s="11">
        <v>0.75396825396825395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0</v>
      </c>
      <c r="X21" s="7">
        <f t="shared" si="0"/>
        <v>0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57.219114219114225</v>
      </c>
      <c r="D25" s="7">
        <v>0</v>
      </c>
      <c r="E25" s="7">
        <v>0</v>
      </c>
      <c r="F25" s="7">
        <v>103.14452214452213</v>
      </c>
      <c r="G25" s="7">
        <v>0</v>
      </c>
      <c r="H25" s="22">
        <f>SUM(C25:G25)</f>
        <v>160.36363636363635</v>
      </c>
      <c r="I25" s="22">
        <f>J17</f>
        <v>7.6363636363636349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167.99999999999997</v>
      </c>
      <c r="N25" s="22">
        <f>M25-J25</f>
        <v>47.999999999999972</v>
      </c>
    </row>
    <row r="26" spans="2:24" x14ac:dyDescent="0.3">
      <c r="B26" s="16" t="s">
        <v>13</v>
      </c>
      <c r="C26" s="7">
        <v>148.89244089244087</v>
      </c>
      <c r="D26" s="7">
        <v>9.779235915599557</v>
      </c>
      <c r="E26" s="7">
        <v>0</v>
      </c>
      <c r="F26" s="7">
        <v>0</v>
      </c>
      <c r="G26" s="7">
        <v>0</v>
      </c>
      <c r="H26" s="22">
        <f t="shared" ref="H26:H29" si="1">SUM(C26:G26)</f>
        <v>158.67167680804044</v>
      </c>
      <c r="I26" s="22">
        <f>J18</f>
        <v>9.3283231919595551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168</v>
      </c>
      <c r="N26" s="22">
        <f t="shared" ref="N26:N29" si="4">M26-J26</f>
        <v>48</v>
      </c>
    </row>
    <row r="27" spans="2:24" x14ac:dyDescent="0.3">
      <c r="B27" s="16" t="s">
        <v>14</v>
      </c>
      <c r="C27" s="7">
        <v>0</v>
      </c>
      <c r="D27" s="7">
        <v>158.56179775280899</v>
      </c>
      <c r="E27" s="7">
        <v>0</v>
      </c>
      <c r="F27" s="7">
        <v>0</v>
      </c>
      <c r="G27" s="7">
        <v>0</v>
      </c>
      <c r="H27" s="22">
        <f t="shared" si="1"/>
        <v>158.56179775280899</v>
      </c>
      <c r="I27" s="22">
        <f>J19</f>
        <v>9.4382022471910112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168</v>
      </c>
      <c r="N27" s="22">
        <f t="shared" si="4"/>
        <v>48</v>
      </c>
    </row>
    <row r="28" spans="2:24" x14ac:dyDescent="0.3">
      <c r="B28" s="16" t="s">
        <v>15</v>
      </c>
      <c r="C28" s="7">
        <v>0</v>
      </c>
      <c r="D28" s="7">
        <v>23.999999999999996</v>
      </c>
      <c r="E28" s="7">
        <v>133.33333333333334</v>
      </c>
      <c r="F28" s="7">
        <v>0</v>
      </c>
      <c r="G28" s="7">
        <v>0</v>
      </c>
      <c r="H28" s="22">
        <f t="shared" si="1"/>
        <v>157.33333333333334</v>
      </c>
      <c r="I28" s="22">
        <f>J20</f>
        <v>10.666666666666666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168</v>
      </c>
      <c r="N28" s="22">
        <f t="shared" si="4"/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25.060606060606066</v>
      </c>
      <c r="G29" s="11">
        <v>126.66666666666666</v>
      </c>
      <c r="H29" s="22">
        <f t="shared" si="1"/>
        <v>151.72727272727272</v>
      </c>
      <c r="I29" s="22">
        <f>J21</f>
        <v>16.272727272727273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168</v>
      </c>
      <c r="N29" s="22">
        <f t="shared" si="4"/>
        <v>48</v>
      </c>
    </row>
    <row r="30" spans="2:24" x14ac:dyDescent="0.3">
      <c r="B30" s="24"/>
      <c r="H30" s="25">
        <f>SUM(H25:H29)</f>
        <v>786.65771698509184</v>
      </c>
      <c r="I30" s="26"/>
      <c r="K30" s="26"/>
      <c r="L30" s="26"/>
      <c r="M30" s="25">
        <f>SUM(M25:M29)</f>
        <v>840</v>
      </c>
      <c r="N30" s="25">
        <f t="shared" ref="N30" si="5">SUM(N25:N29)</f>
        <v>239.99999999999997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1373.2587412587413</v>
      </c>
      <c r="D35" s="30">
        <f>D25*D$13*D8</f>
        <v>0</v>
      </c>
      <c r="E35" s="30">
        <f>E25*E$13*E8</f>
        <v>0</v>
      </c>
      <c r="F35" s="30">
        <f>F25*F$13*F8</f>
        <v>4022.6363636363631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3126.7412587412582</v>
      </c>
      <c r="D36" s="30">
        <f>D26*D$13*D9</f>
        <v>134.46449383949391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2616.2696629213483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462</v>
      </c>
      <c r="E38" s="30">
        <f>E28*E$13*E11</f>
        <v>5000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977.3636363636366</v>
      </c>
      <c r="G39" s="30">
        <f t="shared" si="6"/>
        <v>3799.9999999999991</v>
      </c>
    </row>
    <row r="40" spans="2:14" x14ac:dyDescent="0.3">
      <c r="B40" s="31" t="s">
        <v>36</v>
      </c>
      <c r="C40" s="31">
        <f>SUM(C35:C39)</f>
        <v>4500</v>
      </c>
      <c r="D40" s="31">
        <f t="shared" ref="D40:G40" si="8">SUM(D35:D39)</f>
        <v>3212.7341567608423</v>
      </c>
      <c r="E40" s="31">
        <f t="shared" si="8"/>
        <v>5000</v>
      </c>
      <c r="F40" s="31">
        <f t="shared" si="8"/>
        <v>5000</v>
      </c>
      <c r="G40" s="31">
        <f t="shared" si="8"/>
        <v>3799.9999999999991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0253-7F21-41BF-9D3A-0A354779BB60}">
  <dimension ref="B2:AJ40"/>
  <sheetViews>
    <sheetView topLeftCell="A7" zoomScale="70" zoomScaleNormal="70" workbookViewId="0">
      <selection activeCell="M34" sqref="M34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5">
        <v>12</v>
      </c>
      <c r="C4" s="7">
        <v>3000</v>
      </c>
      <c r="D4" s="7">
        <v>2800</v>
      </c>
      <c r="E4" s="7">
        <v>4000</v>
      </c>
      <c r="F4" s="7">
        <v>4300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0</v>
      </c>
      <c r="I17" s="18">
        <f>F17*P17</f>
        <v>8</v>
      </c>
      <c r="J17" s="18">
        <f>SUMPRODUCT(C17:G17,M17:Q17)</f>
        <v>8</v>
      </c>
      <c r="L17" s="7" t="s">
        <v>12</v>
      </c>
      <c r="M17" s="7">
        <v>0</v>
      </c>
      <c r="N17" s="7">
        <v>1</v>
      </c>
      <c r="O17" s="7">
        <v>0</v>
      </c>
      <c r="P17" s="7">
        <v>1</v>
      </c>
      <c r="Q17" s="7">
        <v>0</v>
      </c>
      <c r="S17" s="7" t="s">
        <v>12</v>
      </c>
      <c r="T17" s="7">
        <f>M17*168-C25</f>
        <v>-3.1974423109204508E-14</v>
      </c>
      <c r="U17" s="7">
        <f>N17*168-D25</f>
        <v>166.25641025641031</v>
      </c>
      <c r="V17" s="7">
        <f t="shared" ref="T17:X21" si="0">O17*168-E25</f>
        <v>0</v>
      </c>
      <c r="W17" s="7">
        <f t="shared" si="0"/>
        <v>57.743589743589752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25.14285714285711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46.525252525252554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126.66666666666666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168</v>
      </c>
      <c r="X21" s="7">
        <f t="shared" si="0"/>
        <v>74.666666666666686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3.1974423109204508E-14</v>
      </c>
      <c r="D25" s="7">
        <v>1.743589743589689</v>
      </c>
      <c r="E25" s="7">
        <v>0</v>
      </c>
      <c r="F25" s="7">
        <v>110.25641025641025</v>
      </c>
      <c r="G25" s="7">
        <v>0</v>
      </c>
      <c r="H25" s="22">
        <f>SUM(C25:G25)</f>
        <v>111.99999999999997</v>
      </c>
      <c r="I25" s="22">
        <f>J17</f>
        <v>8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119.99999999999997</v>
      </c>
      <c r="N25" s="22">
        <f>M25-J25</f>
        <v>0</v>
      </c>
    </row>
    <row r="26" spans="2:24" x14ac:dyDescent="0.3">
      <c r="B26" s="16" t="s">
        <v>13</v>
      </c>
      <c r="C26" s="7">
        <v>142.85714285714289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142.85714285714289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152.85714285714289</v>
      </c>
      <c r="N26" s="22">
        <f t="shared" ref="N26:N29" si="4">M26-J26</f>
        <v>32.85714285714289</v>
      </c>
    </row>
    <row r="27" spans="2:24" x14ac:dyDescent="0.3">
      <c r="B27" s="16" t="s">
        <v>14</v>
      </c>
      <c r="C27" s="7">
        <v>0</v>
      </c>
      <c r="D27" s="7">
        <v>121.47474747474745</v>
      </c>
      <c r="E27" s="7">
        <v>0</v>
      </c>
      <c r="F27" s="7">
        <v>0</v>
      </c>
      <c r="G27" s="7">
        <v>0</v>
      </c>
      <c r="H27" s="22">
        <f t="shared" si="1"/>
        <v>121.47474747474745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131.47474747474746</v>
      </c>
      <c r="N27" s="22">
        <f t="shared" si="4"/>
        <v>11.47474747474746</v>
      </c>
    </row>
    <row r="28" spans="2:24" x14ac:dyDescent="0.3">
      <c r="B28" s="16" t="s">
        <v>15</v>
      </c>
      <c r="C28" s="7">
        <v>0</v>
      </c>
      <c r="D28" s="7">
        <v>41.333333333333336</v>
      </c>
      <c r="E28" s="7">
        <v>106.66666666666667</v>
      </c>
      <c r="F28" s="7">
        <v>0</v>
      </c>
      <c r="G28" s="7">
        <v>0</v>
      </c>
      <c r="H28" s="22">
        <f t="shared" si="1"/>
        <v>148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168</v>
      </c>
      <c r="N28" s="22">
        <f t="shared" si="4"/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0</v>
      </c>
      <c r="G29" s="11">
        <v>93.333333333333314</v>
      </c>
      <c r="H29" s="22">
        <f t="shared" si="1"/>
        <v>93.333333333333314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121.33333333333331</v>
      </c>
      <c r="N29" s="22">
        <f t="shared" si="4"/>
        <v>1.3333333333333144</v>
      </c>
    </row>
    <row r="30" spans="2:24" x14ac:dyDescent="0.3">
      <c r="B30" s="24"/>
      <c r="H30" s="25">
        <f>SUM(H25:H29)</f>
        <v>617.66522366522349</v>
      </c>
      <c r="I30" s="26"/>
      <c r="K30" s="26"/>
      <c r="L30" s="26"/>
      <c r="M30" s="25">
        <f>SUM(M25:M29)</f>
        <v>693.66522366522372</v>
      </c>
      <c r="N30" s="25">
        <f t="shared" ref="N30" si="5">SUM(N25:N29)</f>
        <v>93.665223665223664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7.673861546209081E-13</v>
      </c>
      <c r="D35" s="30">
        <f>D25*D$13*D8</f>
        <v>0</v>
      </c>
      <c r="E35" s="30">
        <f>E25*E$13*E8</f>
        <v>0</v>
      </c>
      <c r="F35" s="30">
        <f>F25*F$13*F8</f>
        <v>4299.9999999999991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3000.0000000000009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2004.333333333333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795.66666666666686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0</v>
      </c>
      <c r="G39" s="30">
        <f t="shared" si="6"/>
        <v>2799.9999999999991</v>
      </c>
    </row>
    <row r="40" spans="2:14" x14ac:dyDescent="0.3">
      <c r="B40" s="31" t="s">
        <v>36</v>
      </c>
      <c r="C40" s="31">
        <f>SUM(C35:C39)</f>
        <v>3000.0000000000018</v>
      </c>
      <c r="D40" s="31">
        <f t="shared" ref="D40:G40" si="8">SUM(D35:D39)</f>
        <v>2800</v>
      </c>
      <c r="E40" s="31">
        <f t="shared" si="8"/>
        <v>4000</v>
      </c>
      <c r="F40" s="31">
        <f t="shared" si="8"/>
        <v>4299.9999999999991</v>
      </c>
      <c r="G40" s="31">
        <f t="shared" si="8"/>
        <v>2799.9999999999991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7CFB-2CA5-44CF-8FBC-5C75D8945EE1}">
  <dimension ref="A5:L19"/>
  <sheetViews>
    <sheetView showGridLines="0" tabSelected="1" topLeftCell="A9" workbookViewId="0">
      <selection activeCell="N18" sqref="N18"/>
    </sheetView>
  </sheetViews>
  <sheetFormatPr defaultRowHeight="15.6" x14ac:dyDescent="0.3"/>
  <cols>
    <col min="2" max="2" width="14.69921875" customWidth="1"/>
    <col min="3" max="3" width="13.5" customWidth="1"/>
    <col min="12" max="12" width="8.69921875" bestFit="1" customWidth="1"/>
  </cols>
  <sheetData>
    <row r="5" spans="1:12" x14ac:dyDescent="0.3">
      <c r="A5" s="37"/>
    </row>
    <row r="8" spans="1:12" ht="31.2" x14ac:dyDescent="0.3">
      <c r="K8" s="38" t="s">
        <v>40</v>
      </c>
      <c r="L8" s="38" t="s">
        <v>41</v>
      </c>
    </row>
    <row r="9" spans="1:12" x14ac:dyDescent="0.3">
      <c r="K9" s="39" t="s">
        <v>42</v>
      </c>
      <c r="L9" s="40">
        <v>92.33</v>
      </c>
    </row>
    <row r="10" spans="1:12" x14ac:dyDescent="0.3">
      <c r="K10" s="39" t="s">
        <v>43</v>
      </c>
      <c r="L10" s="39">
        <v>25.71</v>
      </c>
    </row>
    <row r="11" spans="1:12" x14ac:dyDescent="0.3">
      <c r="K11" s="39" t="s">
        <v>44</v>
      </c>
      <c r="L11" s="39">
        <v>93.78</v>
      </c>
    </row>
    <row r="12" spans="1:12" x14ac:dyDescent="0.3">
      <c r="K12" s="39" t="s">
        <v>45</v>
      </c>
      <c r="L12" s="39">
        <v>100.24</v>
      </c>
    </row>
    <row r="13" spans="1:12" x14ac:dyDescent="0.3">
      <c r="K13" s="39" t="s">
        <v>46</v>
      </c>
      <c r="L13" s="39">
        <v>75.87</v>
      </c>
    </row>
    <row r="14" spans="1:12" x14ac:dyDescent="0.3">
      <c r="K14" s="39" t="s">
        <v>47</v>
      </c>
      <c r="L14" s="39">
        <v>76.400000000000006</v>
      </c>
    </row>
    <row r="15" spans="1:12" x14ac:dyDescent="0.3">
      <c r="K15" s="39" t="s">
        <v>48</v>
      </c>
      <c r="L15" s="39">
        <v>122.78</v>
      </c>
    </row>
    <row r="16" spans="1:12" x14ac:dyDescent="0.3">
      <c r="K16" s="39" t="s">
        <v>49</v>
      </c>
      <c r="L16" s="39">
        <v>31.08</v>
      </c>
    </row>
    <row r="17" spans="11:12" x14ac:dyDescent="0.3">
      <c r="K17" s="39" t="s">
        <v>50</v>
      </c>
      <c r="L17" s="39">
        <v>15.11</v>
      </c>
    </row>
    <row r="18" spans="11:12" x14ac:dyDescent="0.3">
      <c r="K18" s="39" t="s">
        <v>51</v>
      </c>
      <c r="L18" s="39" t="s">
        <v>53</v>
      </c>
    </row>
    <row r="19" spans="11:12" x14ac:dyDescent="0.3">
      <c r="K19" s="39" t="s">
        <v>52</v>
      </c>
      <c r="L19" s="39">
        <v>93.67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0B19-63AD-4905-A211-6A7402D1E9BE}">
  <dimension ref="B2:AJ40"/>
  <sheetViews>
    <sheetView topLeftCell="A4" zoomScale="74" zoomScaleNormal="52" workbookViewId="0">
      <selection activeCell="T17" sqref="T17:X21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796875" style="2"/>
    <col min="16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>
        <v>1</v>
      </c>
      <c r="C4" s="7">
        <v>3500</v>
      </c>
      <c r="D4" s="7">
        <v>3000</v>
      </c>
      <c r="E4" s="7">
        <v>4000</v>
      </c>
      <c r="F4" s="7">
        <v>4000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118.56410256410255</v>
      </c>
      <c r="U17" s="7">
        <f t="shared" si="0"/>
        <v>0</v>
      </c>
      <c r="V17" s="7">
        <f t="shared" si="0"/>
        <v>0</v>
      </c>
      <c r="W17" s="7">
        <f t="shared" si="0"/>
        <v>65.435897435897431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57.831501831501868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34.404040404040359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126.66666666666669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0</v>
      </c>
      <c r="I21" s="18">
        <f>G21*Q21</f>
        <v>20</v>
      </c>
      <c r="J21" s="18">
        <f>SUMPRODUCT(C21:G21,M21:Q21)</f>
        <v>20</v>
      </c>
      <c r="L21" s="7" t="s">
        <v>16</v>
      </c>
      <c r="M21" s="7">
        <v>0</v>
      </c>
      <c r="N21" s="7">
        <v>0</v>
      </c>
      <c r="O21" s="7">
        <v>0</v>
      </c>
      <c r="P21" s="7">
        <v>0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-3.5527136788005009E-15</v>
      </c>
      <c r="X21" s="7">
        <f t="shared" si="0"/>
        <v>68.000000000000014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49.435897435897445</v>
      </c>
      <c r="D25" s="7">
        <v>0</v>
      </c>
      <c r="E25" s="7">
        <v>0</v>
      </c>
      <c r="F25" s="7">
        <v>102.56410256410257</v>
      </c>
      <c r="G25" s="7">
        <v>0</v>
      </c>
      <c r="H25" s="22">
        <f>SUM(C25:G25)</f>
        <v>152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168</v>
      </c>
      <c r="N25" s="22">
        <f>M25-J25</f>
        <v>48</v>
      </c>
    </row>
    <row r="26" spans="2:24" x14ac:dyDescent="0.3">
      <c r="B26" s="16" t="s">
        <v>13</v>
      </c>
      <c r="C26" s="7">
        <v>110.16849816849813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110.16849816849813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120.16849816849813</v>
      </c>
      <c r="N26" s="22">
        <f t="shared" ref="N26:N29" si="4">M26-J26</f>
        <v>0.16849816849813237</v>
      </c>
    </row>
    <row r="27" spans="2:24" x14ac:dyDescent="0.3">
      <c r="B27" s="16" t="s">
        <v>14</v>
      </c>
      <c r="C27" s="7">
        <v>0</v>
      </c>
      <c r="D27" s="7">
        <v>133.59595959595964</v>
      </c>
      <c r="E27" s="7">
        <v>0</v>
      </c>
      <c r="F27" s="7">
        <v>0</v>
      </c>
      <c r="G27" s="7">
        <v>0</v>
      </c>
      <c r="H27" s="22">
        <f t="shared" si="1"/>
        <v>133.59595959595964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143.59595959595964</v>
      </c>
      <c r="N27" s="22">
        <f t="shared" si="4"/>
        <v>23.595959595959641</v>
      </c>
    </row>
    <row r="28" spans="2:24" x14ac:dyDescent="0.3">
      <c r="B28" s="16" t="s">
        <v>15</v>
      </c>
      <c r="C28" s="7">
        <v>0</v>
      </c>
      <c r="D28" s="7">
        <v>41.333333333333321</v>
      </c>
      <c r="E28" s="7">
        <v>106.66666666666667</v>
      </c>
      <c r="F28" s="7">
        <v>0</v>
      </c>
      <c r="G28" s="7">
        <v>0</v>
      </c>
      <c r="H28" s="22">
        <f t="shared" si="1"/>
        <v>148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168</v>
      </c>
      <c r="N28" s="22">
        <f t="shared" si="4"/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3.5527136788005009E-15</v>
      </c>
      <c r="G29" s="11">
        <v>99.999999999999986</v>
      </c>
      <c r="H29" s="22">
        <f t="shared" si="1"/>
        <v>99.999999999999986</v>
      </c>
      <c r="I29" s="22">
        <f>J21</f>
        <v>20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119.99999999999999</v>
      </c>
      <c r="N29" s="22">
        <f t="shared" si="4"/>
        <v>0</v>
      </c>
    </row>
    <row r="30" spans="2:24" x14ac:dyDescent="0.3">
      <c r="B30" s="24"/>
      <c r="H30" s="25">
        <f>SUM(H25:H29)</f>
        <v>643.7644577644578</v>
      </c>
      <c r="I30" s="26"/>
      <c r="K30" s="26"/>
      <c r="L30" s="26"/>
      <c r="M30" s="25">
        <f>SUM(M25:M29)</f>
        <v>719.7644577644578</v>
      </c>
      <c r="N30" s="25">
        <f t="shared" ref="N30" si="5">SUM(N25:N29)</f>
        <v>119.76445776445777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1186.4615384615386</v>
      </c>
      <c r="D35" s="30">
        <f>D25*D$13*D8</f>
        <v>0</v>
      </c>
      <c r="E35" s="30">
        <f>E25*E$13*E8</f>
        <v>0</v>
      </c>
      <c r="F35" s="30">
        <f>F25*F$13*F8</f>
        <v>4000.0000000000005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2313.538461538461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>G26*G$13*G9</f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2204.3333333333339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795.6666666666664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1.3855583347321954E-13</v>
      </c>
      <c r="G39" s="30">
        <f t="shared" si="6"/>
        <v>2999.9999999999991</v>
      </c>
    </row>
    <row r="40" spans="2:14" x14ac:dyDescent="0.3">
      <c r="B40" s="31" t="s">
        <v>36</v>
      </c>
      <c r="C40" s="31">
        <f>SUM(C35:C39)</f>
        <v>3499.9999999999995</v>
      </c>
      <c r="D40" s="31">
        <f t="shared" ref="D40:G40" si="8">SUM(D35:D39)</f>
        <v>3000.0000000000005</v>
      </c>
      <c r="E40" s="31">
        <f t="shared" si="8"/>
        <v>4000</v>
      </c>
      <c r="F40" s="31">
        <f t="shared" si="8"/>
        <v>4000.0000000000005</v>
      </c>
      <c r="G40" s="31">
        <f t="shared" si="8"/>
        <v>2999.9999999999991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0D33-4988-4F17-A942-557E9CEC6056}">
  <dimension ref="B2:AJ40"/>
  <sheetViews>
    <sheetView topLeftCell="C11" zoomScale="72" zoomScaleNormal="74" workbookViewId="0">
      <selection activeCell="S15" sqref="S15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>
        <v>2</v>
      </c>
      <c r="C4" s="7">
        <v>3000</v>
      </c>
      <c r="D4" s="7">
        <v>2800</v>
      </c>
      <c r="E4" s="7">
        <v>4000</v>
      </c>
      <c r="F4" s="7">
        <v>4300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0</v>
      </c>
      <c r="I17" s="18">
        <f>F17*P17</f>
        <v>8</v>
      </c>
      <c r="J17" s="18">
        <f>SUMPRODUCT(C17:G17,M17:Q17)</f>
        <v>8</v>
      </c>
      <c r="L17" s="7" t="s">
        <v>12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>M17*168-C25</f>
        <v>0</v>
      </c>
      <c r="U17" s="7">
        <f t="shared" ref="T17:X21" si="0">N17*168-D25</f>
        <v>0</v>
      </c>
      <c r="V17" s="7">
        <f t="shared" si="0"/>
        <v>0</v>
      </c>
      <c r="W17" s="7">
        <f t="shared" si="0"/>
        <v>56.000000000000014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25.142857142857139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46.525252525252526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126.66666666666667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0</v>
      </c>
      <c r="I21" s="18">
        <f>G21*Q21</f>
        <v>20</v>
      </c>
      <c r="J21" s="18">
        <f>SUMPRODUCT(C21:G21,M21:Q21)</f>
        <v>20</v>
      </c>
      <c r="L21" s="7" t="s">
        <v>16</v>
      </c>
      <c r="M21" s="7">
        <v>0</v>
      </c>
      <c r="N21" s="7">
        <v>0</v>
      </c>
      <c r="O21" s="7">
        <v>0</v>
      </c>
      <c r="P21" s="7">
        <v>0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-1.9539925233402755E-14</v>
      </c>
      <c r="X21" s="7">
        <f t="shared" si="0"/>
        <v>68.000000000000028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0</v>
      </c>
      <c r="D25" s="7">
        <v>0</v>
      </c>
      <c r="E25" s="7">
        <v>0</v>
      </c>
      <c r="F25" s="7">
        <v>111.99999999999999</v>
      </c>
      <c r="G25" s="7">
        <v>0</v>
      </c>
      <c r="H25" s="22">
        <f>SUM(C25:G25)</f>
        <v>111.99999999999999</v>
      </c>
      <c r="I25" s="22">
        <f>J17</f>
        <v>8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119.99999999999999</v>
      </c>
      <c r="N25" s="22">
        <f>M25-J25</f>
        <v>0</v>
      </c>
    </row>
    <row r="26" spans="2:24" x14ac:dyDescent="0.3">
      <c r="B26" s="16" t="s">
        <v>13</v>
      </c>
      <c r="C26" s="7">
        <v>142.85714285714286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142.85714285714286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152.85714285714286</v>
      </c>
      <c r="N26" s="22">
        <f t="shared" ref="N26:N29" si="4">M26-J26</f>
        <v>32.857142857142861</v>
      </c>
    </row>
    <row r="27" spans="2:24" x14ac:dyDescent="0.3">
      <c r="B27" s="16" t="s">
        <v>14</v>
      </c>
      <c r="C27" s="7">
        <v>0</v>
      </c>
      <c r="D27" s="7">
        <v>121.47474747474747</v>
      </c>
      <c r="E27" s="7">
        <v>0</v>
      </c>
      <c r="F27" s="7">
        <v>0</v>
      </c>
      <c r="G27" s="7">
        <v>0</v>
      </c>
      <c r="H27" s="22">
        <f t="shared" si="1"/>
        <v>121.47474747474747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131.47474747474746</v>
      </c>
      <c r="N27" s="22">
        <f t="shared" si="4"/>
        <v>11.47474747474746</v>
      </c>
    </row>
    <row r="28" spans="2:24" x14ac:dyDescent="0.3">
      <c r="B28" s="16" t="s">
        <v>15</v>
      </c>
      <c r="C28" s="7">
        <v>0</v>
      </c>
      <c r="D28" s="7">
        <v>41.333333333333329</v>
      </c>
      <c r="E28" s="7">
        <v>106.66666666666667</v>
      </c>
      <c r="F28" s="7">
        <v>0</v>
      </c>
      <c r="G28" s="7">
        <v>0</v>
      </c>
      <c r="H28" s="22">
        <f t="shared" si="1"/>
        <v>148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168</v>
      </c>
      <c r="N28" s="22">
        <f t="shared" si="4"/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1.9539925233402755E-14</v>
      </c>
      <c r="G29" s="11">
        <v>99.999999999999972</v>
      </c>
      <c r="H29" s="22">
        <f t="shared" si="1"/>
        <v>99.999999999999986</v>
      </c>
      <c r="I29" s="22">
        <f>J21</f>
        <v>20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119.99999999999999</v>
      </c>
      <c r="N29" s="22">
        <f t="shared" si="4"/>
        <v>0</v>
      </c>
    </row>
    <row r="30" spans="2:24" x14ac:dyDescent="0.3">
      <c r="B30" s="24"/>
      <c r="H30" s="25">
        <f>SUM(H25:H29)</f>
        <v>624.33189033189024</v>
      </c>
      <c r="I30" s="26"/>
      <c r="K30" s="26"/>
      <c r="L30" s="26"/>
      <c r="M30" s="25">
        <f>SUM(M25:M29)</f>
        <v>692.33189033189024</v>
      </c>
      <c r="N30" s="25">
        <f t="shared" ref="N30" si="5">SUM(N25:N29)</f>
        <v>92.331890331890321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0</v>
      </c>
      <c r="D35" s="30">
        <f>D25*D$13*D8</f>
        <v>0</v>
      </c>
      <c r="E35" s="30">
        <f>E25*E$13*E8</f>
        <v>0</v>
      </c>
      <c r="F35" s="30">
        <f>F25*F$13*F8</f>
        <v>4368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3000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2004.3333333333335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795.66666666666674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7.6205708410270745E-13</v>
      </c>
      <c r="G39" s="30">
        <f t="shared" si="6"/>
        <v>2999.9999999999991</v>
      </c>
    </row>
    <row r="40" spans="2:14" x14ac:dyDescent="0.3">
      <c r="B40" s="31" t="s">
        <v>36</v>
      </c>
      <c r="C40" s="31">
        <f>SUM(C35:C39)</f>
        <v>3000</v>
      </c>
      <c r="D40" s="31">
        <f t="shared" ref="D40:G40" si="8">SUM(D35:D39)</f>
        <v>2800</v>
      </c>
      <c r="E40" s="31">
        <f t="shared" si="8"/>
        <v>4000</v>
      </c>
      <c r="F40" s="31">
        <f t="shared" si="8"/>
        <v>4368.0000000000009</v>
      </c>
      <c r="G40" s="31">
        <f t="shared" si="8"/>
        <v>2999.9999999999991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89F3-1950-4E4E-A72B-1348562CA5EE}">
  <dimension ref="B2:AJ40"/>
  <sheetViews>
    <sheetView zoomScale="70" zoomScaleNormal="74" workbookViewId="0">
      <selection activeCell="S15" sqref="S15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5">
        <v>3</v>
      </c>
      <c r="C4" s="7">
        <v>3000</v>
      </c>
      <c r="D4" s="7">
        <v>2000</v>
      </c>
      <c r="E4" s="7">
        <v>4000</v>
      </c>
      <c r="F4" s="7">
        <v>3500</v>
      </c>
      <c r="G4" s="7">
        <v>3000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>M17*168-C25</f>
        <v>139.24999999999977</v>
      </c>
      <c r="U17" s="7">
        <f t="shared" ref="T17:X21" si="0">N17*168-D25</f>
        <v>0</v>
      </c>
      <c r="V17" s="7">
        <f t="shared" si="0"/>
        <v>0</v>
      </c>
      <c r="W17" s="7">
        <f t="shared" si="0"/>
        <v>78.256410256410391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57.999999999999901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46.78787878787891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0</v>
      </c>
      <c r="I20" s="18">
        <f>E20*O20</f>
        <v>12</v>
      </c>
      <c r="J20" s="18">
        <f>SUMPRODUCT(C20:G20,M20:Q20)</f>
        <v>12</v>
      </c>
      <c r="L20" s="7" t="s">
        <v>15</v>
      </c>
      <c r="M20" s="7">
        <v>1</v>
      </c>
      <c r="N20" s="7">
        <v>0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166.66666666666666</v>
      </c>
      <c r="U20" s="7">
        <f t="shared" si="0"/>
        <v>-1.7763568394002505E-14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0</v>
      </c>
      <c r="I21" s="18">
        <f>G21*Q21</f>
        <v>20</v>
      </c>
      <c r="J21" s="18">
        <f>SUMPRODUCT(C21:G21,M21:Q21)</f>
        <v>20</v>
      </c>
      <c r="L21" s="7" t="s">
        <v>16</v>
      </c>
      <c r="M21" s="7">
        <v>0</v>
      </c>
      <c r="N21" s="7">
        <v>0</v>
      </c>
      <c r="O21" s="7">
        <v>0</v>
      </c>
      <c r="P21" s="7">
        <v>0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-1.7763568394002505E-15</v>
      </c>
      <c r="X21" s="7">
        <f t="shared" si="0"/>
        <v>67.999999999999957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28.750000000000234</v>
      </c>
      <c r="D25" s="7">
        <v>0</v>
      </c>
      <c r="E25" s="7">
        <v>0</v>
      </c>
      <c r="F25" s="7">
        <v>89.743589743589609</v>
      </c>
      <c r="G25" s="7">
        <v>0</v>
      </c>
      <c r="H25" s="22">
        <f>SUM(C25:G25)</f>
        <v>118.49358974358984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134.49358974358984</v>
      </c>
      <c r="N25" s="22">
        <f>M25-J25</f>
        <v>14.493589743589837</v>
      </c>
    </row>
    <row r="26" spans="2:24" x14ac:dyDescent="0.3">
      <c r="B26" s="16" t="s">
        <v>13</v>
      </c>
      <c r="C26" s="7">
        <v>110.0000000000001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110.0000000000001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120.0000000000001</v>
      </c>
      <c r="N26" s="22">
        <f t="shared" ref="N26:N29" si="4">M26-J26</f>
        <v>0</v>
      </c>
    </row>
    <row r="27" spans="2:24" x14ac:dyDescent="0.3">
      <c r="B27" s="16" t="s">
        <v>14</v>
      </c>
      <c r="C27" s="7">
        <v>0</v>
      </c>
      <c r="D27" s="7">
        <v>121.21212121212109</v>
      </c>
      <c r="E27" s="7">
        <v>0</v>
      </c>
      <c r="F27" s="7">
        <v>0</v>
      </c>
      <c r="G27" s="7">
        <v>0</v>
      </c>
      <c r="H27" s="22">
        <f t="shared" si="1"/>
        <v>121.21212121212109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131.21212121212108</v>
      </c>
      <c r="N27" s="22">
        <f t="shared" si="4"/>
        <v>11.212121212121076</v>
      </c>
    </row>
    <row r="28" spans="2:24" x14ac:dyDescent="0.3">
      <c r="B28" s="16" t="s">
        <v>15</v>
      </c>
      <c r="C28" s="7">
        <v>1.3333333333333321</v>
      </c>
      <c r="D28" s="7">
        <v>1.7763568394002505E-14</v>
      </c>
      <c r="E28" s="7">
        <v>106.66666666666667</v>
      </c>
      <c r="F28" s="7">
        <v>0</v>
      </c>
      <c r="G28" s="7">
        <v>0</v>
      </c>
      <c r="H28" s="22">
        <f t="shared" si="1"/>
        <v>108.00000000000003</v>
      </c>
      <c r="I28" s="22">
        <f>J20</f>
        <v>12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120.00000000000003</v>
      </c>
      <c r="N28" s="22">
        <f t="shared" si="4"/>
        <v>0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1.7763568394002505E-15</v>
      </c>
      <c r="G29" s="11">
        <v>100.00000000000004</v>
      </c>
      <c r="H29" s="22">
        <f t="shared" si="1"/>
        <v>100.00000000000004</v>
      </c>
      <c r="I29" s="22">
        <f>J21</f>
        <v>20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120.00000000000004</v>
      </c>
      <c r="N29" s="22">
        <f t="shared" si="4"/>
        <v>0</v>
      </c>
    </row>
    <row r="30" spans="2:24" x14ac:dyDescent="0.3">
      <c r="B30" s="24"/>
      <c r="H30" s="25">
        <f>SUM(H25:H29)</f>
        <v>557.70571095571108</v>
      </c>
      <c r="I30" s="26"/>
      <c r="K30" s="26"/>
      <c r="L30" s="26"/>
      <c r="M30" s="25">
        <f>SUM(M25:M29)</f>
        <v>625.70571095571108</v>
      </c>
      <c r="N30" s="25">
        <f t="shared" ref="N30" si="5">SUM(N25:N29)</f>
        <v>25.705710955710913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690.00000000000557</v>
      </c>
      <c r="D35" s="30">
        <f>D25*D$13*D8</f>
        <v>0</v>
      </c>
      <c r="E35" s="30">
        <f>E25*E$13*E8</f>
        <v>0</v>
      </c>
      <c r="F35" s="30">
        <f>F25*F$13*F8</f>
        <v>3499.999999999995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2310.0000000000018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1999.999999999998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3.4194869158454821E-13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6.9277916736609768E-14</v>
      </c>
      <c r="G39" s="30">
        <f t="shared" si="6"/>
        <v>3000.0000000000009</v>
      </c>
    </row>
    <row r="40" spans="2:14" x14ac:dyDescent="0.3">
      <c r="B40" s="31" t="s">
        <v>36</v>
      </c>
      <c r="C40" s="31">
        <f>SUM(C35:C39)</f>
        <v>3000.0000000000073</v>
      </c>
      <c r="D40" s="31">
        <f t="shared" ref="D40:G40" si="8">SUM(D35:D39)</f>
        <v>1999.9999999999984</v>
      </c>
      <c r="E40" s="31">
        <f t="shared" si="8"/>
        <v>4000</v>
      </c>
      <c r="F40" s="31">
        <f t="shared" si="8"/>
        <v>3499.999999999995</v>
      </c>
      <c r="G40" s="31">
        <f t="shared" si="8"/>
        <v>3000.0000000000009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2322-F6EA-4272-B3E0-D55144E229E4}">
  <dimension ref="B2:AJ40"/>
  <sheetViews>
    <sheetView zoomScale="72" zoomScaleNormal="74" workbookViewId="0">
      <selection activeCell="S15" sqref="S15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>
        <v>4</v>
      </c>
      <c r="C4" s="7">
        <v>3000</v>
      </c>
      <c r="D4" s="7">
        <v>3000</v>
      </c>
      <c r="E4" s="7">
        <v>4000</v>
      </c>
      <c r="F4" s="7">
        <v>3800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>M17*168-C25</f>
        <v>139.25</v>
      </c>
      <c r="U17" s="7">
        <f t="shared" ref="T17:X21" si="0">N17*168-D25</f>
        <v>0</v>
      </c>
      <c r="V17" s="7">
        <f t="shared" si="0"/>
        <v>0</v>
      </c>
      <c r="W17" s="7">
        <f t="shared" si="0"/>
        <v>70.564102564102569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58.000000000000014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34.404040404040416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126.66666666666669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0</v>
      </c>
      <c r="I21" s="18">
        <f>G21*Q21</f>
        <v>20</v>
      </c>
      <c r="J21" s="18">
        <f>SUMPRODUCT(C21:G21,M21:Q21)</f>
        <v>20</v>
      </c>
      <c r="L21" s="7" t="s">
        <v>16</v>
      </c>
      <c r="M21" s="7">
        <v>0</v>
      </c>
      <c r="N21" s="7">
        <v>0</v>
      </c>
      <c r="O21" s="7">
        <v>0</v>
      </c>
      <c r="P21" s="7">
        <v>0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0</v>
      </c>
      <c r="X21" s="7">
        <f t="shared" si="0"/>
        <v>68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28.749999999999986</v>
      </c>
      <c r="D25" s="7">
        <v>0</v>
      </c>
      <c r="E25" s="7">
        <v>0</v>
      </c>
      <c r="F25" s="7">
        <v>97.435897435897431</v>
      </c>
      <c r="G25" s="7">
        <v>0</v>
      </c>
      <c r="H25" s="22">
        <f>SUM(C25:G25)</f>
        <v>126.18589743589742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142.1858974358974</v>
      </c>
      <c r="N25" s="22">
        <f>M25-J25</f>
        <v>22.185897435897402</v>
      </c>
    </row>
    <row r="26" spans="2:24" x14ac:dyDescent="0.3">
      <c r="B26" s="16" t="s">
        <v>13</v>
      </c>
      <c r="C26" s="7">
        <v>109.99999999999999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109.99999999999999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119.99999999999999</v>
      </c>
      <c r="N26" s="22">
        <f t="shared" ref="N26:N29" si="4">M26-J26</f>
        <v>0</v>
      </c>
    </row>
    <row r="27" spans="2:24" x14ac:dyDescent="0.3">
      <c r="B27" s="16" t="s">
        <v>14</v>
      </c>
      <c r="C27" s="7">
        <v>0</v>
      </c>
      <c r="D27" s="7">
        <v>133.59595959595958</v>
      </c>
      <c r="E27" s="7">
        <v>0</v>
      </c>
      <c r="F27" s="7">
        <v>0</v>
      </c>
      <c r="G27" s="7">
        <v>0</v>
      </c>
      <c r="H27" s="22">
        <f t="shared" si="1"/>
        <v>133.59595959595958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143.59595959595958</v>
      </c>
      <c r="N27" s="22">
        <f t="shared" si="4"/>
        <v>23.595959595959584</v>
      </c>
    </row>
    <row r="28" spans="2:24" x14ac:dyDescent="0.3">
      <c r="B28" s="16" t="s">
        <v>15</v>
      </c>
      <c r="C28" s="7">
        <v>0</v>
      </c>
      <c r="D28" s="7">
        <v>41.333333333333321</v>
      </c>
      <c r="E28" s="7">
        <v>106.66666666666667</v>
      </c>
      <c r="F28" s="7">
        <v>0</v>
      </c>
      <c r="G28" s="7">
        <v>0</v>
      </c>
      <c r="H28" s="22">
        <f t="shared" si="1"/>
        <v>148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168</v>
      </c>
      <c r="N28" s="22">
        <f t="shared" si="4"/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0</v>
      </c>
      <c r="G29" s="11">
        <v>100</v>
      </c>
      <c r="H29" s="22">
        <f t="shared" si="1"/>
        <v>100</v>
      </c>
      <c r="I29" s="22">
        <f>J21</f>
        <v>20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120</v>
      </c>
      <c r="N29" s="22">
        <f t="shared" si="4"/>
        <v>0</v>
      </c>
    </row>
    <row r="30" spans="2:24" x14ac:dyDescent="0.3">
      <c r="B30" s="24"/>
      <c r="H30" s="25">
        <f>SUM(H25:H29)</f>
        <v>617.78185703185704</v>
      </c>
      <c r="I30" s="26"/>
      <c r="K30" s="26"/>
      <c r="L30" s="26"/>
      <c r="M30" s="25">
        <f>SUM(M25:M29)</f>
        <v>693.78185703185704</v>
      </c>
      <c r="N30" s="25">
        <f t="shared" ref="N30" si="5">SUM(N25:N29)</f>
        <v>93.781857031856987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689.99999999999955</v>
      </c>
      <c r="D35" s="30">
        <f>D25*D$13*D8</f>
        <v>0</v>
      </c>
      <c r="E35" s="30">
        <f>E25*E$13*E8</f>
        <v>0</v>
      </c>
      <c r="F35" s="30">
        <f>F25*F$13*F8</f>
        <v>3800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2309.9999999999995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2204.333333333333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795.6666666666664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0</v>
      </c>
      <c r="G39" s="30">
        <f t="shared" si="6"/>
        <v>3000</v>
      </c>
    </row>
    <row r="40" spans="2:14" x14ac:dyDescent="0.3">
      <c r="B40" s="31" t="s">
        <v>36</v>
      </c>
      <c r="C40" s="31">
        <f>SUM(C35:C39)</f>
        <v>2999.9999999999991</v>
      </c>
      <c r="D40" s="31">
        <f t="shared" ref="D40:G40" si="8">SUM(D35:D39)</f>
        <v>2999.9999999999995</v>
      </c>
      <c r="E40" s="31">
        <f t="shared" si="8"/>
        <v>4000</v>
      </c>
      <c r="F40" s="31">
        <f t="shared" si="8"/>
        <v>3800</v>
      </c>
      <c r="G40" s="31">
        <f t="shared" si="8"/>
        <v>3000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2967-3A70-4917-9A51-2BF9C39C75B4}">
  <dimension ref="B2:AJ40"/>
  <sheetViews>
    <sheetView zoomScale="72" zoomScaleNormal="74" workbookViewId="0">
      <selection activeCell="S15" sqref="S15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>
        <v>5</v>
      </c>
      <c r="C4" s="7">
        <v>3000</v>
      </c>
      <c r="D4" s="7">
        <v>3000</v>
      </c>
      <c r="E4" s="7">
        <v>4000</v>
      </c>
      <c r="F4" s="7">
        <v>4000</v>
      </c>
      <c r="G4" s="7">
        <v>2800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>M17*168-C25</f>
        <v>139.25</v>
      </c>
      <c r="U17" s="7">
        <f t="shared" ref="T17:X21" si="0">N17*168-D25</f>
        <v>0</v>
      </c>
      <c r="V17" s="7">
        <f t="shared" si="0"/>
        <v>0</v>
      </c>
      <c r="W17" s="7">
        <f t="shared" si="0"/>
        <v>92.749999999999986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58.000000000000085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34.404040404040416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126.66666666666669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140.6858974358974</v>
      </c>
      <c r="X21" s="7">
        <f t="shared" si="0"/>
        <v>74.666666666666686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28.750000000000007</v>
      </c>
      <c r="D25" s="7">
        <v>0</v>
      </c>
      <c r="E25" s="7">
        <v>0</v>
      </c>
      <c r="F25" s="7">
        <v>75.250000000000014</v>
      </c>
      <c r="G25" s="7">
        <v>0</v>
      </c>
      <c r="H25" s="22">
        <f>SUM(C25:G25)</f>
        <v>104.00000000000003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120.00000000000003</v>
      </c>
      <c r="N25" s="22">
        <f>M25-J25</f>
        <v>0</v>
      </c>
    </row>
    <row r="26" spans="2:24" x14ac:dyDescent="0.3">
      <c r="B26" s="16" t="s">
        <v>13</v>
      </c>
      <c r="C26" s="7">
        <v>109.99999999999991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109.99999999999991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119.99999999999991</v>
      </c>
      <c r="N26" s="22">
        <f t="shared" ref="N26:N29" si="4">M26-J26</f>
        <v>0</v>
      </c>
    </row>
    <row r="27" spans="2:24" x14ac:dyDescent="0.3">
      <c r="B27" s="16" t="s">
        <v>14</v>
      </c>
      <c r="C27" s="7">
        <v>0</v>
      </c>
      <c r="D27" s="7">
        <v>133.59595959595958</v>
      </c>
      <c r="E27" s="7">
        <v>0</v>
      </c>
      <c r="F27" s="7">
        <v>0</v>
      </c>
      <c r="G27" s="7">
        <v>0</v>
      </c>
      <c r="H27" s="22">
        <f t="shared" si="1"/>
        <v>133.59595959595958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143.59595959595958</v>
      </c>
      <c r="N27" s="22">
        <f t="shared" si="4"/>
        <v>23.595959595959584</v>
      </c>
    </row>
    <row r="28" spans="2:24" x14ac:dyDescent="0.3">
      <c r="B28" s="16" t="s">
        <v>15</v>
      </c>
      <c r="C28" s="7">
        <v>0</v>
      </c>
      <c r="D28" s="7">
        <v>41.333333333333321</v>
      </c>
      <c r="E28" s="7">
        <v>106.66666666666667</v>
      </c>
      <c r="F28" s="7">
        <v>0</v>
      </c>
      <c r="G28" s="7">
        <v>0</v>
      </c>
      <c r="H28" s="22">
        <f t="shared" si="1"/>
        <v>148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168</v>
      </c>
      <c r="N28" s="22">
        <f t="shared" si="4"/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27.314102564102583</v>
      </c>
      <c r="G29" s="11">
        <v>93.333333333333314</v>
      </c>
      <c r="H29" s="22">
        <f t="shared" si="1"/>
        <v>120.6474358974359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148.64743589743591</v>
      </c>
      <c r="N29" s="22">
        <f t="shared" si="4"/>
        <v>28.647435897435912</v>
      </c>
    </row>
    <row r="30" spans="2:24" x14ac:dyDescent="0.3">
      <c r="B30" s="24"/>
      <c r="H30" s="25">
        <f>SUM(H25:H29)</f>
        <v>616.24339549339538</v>
      </c>
      <c r="I30" s="26"/>
      <c r="K30" s="26"/>
      <c r="L30" s="26"/>
      <c r="M30" s="25">
        <f>SUM(M25:M29)</f>
        <v>700.2433954933955</v>
      </c>
      <c r="N30" s="25">
        <f t="shared" ref="N30" si="5">SUM(N25:N29)</f>
        <v>100.2433954933955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690.00000000000011</v>
      </c>
      <c r="D35" s="30">
        <f>D25*D$13*D8</f>
        <v>0</v>
      </c>
      <c r="E35" s="30">
        <f>E25*E$13*E8</f>
        <v>0</v>
      </c>
      <c r="F35" s="30">
        <f>F25*F$13*F8</f>
        <v>2934.7500000000005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2309.9999999999982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2204.333333333333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795.6666666666664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1065.2500000000009</v>
      </c>
      <c r="G39" s="30">
        <f t="shared" si="6"/>
        <v>2799.9999999999991</v>
      </c>
    </row>
    <row r="40" spans="2:14" x14ac:dyDescent="0.3">
      <c r="B40" s="31" t="s">
        <v>36</v>
      </c>
      <c r="C40" s="31">
        <f>SUM(C35:C39)</f>
        <v>2999.9999999999982</v>
      </c>
      <c r="D40" s="31">
        <f t="shared" ref="D40:G40" si="8">SUM(D35:D39)</f>
        <v>2999.9999999999995</v>
      </c>
      <c r="E40" s="31">
        <f t="shared" si="8"/>
        <v>4000</v>
      </c>
      <c r="F40" s="31">
        <f t="shared" si="8"/>
        <v>4000.0000000000014</v>
      </c>
      <c r="G40" s="31">
        <f t="shared" si="8"/>
        <v>2799.9999999999991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6384-7FE2-4921-B886-3CA070C8C5F5}">
  <dimension ref="B2:AJ40"/>
  <sheetViews>
    <sheetView zoomScale="74" zoomScaleNormal="52" workbookViewId="0">
      <selection activeCell="S15" sqref="S15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796875" style="2"/>
    <col min="16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35">
        <v>6</v>
      </c>
      <c r="C4" s="7">
        <v>3500</v>
      </c>
      <c r="D4" s="7">
        <v>2500</v>
      </c>
      <c r="E4" s="7">
        <v>4000</v>
      </c>
      <c r="F4" s="7">
        <v>3800</v>
      </c>
      <c r="G4" s="7">
        <v>2500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118.41666666666657</v>
      </c>
      <c r="U17" s="7">
        <f t="shared" si="0"/>
        <v>0</v>
      </c>
      <c r="V17" s="7">
        <f t="shared" si="0"/>
        <v>0</v>
      </c>
      <c r="W17" s="7">
        <f t="shared" si="0"/>
        <v>79.23076923076917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58.000000000000114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16.484848484848584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0</v>
      </c>
      <c r="I20" s="18">
        <f>E20*O20</f>
        <v>12</v>
      </c>
      <c r="J20" s="18">
        <f>SUMPRODUCT(C20:G20,M20:Q20)</f>
        <v>12</v>
      </c>
      <c r="L20" s="7" t="s">
        <v>15</v>
      </c>
      <c r="M20" s="7">
        <v>1</v>
      </c>
      <c r="N20" s="7">
        <v>0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166.66666666666669</v>
      </c>
      <c r="U20" s="7">
        <f t="shared" si="0"/>
        <v>-1.4210854715202004E-14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159.3333333333334</v>
      </c>
      <c r="X21" s="7">
        <f t="shared" si="0"/>
        <v>84.666666666666671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49.583333333333421</v>
      </c>
      <c r="D25" s="7">
        <v>0</v>
      </c>
      <c r="E25" s="7">
        <v>0</v>
      </c>
      <c r="F25" s="7">
        <v>88.76923076923083</v>
      </c>
      <c r="G25" s="7">
        <v>0</v>
      </c>
      <c r="H25" s="22">
        <f>SUM(C25:G25)</f>
        <v>138.35256410256426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154.35256410256426</v>
      </c>
      <c r="N25" s="22">
        <f>M25-J25</f>
        <v>34.352564102564259</v>
      </c>
    </row>
    <row r="26" spans="2:24" x14ac:dyDescent="0.3">
      <c r="B26" s="16" t="s">
        <v>13</v>
      </c>
      <c r="C26" s="7">
        <v>109.99999999999989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109.99999999999989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119.99999999999989</v>
      </c>
      <c r="N26" s="22">
        <f t="shared" ref="N26:N29" si="4">M26-J26</f>
        <v>-1.1368683772161603E-13</v>
      </c>
    </row>
    <row r="27" spans="2:24" x14ac:dyDescent="0.3">
      <c r="B27" s="16" t="s">
        <v>14</v>
      </c>
      <c r="C27" s="7">
        <v>0</v>
      </c>
      <c r="D27" s="7">
        <v>151.51515151515142</v>
      </c>
      <c r="E27" s="7">
        <v>0</v>
      </c>
      <c r="F27" s="7">
        <v>0</v>
      </c>
      <c r="G27" s="7">
        <v>0</v>
      </c>
      <c r="H27" s="22">
        <f t="shared" si="1"/>
        <v>151.51515151515142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161.51515151515142</v>
      </c>
      <c r="N27" s="22">
        <f t="shared" si="4"/>
        <v>41.515151515151416</v>
      </c>
    </row>
    <row r="28" spans="2:24" x14ac:dyDescent="0.3">
      <c r="B28" s="16" t="s">
        <v>15</v>
      </c>
      <c r="C28" s="7">
        <v>1.3333333333333215</v>
      </c>
      <c r="D28" s="7">
        <v>1.4210854715202004E-14</v>
      </c>
      <c r="E28" s="7">
        <v>106.66666666666667</v>
      </c>
      <c r="F28" s="7">
        <v>0</v>
      </c>
      <c r="G28" s="7">
        <v>0</v>
      </c>
      <c r="H28" s="22">
        <f t="shared" si="1"/>
        <v>108</v>
      </c>
      <c r="I28" s="22">
        <f>J20</f>
        <v>12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120</v>
      </c>
      <c r="N28" s="22">
        <f t="shared" si="4"/>
        <v>0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8.6666666666666003</v>
      </c>
      <c r="G29" s="11">
        <v>83.333333333333329</v>
      </c>
      <c r="H29" s="22">
        <f t="shared" si="1"/>
        <v>91.999999999999929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119.99999999999993</v>
      </c>
      <c r="N29" s="22">
        <f t="shared" si="4"/>
        <v>0</v>
      </c>
    </row>
    <row r="30" spans="2:24" x14ac:dyDescent="0.3">
      <c r="B30" s="24"/>
      <c r="H30" s="25">
        <f>SUM(H25:H29)</f>
        <v>599.86771561771548</v>
      </c>
      <c r="I30" s="26"/>
      <c r="K30" s="26"/>
      <c r="L30" s="26"/>
      <c r="M30" s="25">
        <f>SUM(M25:M29)</f>
        <v>675.86771561771548</v>
      </c>
      <c r="N30" s="25">
        <f t="shared" ref="N30" si="5">SUM(N25:N29)</f>
        <v>75.867715617715561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9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1190.000000000002</v>
      </c>
      <c r="D35" s="30">
        <f>D25*D$13*D8</f>
        <v>0</v>
      </c>
      <c r="E35" s="30">
        <f>E25*E$13*E8</f>
        <v>0</v>
      </c>
      <c r="F35" s="30">
        <f>F25*F$13*F8</f>
        <v>3462.0000000000023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2309.9999999999977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2499.9999999999986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2.7355895326763857E-13</v>
      </c>
      <c r="E38" s="30">
        <f>E28*E$13*E11</f>
        <v>4000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337.99999999999739</v>
      </c>
      <c r="G39" s="30">
        <f t="shared" si="6"/>
        <v>2499.9999999999995</v>
      </c>
    </row>
    <row r="40" spans="2:14" x14ac:dyDescent="0.3">
      <c r="B40" s="31" t="s">
        <v>36</v>
      </c>
      <c r="C40" s="31">
        <f>SUM(C35:C39)</f>
        <v>3500</v>
      </c>
      <c r="D40" s="31">
        <f t="shared" ref="D40:G40" si="8">SUM(D35:D39)</f>
        <v>2499.9999999999991</v>
      </c>
      <c r="E40" s="31">
        <f t="shared" si="8"/>
        <v>4000</v>
      </c>
      <c r="F40" s="31">
        <f t="shared" si="8"/>
        <v>3799.9999999999995</v>
      </c>
      <c r="G40" s="31">
        <f t="shared" si="8"/>
        <v>2499.9999999999995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6C9B-8CAE-4444-9E82-0773F47F1A07}">
  <dimension ref="B2:AJ40"/>
  <sheetViews>
    <sheetView zoomScale="71" zoomScaleNormal="74" workbookViewId="0">
      <selection activeCell="S15" sqref="S15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8984375" style="2" bestFit="1" customWidth="1"/>
    <col min="16" max="17" width="11" style="2" bestFit="1" customWidth="1"/>
    <col min="18" max="19" width="10.8984375" style="2" bestFit="1" customWidth="1"/>
    <col min="20" max="20" width="10.5" style="2" customWidth="1"/>
    <col min="21" max="21" width="13.296875" style="2" bestFit="1" customWidth="1"/>
    <col min="22" max="22" width="15.8984375" style="2" bestFit="1" customWidth="1"/>
    <col min="23" max="23" width="12.5" style="2" bestFit="1" customWidth="1"/>
    <col min="24" max="24" width="10.8984375" style="2" bestFit="1" customWidth="1"/>
    <col min="25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36" x14ac:dyDescent="0.3">
      <c r="B2" s="1" t="s">
        <v>0</v>
      </c>
    </row>
    <row r="3" spans="2:36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U3" s="5"/>
      <c r="AB3" s="5"/>
      <c r="AJ3" s="6"/>
    </row>
    <row r="4" spans="2:36" x14ac:dyDescent="0.3">
      <c r="B4" s="7">
        <v>7</v>
      </c>
      <c r="C4" s="7">
        <v>3500</v>
      </c>
      <c r="D4" s="7">
        <v>2500</v>
      </c>
      <c r="E4" s="7">
        <v>3800</v>
      </c>
      <c r="F4" s="7">
        <v>4000</v>
      </c>
      <c r="G4" s="7">
        <v>2500</v>
      </c>
      <c r="H4" s="8"/>
      <c r="I4" s="8"/>
      <c r="J4" s="8"/>
      <c r="K4" s="8"/>
      <c r="L4" s="8"/>
      <c r="M4" s="8"/>
      <c r="N4" s="8"/>
      <c r="U4" s="5"/>
      <c r="AB4" s="5"/>
    </row>
    <row r="5" spans="2:36" x14ac:dyDescent="0.3">
      <c r="U5" s="5"/>
      <c r="AB5" s="5"/>
    </row>
    <row r="6" spans="2:36" x14ac:dyDescent="0.3">
      <c r="B6" s="1" t="s">
        <v>7</v>
      </c>
      <c r="U6" s="5"/>
      <c r="AB6" s="5"/>
    </row>
    <row r="7" spans="2:36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10"/>
      <c r="K7" s="10"/>
      <c r="L7" s="10"/>
      <c r="M7" s="10"/>
      <c r="N7" s="10"/>
      <c r="U7" s="5"/>
      <c r="AB7" s="5"/>
    </row>
    <row r="8" spans="2:36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10"/>
      <c r="K8" s="10"/>
      <c r="L8" s="10"/>
      <c r="M8" s="10"/>
      <c r="N8" s="10"/>
      <c r="U8" s="5"/>
      <c r="AB8" s="5"/>
    </row>
    <row r="9" spans="2:36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36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36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36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36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36" x14ac:dyDescent="0.3">
      <c r="AB14" s="5"/>
    </row>
    <row r="15" spans="2:36" ht="31.2" x14ac:dyDescent="0.3">
      <c r="B15" s="1" t="s">
        <v>18</v>
      </c>
      <c r="L15" s="36" t="s">
        <v>39</v>
      </c>
      <c r="S15" s="36" t="s">
        <v>19</v>
      </c>
      <c r="T15" s="3"/>
      <c r="U15" s="3"/>
    </row>
    <row r="16" spans="2:36" ht="31.2" x14ac:dyDescent="0.3">
      <c r="B16" s="12" t="s">
        <v>20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21</v>
      </c>
      <c r="I16" s="15" t="s">
        <v>22</v>
      </c>
      <c r="J16" s="14" t="s">
        <v>23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24</v>
      </c>
      <c r="C17" s="17">
        <v>8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>M17*168-C25</f>
        <v>118.4166666666666</v>
      </c>
      <c r="U17" s="7">
        <f t="shared" ref="T17:X21" si="0">N17*168-D25</f>
        <v>0</v>
      </c>
      <c r="V17" s="7">
        <f t="shared" si="0"/>
        <v>0</v>
      </c>
      <c r="W17" s="7">
        <f t="shared" si="0"/>
        <v>74.102564102564088</v>
      </c>
      <c r="X17" s="7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58.000000000000057</v>
      </c>
      <c r="U18" s="7">
        <f t="shared" si="0"/>
        <v>0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17">
        <v>10</v>
      </c>
      <c r="E19" s="17">
        <v>0</v>
      </c>
      <c r="F19" s="17">
        <v>0</v>
      </c>
      <c r="G19" s="17">
        <v>24</v>
      </c>
      <c r="H19" s="18">
        <f>D19*N19</f>
        <v>10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57.999999999999972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19">
        <v>8</v>
      </c>
      <c r="E20" s="19">
        <v>12</v>
      </c>
      <c r="F20" s="19">
        <v>0</v>
      </c>
      <c r="G20" s="19">
        <v>0</v>
      </c>
      <c r="H20" s="18">
        <f>D20*N20</f>
        <v>8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132.41558441558442</v>
      </c>
      <c r="V20" s="7">
        <f t="shared" si="0"/>
        <v>66.666666666666657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17">
        <v>20</v>
      </c>
      <c r="H21" s="18">
        <f>F21*P21</f>
        <v>8</v>
      </c>
      <c r="I21" s="18">
        <f>G21*Q21</f>
        <v>20</v>
      </c>
      <c r="J21" s="18">
        <f>SUMPRODUCT(C21:G21,M21:Q21)</f>
        <v>28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159.33333333333337</v>
      </c>
      <c r="X21" s="7">
        <f t="shared" si="0"/>
        <v>84.666666666666671</v>
      </c>
    </row>
    <row r="23" spans="2:24" x14ac:dyDescent="0.3">
      <c r="B23" s="1" t="s">
        <v>25</v>
      </c>
    </row>
    <row r="24" spans="2:24" ht="46.8" x14ac:dyDescent="0.3">
      <c r="B24" s="9" t="s">
        <v>26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27</v>
      </c>
      <c r="I24" s="9" t="s">
        <v>28</v>
      </c>
      <c r="J24" s="20" t="s">
        <v>29</v>
      </c>
      <c r="K24" s="20" t="s">
        <v>30</v>
      </c>
      <c r="L24" s="20" t="s">
        <v>31</v>
      </c>
      <c r="M24" s="9" t="s">
        <v>32</v>
      </c>
      <c r="N24" s="21" t="s">
        <v>33</v>
      </c>
    </row>
    <row r="25" spans="2:24" x14ac:dyDescent="0.3">
      <c r="B25" s="16" t="s">
        <v>24</v>
      </c>
      <c r="C25" s="7">
        <v>49.5833333333334</v>
      </c>
      <c r="D25" s="7">
        <v>0</v>
      </c>
      <c r="E25" s="7">
        <v>0</v>
      </c>
      <c r="F25" s="7">
        <v>93.897435897435912</v>
      </c>
      <c r="G25" s="7">
        <v>0</v>
      </c>
      <c r="H25" s="22">
        <f>SUM(C25:G25)</f>
        <v>143.48076923076931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159.48076923076931</v>
      </c>
      <c r="N25" s="22">
        <f>M25-J25</f>
        <v>39.480769230769312</v>
      </c>
    </row>
    <row r="26" spans="2:24" x14ac:dyDescent="0.3">
      <c r="B26" s="16" t="s">
        <v>13</v>
      </c>
      <c r="C26" s="7">
        <v>109.99999999999994</v>
      </c>
      <c r="D26" s="7">
        <v>0</v>
      </c>
      <c r="E26" s="7">
        <v>0</v>
      </c>
      <c r="F26" s="7">
        <v>0</v>
      </c>
      <c r="G26" s="7">
        <v>0</v>
      </c>
      <c r="H26" s="22">
        <f t="shared" ref="H26:H29" si="1">SUM(C26:G26)</f>
        <v>109.99999999999994</v>
      </c>
      <c r="I26" s="22">
        <f>J18</f>
        <v>10</v>
      </c>
      <c r="J26" s="23">
        <f>8*3*5</f>
        <v>120</v>
      </c>
      <c r="K26" s="23">
        <v>48</v>
      </c>
      <c r="L26" s="23">
        <f t="shared" ref="L26:L29" si="2">J26+K26</f>
        <v>168</v>
      </c>
      <c r="M26" s="22">
        <f t="shared" ref="M26:M29" si="3">H26+I26</f>
        <v>119.99999999999994</v>
      </c>
      <c r="N26" s="22">
        <f t="shared" ref="N26:N29" si="4">M26-J26</f>
        <v>0</v>
      </c>
    </row>
    <row r="27" spans="2:24" x14ac:dyDescent="0.3">
      <c r="B27" s="16" t="s">
        <v>14</v>
      </c>
      <c r="C27" s="7">
        <v>0</v>
      </c>
      <c r="D27" s="7">
        <v>110.00000000000003</v>
      </c>
      <c r="E27" s="7">
        <v>0</v>
      </c>
      <c r="F27" s="7">
        <v>0</v>
      </c>
      <c r="G27" s="7">
        <v>0</v>
      </c>
      <c r="H27" s="22">
        <f t="shared" si="1"/>
        <v>110.00000000000003</v>
      </c>
      <c r="I27" s="22">
        <f>J19</f>
        <v>10</v>
      </c>
      <c r="J27" s="23">
        <f>8*3*5</f>
        <v>120</v>
      </c>
      <c r="K27" s="23">
        <v>48</v>
      </c>
      <c r="L27" s="23">
        <f t="shared" si="2"/>
        <v>168</v>
      </c>
      <c r="M27" s="22">
        <f t="shared" si="3"/>
        <v>120.00000000000003</v>
      </c>
      <c r="N27" s="22">
        <f t="shared" si="4"/>
        <v>0</v>
      </c>
    </row>
    <row r="28" spans="2:24" x14ac:dyDescent="0.3">
      <c r="B28" s="16" t="s">
        <v>15</v>
      </c>
      <c r="C28" s="7">
        <v>0</v>
      </c>
      <c r="D28" s="7">
        <v>35.584415584415588</v>
      </c>
      <c r="E28" s="7">
        <v>101.33333333333334</v>
      </c>
      <c r="F28" s="7">
        <v>0</v>
      </c>
      <c r="G28" s="7">
        <v>0</v>
      </c>
      <c r="H28" s="22">
        <f t="shared" si="1"/>
        <v>136.91774891774892</v>
      </c>
      <c r="I28" s="22">
        <f>J20</f>
        <v>20</v>
      </c>
      <c r="J28" s="23">
        <f>8*3*5</f>
        <v>120</v>
      </c>
      <c r="K28" s="23">
        <v>48</v>
      </c>
      <c r="L28" s="23">
        <f t="shared" si="2"/>
        <v>168</v>
      </c>
      <c r="M28" s="22">
        <f t="shared" si="3"/>
        <v>156.91774891774892</v>
      </c>
      <c r="N28" s="22">
        <f t="shared" si="4"/>
        <v>36.917748917748924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8.6666666666666288</v>
      </c>
      <c r="G29" s="11">
        <v>83.333333333333329</v>
      </c>
      <c r="H29" s="22">
        <f t="shared" si="1"/>
        <v>91.999999999999957</v>
      </c>
      <c r="I29" s="22">
        <f>J21</f>
        <v>28</v>
      </c>
      <c r="J29" s="23">
        <f>8*3*5</f>
        <v>120</v>
      </c>
      <c r="K29" s="23">
        <v>48</v>
      </c>
      <c r="L29" s="23">
        <f t="shared" si="2"/>
        <v>168</v>
      </c>
      <c r="M29" s="22">
        <f t="shared" si="3"/>
        <v>119.99999999999996</v>
      </c>
      <c r="N29" s="22">
        <f t="shared" si="4"/>
        <v>0</v>
      </c>
    </row>
    <row r="30" spans="2:24" x14ac:dyDescent="0.3">
      <c r="B30" s="24"/>
      <c r="H30" s="25">
        <f>SUM(H25:H29)</f>
        <v>592.39851814851818</v>
      </c>
      <c r="I30" s="26"/>
      <c r="K30" s="26"/>
      <c r="L30" s="26"/>
      <c r="M30" s="25">
        <f>SUM(M25:M29)</f>
        <v>676.39851814851818</v>
      </c>
      <c r="N30" s="25">
        <f t="shared" ref="N30" si="5">SUM(N25:N29)</f>
        <v>76.398518148518235</v>
      </c>
    </row>
    <row r="31" spans="2:24" x14ac:dyDescent="0.3">
      <c r="B31" s="24"/>
    </row>
    <row r="33" spans="2:14" x14ac:dyDescent="0.3">
      <c r="B33" s="1" t="s">
        <v>34</v>
      </c>
    </row>
    <row r="34" spans="2:14" x14ac:dyDescent="0.3">
      <c r="B34" s="27" t="s">
        <v>35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8"/>
      <c r="I34" s="29"/>
      <c r="J34" s="29"/>
      <c r="K34" s="29"/>
      <c r="L34" s="29"/>
      <c r="M34" s="29"/>
      <c r="N34" s="29"/>
    </row>
    <row r="35" spans="2:14" x14ac:dyDescent="0.3">
      <c r="B35" s="16" t="s">
        <v>24</v>
      </c>
      <c r="C35" s="30">
        <f>C25*C$13*C8</f>
        <v>1190.0000000000016</v>
      </c>
      <c r="D35" s="30">
        <f>D25*D$13*D8</f>
        <v>0</v>
      </c>
      <c r="E35" s="30">
        <f>E25*E$13*E8</f>
        <v>0</v>
      </c>
      <c r="F35" s="30">
        <f>F25*F$13*F8</f>
        <v>3662.0000000000009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2309.9999999999986</v>
      </c>
      <c r="D36" s="30">
        <f>D26*D$13*D9</f>
        <v>0</v>
      </c>
      <c r="E36" s="30">
        <f>E26*E$13*E9</f>
        <v>0</v>
      </c>
      <c r="F36" s="30">
        <f t="shared" ref="F36:G39" si="6">F26*F$13*F9</f>
        <v>0</v>
      </c>
      <c r="G36" s="30">
        <f t="shared" si="6"/>
        <v>0</v>
      </c>
    </row>
    <row r="37" spans="2:14" x14ac:dyDescent="0.3">
      <c r="B37" s="16" t="s">
        <v>14</v>
      </c>
      <c r="C37" s="30">
        <f t="shared" ref="C37:E39" si="7">C27*C$13*C10</f>
        <v>0</v>
      </c>
      <c r="D37" s="30">
        <f t="shared" si="7"/>
        <v>1815.0000000000007</v>
      </c>
      <c r="E37" s="30">
        <f t="shared" si="7"/>
        <v>0</v>
      </c>
      <c r="F37" s="30">
        <f t="shared" si="6"/>
        <v>0</v>
      </c>
      <c r="G37" s="30">
        <f>G27*G$13*G10</f>
        <v>0</v>
      </c>
    </row>
    <row r="38" spans="2:14" x14ac:dyDescent="0.3">
      <c r="B38" s="16" t="s">
        <v>15</v>
      </c>
      <c r="C38" s="30">
        <f t="shared" si="7"/>
        <v>0</v>
      </c>
      <c r="D38" s="30">
        <f t="shared" si="7"/>
        <v>685.00000000000023</v>
      </c>
      <c r="E38" s="30">
        <f>E28*E$13*E11</f>
        <v>3800</v>
      </c>
      <c r="F38" s="30">
        <f t="shared" si="6"/>
        <v>0</v>
      </c>
      <c r="G38" s="30">
        <f t="shared" si="6"/>
        <v>0</v>
      </c>
    </row>
    <row r="39" spans="2:14" x14ac:dyDescent="0.3">
      <c r="B39" s="16" t="s">
        <v>16</v>
      </c>
      <c r="C39" s="30">
        <f t="shared" si="7"/>
        <v>0</v>
      </c>
      <c r="D39" s="30">
        <f>D29*D$13*D12</f>
        <v>0</v>
      </c>
      <c r="E39" s="30">
        <f t="shared" si="7"/>
        <v>0</v>
      </c>
      <c r="F39" s="30">
        <f t="shared" si="6"/>
        <v>337.99999999999852</v>
      </c>
      <c r="G39" s="30">
        <f t="shared" si="6"/>
        <v>2499.9999999999995</v>
      </c>
    </row>
    <row r="40" spans="2:14" x14ac:dyDescent="0.3">
      <c r="B40" s="31" t="s">
        <v>36</v>
      </c>
      <c r="C40" s="31">
        <f>SUM(C35:C39)</f>
        <v>3500</v>
      </c>
      <c r="D40" s="31">
        <f t="shared" ref="D40:G40" si="8">SUM(D35:D39)</f>
        <v>2500.0000000000009</v>
      </c>
      <c r="E40" s="31">
        <f t="shared" si="8"/>
        <v>3800</v>
      </c>
      <c r="F40" s="31">
        <f t="shared" si="8"/>
        <v>3999.9999999999995</v>
      </c>
      <c r="G40" s="31">
        <f t="shared" si="8"/>
        <v>2499.9999999999995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 Q2</vt:lpstr>
      <vt:lpstr>Answers</vt:lpstr>
      <vt:lpstr>Q2_Week1</vt:lpstr>
      <vt:lpstr>Q2_Week2</vt:lpstr>
      <vt:lpstr>Q2_Week3</vt:lpstr>
      <vt:lpstr>Q2_Week4</vt:lpstr>
      <vt:lpstr>Q2_Week5</vt:lpstr>
      <vt:lpstr>Q2_Week6</vt:lpstr>
      <vt:lpstr>Q2_Week7</vt:lpstr>
      <vt:lpstr>Q2_Week8</vt:lpstr>
      <vt:lpstr>Q2_Week9</vt:lpstr>
      <vt:lpstr>Q2_Week10</vt:lpstr>
      <vt:lpstr>Q2_Week11</vt:lpstr>
      <vt:lpstr>Q2_Week12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 Saxena</dc:creator>
  <cp:lastModifiedBy>Priyansh Saxena</cp:lastModifiedBy>
  <dcterms:created xsi:type="dcterms:W3CDTF">2023-12-10T22:51:29Z</dcterms:created>
  <dcterms:modified xsi:type="dcterms:W3CDTF">2023-12-14T04:14:01Z</dcterms:modified>
</cp:coreProperties>
</file>