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eam 10 OR Project Final Submission\Excel Sheet data\"/>
    </mc:Choice>
  </mc:AlternateContent>
  <xr:revisionPtr revIDLastSave="0" documentId="13_ncr:1_{9F6FADC1-228A-4752-80AA-8236C4FD7CB4}" xr6:coauthVersionLast="47" xr6:coauthVersionMax="47" xr10:uidLastSave="{00000000-0000-0000-0000-000000000000}"/>
  <bookViews>
    <workbookView xWindow="-108" yWindow="-108" windowWidth="23256" windowHeight="12456" xr2:uid="{18567C5B-37ED-44E6-A7EF-16098B0ED5C3}"/>
  </bookViews>
  <sheets>
    <sheet name="Answer" sheetId="17" r:id="rId1"/>
    <sheet name="Q4_Week1" sheetId="3" r:id="rId2"/>
    <sheet name="Q4_Week2" sheetId="5" r:id="rId3"/>
    <sheet name="Q4_Week3" sheetId="6" r:id="rId4"/>
    <sheet name="Q4_Week4" sheetId="7" r:id="rId5"/>
    <sheet name="Q4_Week5" sheetId="8" r:id="rId6"/>
    <sheet name="Q4_Week6" sheetId="9" r:id="rId7"/>
    <sheet name="Q4_Week7" sheetId="10" r:id="rId8"/>
    <sheet name="Q4_Week8" sheetId="11" r:id="rId9"/>
    <sheet name="Q4_Week9" sheetId="12" r:id="rId10"/>
    <sheet name="Q4_Week10" sheetId="13" r:id="rId11"/>
    <sheet name="Q4_Week11" sheetId="14" r:id="rId12"/>
    <sheet name="Q4_Week12" sheetId="15" r:id="rId13"/>
  </sheets>
  <definedNames>
    <definedName name="solver_adj" localSheetId="1" hidden="1">Q4_Week1!$C$25:$G$29,Q4_Week1!$M$17:$Q$21,Q4_Week1!$N$31</definedName>
    <definedName name="solver_adj" localSheetId="10" hidden="1">Q4_Week10!$C$25:$G$29,Q4_Week10!$M$17:$Q$21,Q4_Week10!$N$31</definedName>
    <definedName name="solver_adj" localSheetId="11" hidden="1">Q4_Week11!$C$25:$G$29,Q4_Week11!$M$17:$Q$21,Q4_Week11!$N$31</definedName>
    <definedName name="solver_adj" localSheetId="12" hidden="1">Q4_Week12!$C$25:$G$29,Q4_Week12!$M$17:$Q$21,Q4_Week12!$N$31</definedName>
    <definedName name="solver_adj" localSheetId="2" hidden="1">Q4_Week2!$C$25:$G$29,Q4_Week2!$M$17:$Q$21,Q4_Week2!$N$31</definedName>
    <definedName name="solver_adj" localSheetId="3" hidden="1">Q4_Week3!$C$25:$G$29,Q4_Week3!$M$17:$Q$21,Q4_Week3!$N$31</definedName>
    <definedName name="solver_adj" localSheetId="4" hidden="1">Q4_Week4!$C$25:$G$29,Q4_Week4!$M$17:$Q$21,Q4_Week4!$N$31</definedName>
    <definedName name="solver_adj" localSheetId="5" hidden="1">Q4_Week5!$C$25:$G$29,Q4_Week5!$M$17:$Q$21,Q4_Week5!$N$31</definedName>
    <definedName name="solver_adj" localSheetId="6" hidden="1">Q4_Week6!$C$25:$G$29,Q4_Week6!$M$17:$Q$21,Q4_Week6!$N$31</definedName>
    <definedName name="solver_adj" localSheetId="7" hidden="1">Q4_Week7!$C$25:$G$29,Q4_Week7!$M$17:$Q$21,Q4_Week7!$N$31</definedName>
    <definedName name="solver_adj" localSheetId="8" hidden="1">Q4_Week8!$C$25:$G$29,Q4_Week8!$M$17:$Q$21,Q4_Week8!$N$31</definedName>
    <definedName name="solver_adj" localSheetId="9" hidden="1">Q4_Week9!$C$25:$G$29,Q4_Week9!$M$17:$Q$21,Q4_Week9!$N$31</definedName>
    <definedName name="solver_cvg" localSheetId="1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1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st" localSheetId="1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Q4_Week1!$C$29</definedName>
    <definedName name="solver_lhs1" localSheetId="10" hidden="1">Q4_Week10!$C$29</definedName>
    <definedName name="solver_lhs1" localSheetId="11" hidden="1">Q4_Week11!$C$29</definedName>
    <definedName name="solver_lhs1" localSheetId="12" hidden="1">Q4_Week12!$C$29</definedName>
    <definedName name="solver_lhs1" localSheetId="2" hidden="1">Q4_Week2!$C$29</definedName>
    <definedName name="solver_lhs1" localSheetId="3" hidden="1">Q4_Week3!$C$29</definedName>
    <definedName name="solver_lhs1" localSheetId="4" hidden="1">Q4_Week4!$C$29</definedName>
    <definedName name="solver_lhs1" localSheetId="5" hidden="1">Q4_Week5!$C$29</definedName>
    <definedName name="solver_lhs1" localSheetId="6" hidden="1">Q4_Week6!$C$29</definedName>
    <definedName name="solver_lhs1" localSheetId="7" hidden="1">Q4_Week7!$C$29</definedName>
    <definedName name="solver_lhs1" localSheetId="8" hidden="1">Q4_Week8!$C$29</definedName>
    <definedName name="solver_lhs1" localSheetId="9" hidden="1">Q4_Week9!$C$29</definedName>
    <definedName name="solver_lhs10" localSheetId="1" hidden="1">Q4_Week1!$M$25</definedName>
    <definedName name="solver_lhs10" localSheetId="10" hidden="1">Q4_Week10!$M$25</definedName>
    <definedName name="solver_lhs10" localSheetId="11" hidden="1">Q4_Week11!$M$25</definedName>
    <definedName name="solver_lhs10" localSheetId="12" hidden="1">Q4_Week12!$M$25</definedName>
    <definedName name="solver_lhs10" localSheetId="2" hidden="1">Q4_Week2!$M$25</definedName>
    <definedName name="solver_lhs10" localSheetId="3" hidden="1">Q4_Week3!$M$25</definedName>
    <definedName name="solver_lhs10" localSheetId="4" hidden="1">Q4_Week4!$M$25</definedName>
    <definedName name="solver_lhs10" localSheetId="5" hidden="1">Q4_Week5!$M$25</definedName>
    <definedName name="solver_lhs10" localSheetId="6" hidden="1">Q4_Week6!$M$25</definedName>
    <definedName name="solver_lhs10" localSheetId="7" hidden="1">Q4_Week7!$M$25</definedName>
    <definedName name="solver_lhs10" localSheetId="8" hidden="1">Q4_Week8!$M$25</definedName>
    <definedName name="solver_lhs10" localSheetId="9" hidden="1">Q4_Week9!$M$25</definedName>
    <definedName name="solver_lhs11" localSheetId="1" hidden="1">Q4_Week1!$M$26</definedName>
    <definedName name="solver_lhs11" localSheetId="10" hidden="1">Q4_Week10!$M$26</definedName>
    <definedName name="solver_lhs11" localSheetId="11" hidden="1">Q4_Week11!$M$26</definedName>
    <definedName name="solver_lhs11" localSheetId="12" hidden="1">Q4_Week12!$M$26</definedName>
    <definedName name="solver_lhs11" localSheetId="2" hidden="1">Q4_Week2!$M$26</definedName>
    <definedName name="solver_lhs11" localSheetId="3" hidden="1">Q4_Week3!$M$26</definedName>
    <definedName name="solver_lhs11" localSheetId="4" hidden="1">Q4_Week4!$M$26</definedName>
    <definedName name="solver_lhs11" localSheetId="5" hidden="1">Q4_Week5!$M$26</definedName>
    <definedName name="solver_lhs11" localSheetId="6" hidden="1">Q4_Week6!$M$26</definedName>
    <definedName name="solver_lhs11" localSheetId="7" hidden="1">Q4_Week7!$M$26</definedName>
    <definedName name="solver_lhs11" localSheetId="8" hidden="1">Q4_Week8!$M$26</definedName>
    <definedName name="solver_lhs11" localSheetId="9" hidden="1">Q4_Week9!$M$26</definedName>
    <definedName name="solver_lhs12" localSheetId="1" hidden="1">Q4_Week1!$M$27</definedName>
    <definedName name="solver_lhs12" localSheetId="10" hidden="1">Q4_Week10!$M$27</definedName>
    <definedName name="solver_lhs12" localSheetId="11" hidden="1">Q4_Week11!$M$27</definedName>
    <definedName name="solver_lhs12" localSheetId="12" hidden="1">Q4_Week12!$M$27</definedName>
    <definedName name="solver_lhs12" localSheetId="2" hidden="1">Q4_Week2!$M$27</definedName>
    <definedName name="solver_lhs12" localSheetId="3" hidden="1">Q4_Week3!$M$27</definedName>
    <definedName name="solver_lhs12" localSheetId="4" hidden="1">Q4_Week4!$M$27</definedName>
    <definedName name="solver_lhs12" localSheetId="5" hidden="1">Q4_Week5!$M$27</definedName>
    <definedName name="solver_lhs12" localSheetId="6" hidden="1">Q4_Week6!$M$27</definedName>
    <definedName name="solver_lhs12" localSheetId="7" hidden="1">Q4_Week7!$M$27</definedName>
    <definedName name="solver_lhs12" localSheetId="8" hidden="1">Q4_Week8!$M$27</definedName>
    <definedName name="solver_lhs12" localSheetId="9" hidden="1">Q4_Week9!$M$27</definedName>
    <definedName name="solver_lhs13" localSheetId="1" hidden="1">Q4_Week1!$M$28</definedName>
    <definedName name="solver_lhs13" localSheetId="10" hidden="1">Q4_Week10!$M$28</definedName>
    <definedName name="solver_lhs13" localSheetId="11" hidden="1">Q4_Week11!$M$28</definedName>
    <definedName name="solver_lhs13" localSheetId="12" hidden="1">Q4_Week12!$M$28</definedName>
    <definedName name="solver_lhs13" localSheetId="2" hidden="1">Q4_Week2!$M$28</definedName>
    <definedName name="solver_lhs13" localSheetId="3" hidden="1">Q4_Week3!$M$28</definedName>
    <definedName name="solver_lhs13" localSheetId="4" hidden="1">Q4_Week4!$M$28</definedName>
    <definedName name="solver_lhs13" localSheetId="5" hidden="1">Q4_Week5!$M$28</definedName>
    <definedName name="solver_lhs13" localSheetId="6" hidden="1">Q4_Week6!$M$28</definedName>
    <definedName name="solver_lhs13" localSheetId="7" hidden="1">Q4_Week7!$M$28</definedName>
    <definedName name="solver_lhs13" localSheetId="8" hidden="1">Q4_Week8!$M$28</definedName>
    <definedName name="solver_lhs13" localSheetId="9" hidden="1">Q4_Week9!$M$28</definedName>
    <definedName name="solver_lhs14" localSheetId="1" hidden="1">Q4_Week1!$M$29</definedName>
    <definedName name="solver_lhs14" localSheetId="10" hidden="1">Q4_Week10!$M$29</definedName>
    <definedName name="solver_lhs14" localSheetId="11" hidden="1">Q4_Week11!$M$29</definedName>
    <definedName name="solver_lhs14" localSheetId="12" hidden="1">Q4_Week12!$M$29</definedName>
    <definedName name="solver_lhs14" localSheetId="2" hidden="1">Q4_Week2!$M$29</definedName>
    <definedName name="solver_lhs14" localSheetId="3" hidden="1">Q4_Week3!$M$29</definedName>
    <definedName name="solver_lhs14" localSheetId="4" hidden="1">Q4_Week4!$M$29</definedName>
    <definedName name="solver_lhs14" localSheetId="5" hidden="1">Q4_Week5!$M$29</definedName>
    <definedName name="solver_lhs14" localSheetId="6" hidden="1">Q4_Week6!$M$29</definedName>
    <definedName name="solver_lhs14" localSheetId="7" hidden="1">Q4_Week7!$M$29</definedName>
    <definedName name="solver_lhs14" localSheetId="8" hidden="1">Q4_Week8!$M$29</definedName>
    <definedName name="solver_lhs14" localSheetId="9" hidden="1">Q4_Week9!$M$29</definedName>
    <definedName name="solver_lhs15" localSheetId="1" hidden="1">Q4_Week1!$N$25</definedName>
    <definedName name="solver_lhs15" localSheetId="10" hidden="1">Q4_Week10!$N$25</definedName>
    <definedName name="solver_lhs15" localSheetId="11" hidden="1">Q4_Week11!$N$25</definedName>
    <definedName name="solver_lhs15" localSheetId="12" hidden="1">Q4_Week12!$N$25</definedName>
    <definedName name="solver_lhs15" localSheetId="2" hidden="1">Q4_Week2!$N$25</definedName>
    <definedName name="solver_lhs15" localSheetId="3" hidden="1">Q4_Week3!$N$25</definedName>
    <definedName name="solver_lhs15" localSheetId="4" hidden="1">Q4_Week4!$N$25</definedName>
    <definedName name="solver_lhs15" localSheetId="5" hidden="1">Q4_Week5!$N$25</definedName>
    <definedName name="solver_lhs15" localSheetId="6" hidden="1">Q4_Week6!$N$25</definedName>
    <definedName name="solver_lhs15" localSheetId="7" hidden="1">Q4_Week7!$N$25</definedName>
    <definedName name="solver_lhs15" localSheetId="8" hidden="1">Q4_Week8!$N$25</definedName>
    <definedName name="solver_lhs15" localSheetId="9" hidden="1">Q4_Week9!$N$25</definedName>
    <definedName name="solver_lhs16" localSheetId="1" hidden="1">Q4_Week1!$N$25</definedName>
    <definedName name="solver_lhs16" localSheetId="10" hidden="1">Q4_Week10!$N$25</definedName>
    <definedName name="solver_lhs16" localSheetId="11" hidden="1">Q4_Week11!$N$25</definedName>
    <definedName name="solver_lhs16" localSheetId="12" hidden="1">Q4_Week12!$N$25</definedName>
    <definedName name="solver_lhs16" localSheetId="2" hidden="1">Q4_Week2!$N$25</definedName>
    <definedName name="solver_lhs16" localSheetId="3" hidden="1">Q4_Week3!$N$25</definedName>
    <definedName name="solver_lhs16" localSheetId="4" hidden="1">Q4_Week4!$N$25</definedName>
    <definedName name="solver_lhs16" localSheetId="5" hidden="1">Q4_Week5!$N$25</definedName>
    <definedName name="solver_lhs16" localSheetId="6" hidden="1">Q4_Week6!$N$25</definedName>
    <definedName name="solver_lhs16" localSheetId="7" hidden="1">Q4_Week7!$N$25</definedName>
    <definedName name="solver_lhs16" localSheetId="8" hidden="1">Q4_Week8!$N$25</definedName>
    <definedName name="solver_lhs16" localSheetId="9" hidden="1">Q4_Week9!$N$25</definedName>
    <definedName name="solver_lhs17" localSheetId="1" hidden="1">Q4_Week1!$N$25</definedName>
    <definedName name="solver_lhs17" localSheetId="10" hidden="1">Q4_Week10!$N$25</definedName>
    <definedName name="solver_lhs17" localSheetId="11" hidden="1">Q4_Week11!$N$25</definedName>
    <definedName name="solver_lhs17" localSheetId="12" hidden="1">Q4_Week12!$N$25</definedName>
    <definedName name="solver_lhs17" localSheetId="2" hidden="1">Q4_Week2!$N$25</definedName>
    <definedName name="solver_lhs17" localSheetId="3" hidden="1">Q4_Week3!$N$25</definedName>
    <definedName name="solver_lhs17" localSheetId="4" hidden="1">Q4_Week4!$N$25</definedName>
    <definedName name="solver_lhs17" localSheetId="5" hidden="1">Q4_Week5!$N$25</definedName>
    <definedName name="solver_lhs17" localSheetId="6" hidden="1">Q4_Week6!$N$25</definedName>
    <definedName name="solver_lhs17" localSheetId="7" hidden="1">Q4_Week7!$N$25</definedName>
    <definedName name="solver_lhs17" localSheetId="8" hidden="1">Q4_Week8!$N$25</definedName>
    <definedName name="solver_lhs17" localSheetId="9" hidden="1">Q4_Week9!$N$25</definedName>
    <definedName name="solver_lhs18" localSheetId="1" hidden="1">Q4_Week1!$N$26</definedName>
    <definedName name="solver_lhs18" localSheetId="10" hidden="1">Q4_Week10!$N$26</definedName>
    <definedName name="solver_lhs18" localSheetId="11" hidden="1">Q4_Week11!$N$26</definedName>
    <definedName name="solver_lhs18" localSheetId="12" hidden="1">Q4_Week12!$N$26</definedName>
    <definedName name="solver_lhs18" localSheetId="2" hidden="1">Q4_Week2!$N$26</definedName>
    <definedName name="solver_lhs18" localSheetId="3" hidden="1">Q4_Week3!$N$26</definedName>
    <definedName name="solver_lhs18" localSheetId="4" hidden="1">Q4_Week4!$N$26</definedName>
    <definedName name="solver_lhs18" localSheetId="5" hidden="1">Q4_Week5!$N$26</definedName>
    <definedName name="solver_lhs18" localSheetId="6" hidden="1">Q4_Week6!$N$26</definedName>
    <definedName name="solver_lhs18" localSheetId="7" hidden="1">Q4_Week7!$N$26</definedName>
    <definedName name="solver_lhs18" localSheetId="8" hidden="1">Q4_Week8!$N$26</definedName>
    <definedName name="solver_lhs18" localSheetId="9" hidden="1">Q4_Week9!$N$26</definedName>
    <definedName name="solver_lhs19" localSheetId="1" hidden="1">Q4_Week1!$N$26</definedName>
    <definedName name="solver_lhs19" localSheetId="10" hidden="1">Q4_Week10!$N$26</definedName>
    <definedName name="solver_lhs19" localSheetId="11" hidden="1">Q4_Week11!$N$26</definedName>
    <definedName name="solver_lhs19" localSheetId="12" hidden="1">Q4_Week12!$N$26</definedName>
    <definedName name="solver_lhs19" localSheetId="2" hidden="1">Q4_Week2!$N$26</definedName>
    <definedName name="solver_lhs19" localSheetId="3" hidden="1">Q4_Week3!$N$26</definedName>
    <definedName name="solver_lhs19" localSheetId="4" hidden="1">Q4_Week4!$N$26</definedName>
    <definedName name="solver_lhs19" localSheetId="5" hidden="1">Q4_Week5!$N$26</definedName>
    <definedName name="solver_lhs19" localSheetId="6" hidden="1">Q4_Week6!$N$26</definedName>
    <definedName name="solver_lhs19" localSheetId="7" hidden="1">Q4_Week7!$N$26</definedName>
    <definedName name="solver_lhs19" localSheetId="8" hidden="1">Q4_Week8!$N$26</definedName>
    <definedName name="solver_lhs19" localSheetId="9" hidden="1">Q4_Week9!$N$26</definedName>
    <definedName name="solver_lhs2" localSheetId="1" hidden="1">Q4_Week1!$C$40</definedName>
    <definedName name="solver_lhs2" localSheetId="10" hidden="1">Q4_Week10!$C$40</definedName>
    <definedName name="solver_lhs2" localSheetId="11" hidden="1">Q4_Week11!$C$40</definedName>
    <definedName name="solver_lhs2" localSheetId="12" hidden="1">Q4_Week12!$C$40</definedName>
    <definedName name="solver_lhs2" localSheetId="2" hidden="1">Q4_Week2!$C$40</definedName>
    <definedName name="solver_lhs2" localSheetId="3" hidden="1">Q4_Week3!$C$40</definedName>
    <definedName name="solver_lhs2" localSheetId="4" hidden="1">Q4_Week4!$C$40</definedName>
    <definedName name="solver_lhs2" localSheetId="5" hidden="1">Q4_Week5!$C$40</definedName>
    <definedName name="solver_lhs2" localSheetId="6" hidden="1">Q4_Week6!$C$40</definedName>
    <definedName name="solver_lhs2" localSheetId="7" hidden="1">Q4_Week7!$C$40</definedName>
    <definedName name="solver_lhs2" localSheetId="8" hidden="1">Q4_Week8!$C$40</definedName>
    <definedName name="solver_lhs2" localSheetId="9" hidden="1">Q4_Week9!$C$40</definedName>
    <definedName name="solver_lhs20" localSheetId="1" hidden="1">Q4_Week1!$N$26</definedName>
    <definedName name="solver_lhs20" localSheetId="10" hidden="1">Q4_Week10!$N$26</definedName>
    <definedName name="solver_lhs20" localSheetId="11" hidden="1">Q4_Week11!$N$26</definedName>
    <definedName name="solver_lhs20" localSheetId="12" hidden="1">Q4_Week12!$N$26</definedName>
    <definedName name="solver_lhs20" localSheetId="2" hidden="1">Q4_Week2!$N$26</definedName>
    <definedName name="solver_lhs20" localSheetId="3" hidden="1">Q4_Week3!$N$26</definedName>
    <definedName name="solver_lhs20" localSheetId="4" hidden="1">Q4_Week4!$N$26</definedName>
    <definedName name="solver_lhs20" localSheetId="5" hidden="1">Q4_Week5!$N$26</definedName>
    <definedName name="solver_lhs20" localSheetId="6" hidden="1">Q4_Week6!$N$26</definedName>
    <definedName name="solver_lhs20" localSheetId="7" hidden="1">Q4_Week7!$N$26</definedName>
    <definedName name="solver_lhs20" localSheetId="8" hidden="1">Q4_Week8!$N$26</definedName>
    <definedName name="solver_lhs20" localSheetId="9" hidden="1">Q4_Week9!$N$26</definedName>
    <definedName name="solver_lhs21" localSheetId="1" hidden="1">Q4_Week1!$N$27</definedName>
    <definedName name="solver_lhs21" localSheetId="10" hidden="1">Q4_Week10!$N$27</definedName>
    <definedName name="solver_lhs21" localSheetId="11" hidden="1">Q4_Week11!$N$27</definedName>
    <definedName name="solver_lhs21" localSheetId="12" hidden="1">Q4_Week12!$N$27</definedName>
    <definedName name="solver_lhs21" localSheetId="2" hidden="1">Q4_Week2!$N$27</definedName>
    <definedName name="solver_lhs21" localSheetId="3" hidden="1">Q4_Week3!$N$27</definedName>
    <definedName name="solver_lhs21" localSheetId="4" hidden="1">Q4_Week4!$N$27</definedName>
    <definedName name="solver_lhs21" localSheetId="5" hidden="1">Q4_Week5!$N$27</definedName>
    <definedName name="solver_lhs21" localSheetId="6" hidden="1">Q4_Week6!$N$27</definedName>
    <definedName name="solver_lhs21" localSheetId="7" hidden="1">Q4_Week7!$N$27</definedName>
    <definedName name="solver_lhs21" localSheetId="8" hidden="1">Q4_Week8!$N$27</definedName>
    <definedName name="solver_lhs21" localSheetId="9" hidden="1">Q4_Week9!$N$27</definedName>
    <definedName name="solver_lhs22" localSheetId="1" hidden="1">Q4_Week1!$N$27</definedName>
    <definedName name="solver_lhs22" localSheetId="10" hidden="1">Q4_Week10!$N$27</definedName>
    <definedName name="solver_lhs22" localSheetId="11" hidden="1">Q4_Week11!$N$27</definedName>
    <definedName name="solver_lhs22" localSheetId="12" hidden="1">Q4_Week12!$N$27</definedName>
    <definedName name="solver_lhs22" localSheetId="2" hidden="1">Q4_Week2!$N$27</definedName>
    <definedName name="solver_lhs22" localSheetId="3" hidden="1">Q4_Week3!$N$27</definedName>
    <definedName name="solver_lhs22" localSheetId="4" hidden="1">Q4_Week4!$N$27</definedName>
    <definedName name="solver_lhs22" localSheetId="5" hidden="1">Q4_Week5!$N$27</definedName>
    <definedName name="solver_lhs22" localSheetId="6" hidden="1">Q4_Week6!$N$27</definedName>
    <definedName name="solver_lhs22" localSheetId="7" hidden="1">Q4_Week7!$N$27</definedName>
    <definedName name="solver_lhs22" localSheetId="8" hidden="1">Q4_Week8!$N$27</definedName>
    <definedName name="solver_lhs22" localSheetId="9" hidden="1">Q4_Week9!$N$27</definedName>
    <definedName name="solver_lhs23" localSheetId="1" hidden="1">Q4_Week1!$N$27</definedName>
    <definedName name="solver_lhs23" localSheetId="10" hidden="1">Q4_Week10!$N$27</definedName>
    <definedName name="solver_lhs23" localSheetId="11" hidden="1">Q4_Week11!$N$27</definedName>
    <definedName name="solver_lhs23" localSheetId="12" hidden="1">Q4_Week12!$N$27</definedName>
    <definedName name="solver_lhs23" localSheetId="2" hidden="1">Q4_Week2!$N$27</definedName>
    <definedName name="solver_lhs23" localSheetId="3" hidden="1">Q4_Week3!$N$27</definedName>
    <definedName name="solver_lhs23" localSheetId="4" hidden="1">Q4_Week4!$N$27</definedName>
    <definedName name="solver_lhs23" localSheetId="5" hidden="1">Q4_Week5!$N$27</definedName>
    <definedName name="solver_lhs23" localSheetId="6" hidden="1">Q4_Week6!$N$27</definedName>
    <definedName name="solver_lhs23" localSheetId="7" hidden="1">Q4_Week7!$N$27</definedName>
    <definedName name="solver_lhs23" localSheetId="8" hidden="1">Q4_Week8!$N$27</definedName>
    <definedName name="solver_lhs23" localSheetId="9" hidden="1">Q4_Week9!$N$27</definedName>
    <definedName name="solver_lhs24" localSheetId="1" hidden="1">Q4_Week1!$N$28</definedName>
    <definedName name="solver_lhs24" localSheetId="10" hidden="1">Q4_Week10!$N$28</definedName>
    <definedName name="solver_lhs24" localSheetId="11" hidden="1">Q4_Week11!$N$28</definedName>
    <definedName name="solver_lhs24" localSheetId="12" hidden="1">Q4_Week12!$N$28</definedName>
    <definedName name="solver_lhs24" localSheetId="2" hidden="1">Q4_Week2!$N$28</definedName>
    <definedName name="solver_lhs24" localSheetId="3" hidden="1">Q4_Week3!$N$28</definedName>
    <definedName name="solver_lhs24" localSheetId="4" hidden="1">Q4_Week4!$N$28</definedName>
    <definedName name="solver_lhs24" localSheetId="5" hidden="1">Q4_Week5!$N$28</definedName>
    <definedName name="solver_lhs24" localSheetId="6" hidden="1">Q4_Week6!$N$28</definedName>
    <definedName name="solver_lhs24" localSheetId="7" hidden="1">Q4_Week7!$N$28</definedName>
    <definedName name="solver_lhs24" localSheetId="8" hidden="1">Q4_Week8!$N$28</definedName>
    <definedName name="solver_lhs24" localSheetId="9" hidden="1">Q4_Week9!$N$28</definedName>
    <definedName name="solver_lhs25" localSheetId="1" hidden="1">Q4_Week1!$N$28</definedName>
    <definedName name="solver_lhs25" localSheetId="10" hidden="1">Q4_Week10!$N$28</definedName>
    <definedName name="solver_lhs25" localSheetId="11" hidden="1">Q4_Week11!$N$28</definedName>
    <definedName name="solver_lhs25" localSheetId="12" hidden="1">Q4_Week12!$N$28</definedName>
    <definedName name="solver_lhs25" localSheetId="2" hidden="1">Q4_Week2!$N$28</definedName>
    <definedName name="solver_lhs25" localSheetId="3" hidden="1">Q4_Week3!$N$28</definedName>
    <definedName name="solver_lhs25" localSheetId="4" hidden="1">Q4_Week4!$N$28</definedName>
    <definedName name="solver_lhs25" localSheetId="5" hidden="1">Q4_Week5!$N$28</definedName>
    <definedName name="solver_lhs25" localSheetId="6" hidden="1">Q4_Week6!$N$28</definedName>
    <definedName name="solver_lhs25" localSheetId="7" hidden="1">Q4_Week7!$N$28</definedName>
    <definedName name="solver_lhs25" localSheetId="8" hidden="1">Q4_Week8!$N$28</definedName>
    <definedName name="solver_lhs25" localSheetId="9" hidden="1">Q4_Week9!$N$28</definedName>
    <definedName name="solver_lhs26" localSheetId="1" hidden="1">Q4_Week1!$N$28</definedName>
    <definedName name="solver_lhs26" localSheetId="10" hidden="1">Q4_Week10!$N$28</definedName>
    <definedName name="solver_lhs26" localSheetId="11" hidden="1">Q4_Week11!$N$28</definedName>
    <definedName name="solver_lhs26" localSheetId="12" hidden="1">Q4_Week12!$N$28</definedName>
    <definedName name="solver_lhs26" localSheetId="2" hidden="1">Q4_Week2!$N$28</definedName>
    <definedName name="solver_lhs26" localSheetId="3" hidden="1">Q4_Week3!$N$28</definedName>
    <definedName name="solver_lhs26" localSheetId="4" hidden="1">Q4_Week4!$N$28</definedName>
    <definedName name="solver_lhs26" localSheetId="5" hidden="1">Q4_Week5!$N$28</definedName>
    <definedName name="solver_lhs26" localSheetId="6" hidden="1">Q4_Week6!$N$28</definedName>
    <definedName name="solver_lhs26" localSheetId="7" hidden="1">Q4_Week7!$N$28</definedName>
    <definedName name="solver_lhs26" localSheetId="8" hidden="1">Q4_Week8!$N$28</definedName>
    <definedName name="solver_lhs26" localSheetId="9" hidden="1">Q4_Week9!$N$28</definedName>
    <definedName name="solver_lhs27" localSheetId="1" hidden="1">Q4_Week1!$N$29</definedName>
    <definedName name="solver_lhs27" localSheetId="10" hidden="1">Q4_Week10!$N$29</definedName>
    <definedName name="solver_lhs27" localSheetId="11" hidden="1">Q4_Week11!$N$29</definedName>
    <definedName name="solver_lhs27" localSheetId="12" hidden="1">Q4_Week12!$N$29</definedName>
    <definedName name="solver_lhs27" localSheetId="2" hidden="1">Q4_Week2!$N$29</definedName>
    <definedName name="solver_lhs27" localSheetId="3" hidden="1">Q4_Week3!$N$29</definedName>
    <definedName name="solver_lhs27" localSheetId="4" hidden="1">Q4_Week4!$N$29</definedName>
    <definedName name="solver_lhs27" localSheetId="5" hidden="1">Q4_Week5!$N$29</definedName>
    <definedName name="solver_lhs27" localSheetId="6" hidden="1">Q4_Week6!$N$29</definedName>
    <definedName name="solver_lhs27" localSheetId="7" hidden="1">Q4_Week7!$N$29</definedName>
    <definedName name="solver_lhs27" localSheetId="8" hidden="1">Q4_Week8!$N$29</definedName>
    <definedName name="solver_lhs27" localSheetId="9" hidden="1">Q4_Week9!$N$29</definedName>
    <definedName name="solver_lhs28" localSheetId="1" hidden="1">Q4_Week1!$N$29</definedName>
    <definedName name="solver_lhs28" localSheetId="10" hidden="1">Q4_Week10!$N$29</definedName>
    <definedName name="solver_lhs28" localSheetId="11" hidden="1">Q4_Week11!$N$29</definedName>
    <definedName name="solver_lhs28" localSheetId="12" hidden="1">Q4_Week12!$N$29</definedName>
    <definedName name="solver_lhs28" localSheetId="2" hidden="1">Q4_Week2!$N$29</definedName>
    <definedName name="solver_lhs28" localSheetId="3" hidden="1">Q4_Week3!$N$29</definedName>
    <definedName name="solver_lhs28" localSheetId="4" hidden="1">Q4_Week4!$N$29</definedName>
    <definedName name="solver_lhs28" localSheetId="5" hidden="1">Q4_Week5!$N$29</definedName>
    <definedName name="solver_lhs28" localSheetId="6" hidden="1">Q4_Week6!$N$29</definedName>
    <definedName name="solver_lhs28" localSheetId="7" hidden="1">Q4_Week7!$N$29</definedName>
    <definedName name="solver_lhs28" localSheetId="8" hidden="1">Q4_Week8!$N$29</definedName>
    <definedName name="solver_lhs28" localSheetId="9" hidden="1">Q4_Week9!$N$29</definedName>
    <definedName name="solver_lhs29" localSheetId="1" hidden="1">Q4_Week1!$N$29</definedName>
    <definedName name="solver_lhs29" localSheetId="10" hidden="1">Q4_Week10!$N$29</definedName>
    <definedName name="solver_lhs29" localSheetId="11" hidden="1">Q4_Week11!$N$29</definedName>
    <definedName name="solver_lhs29" localSheetId="12" hidden="1">Q4_Week12!$N$29</definedName>
    <definedName name="solver_lhs29" localSheetId="2" hidden="1">Q4_Week2!$N$29</definedName>
    <definedName name="solver_lhs29" localSheetId="3" hidden="1">Q4_Week3!$N$29</definedName>
    <definedName name="solver_lhs29" localSheetId="4" hidden="1">Q4_Week4!$N$29</definedName>
    <definedName name="solver_lhs29" localSheetId="5" hidden="1">Q4_Week5!$N$29</definedName>
    <definedName name="solver_lhs29" localSheetId="6" hidden="1">Q4_Week6!$N$29</definedName>
    <definedName name="solver_lhs29" localSheetId="7" hidden="1">Q4_Week7!$N$29</definedName>
    <definedName name="solver_lhs29" localSheetId="8" hidden="1">Q4_Week8!$N$29</definedName>
    <definedName name="solver_lhs29" localSheetId="9" hidden="1">Q4_Week9!$N$29</definedName>
    <definedName name="solver_lhs3" localSheetId="1" hidden="1">Q4_Week1!$D$29</definedName>
    <definedName name="solver_lhs3" localSheetId="10" hidden="1">Q4_Week10!$D$29</definedName>
    <definedName name="solver_lhs3" localSheetId="11" hidden="1">Q4_Week11!$D$29</definedName>
    <definedName name="solver_lhs3" localSheetId="12" hidden="1">Q4_Week12!$D$29</definedName>
    <definedName name="solver_lhs3" localSheetId="2" hidden="1">Q4_Week2!$D$29</definedName>
    <definedName name="solver_lhs3" localSheetId="3" hidden="1">Q4_Week3!$D$29</definedName>
    <definedName name="solver_lhs3" localSheetId="4" hidden="1">Q4_Week4!$D$29</definedName>
    <definedName name="solver_lhs3" localSheetId="5" hidden="1">Q4_Week5!$D$29</definedName>
    <definedName name="solver_lhs3" localSheetId="6" hidden="1">Q4_Week6!$D$29</definedName>
    <definedName name="solver_lhs3" localSheetId="7" hidden="1">Q4_Week7!$D$29</definedName>
    <definedName name="solver_lhs3" localSheetId="8" hidden="1">Q4_Week8!$D$29</definedName>
    <definedName name="solver_lhs3" localSheetId="9" hidden="1">Q4_Week9!$D$29</definedName>
    <definedName name="solver_lhs30" localSheetId="1" hidden="1">Q4_Week1!$T$17:$X$21</definedName>
    <definedName name="solver_lhs30" localSheetId="10" hidden="1">Q4_Week10!$T$17:$X$21</definedName>
    <definedName name="solver_lhs30" localSheetId="11" hidden="1">Q4_Week11!$T$17:$X$21</definedName>
    <definedName name="solver_lhs30" localSheetId="12" hidden="1">Q4_Week12!$T$17:$X$21</definedName>
    <definedName name="solver_lhs30" localSheetId="2" hidden="1">Q4_Week2!$T$17:$X$21</definedName>
    <definedName name="solver_lhs30" localSheetId="3" hidden="1">Q4_Week3!$T$17:$X$21</definedName>
    <definedName name="solver_lhs30" localSheetId="4" hidden="1">Q4_Week4!$T$17:$X$21</definedName>
    <definedName name="solver_lhs30" localSheetId="5" hidden="1">Q4_Week5!$T$17:$X$21</definedName>
    <definedName name="solver_lhs30" localSheetId="6" hidden="1">Q4_Week6!$T$17:$X$21</definedName>
    <definedName name="solver_lhs30" localSheetId="7" hidden="1">Q4_Week7!$T$17:$X$21</definedName>
    <definedName name="solver_lhs30" localSheetId="8" hidden="1">Q4_Week8!$T$17:$X$21</definedName>
    <definedName name="solver_lhs30" localSheetId="9" hidden="1">Q4_Week9!$T$17:$X$21</definedName>
    <definedName name="solver_lhs31" localSheetId="12" hidden="1">Q4_Week12!$X$21</definedName>
    <definedName name="solver_lhs4" localSheetId="1" hidden="1">Q4_Week1!$D$40</definedName>
    <definedName name="solver_lhs4" localSheetId="10" hidden="1">Q4_Week10!$D$40</definedName>
    <definedName name="solver_lhs4" localSheetId="11" hidden="1">Q4_Week11!$D$40</definedName>
    <definedName name="solver_lhs4" localSheetId="12" hidden="1">Q4_Week12!$D$40</definedName>
    <definedName name="solver_lhs4" localSheetId="2" hidden="1">Q4_Week2!$D$40</definedName>
    <definedName name="solver_lhs4" localSheetId="3" hidden="1">Q4_Week3!$D$40</definedName>
    <definedName name="solver_lhs4" localSheetId="4" hidden="1">Q4_Week4!$D$40</definedName>
    <definedName name="solver_lhs4" localSheetId="5" hidden="1">Q4_Week5!$D$40</definedName>
    <definedName name="solver_lhs4" localSheetId="6" hidden="1">Q4_Week6!$D$40</definedName>
    <definedName name="solver_lhs4" localSheetId="7" hidden="1">Q4_Week7!$D$40</definedName>
    <definedName name="solver_lhs4" localSheetId="8" hidden="1">Q4_Week8!$D$40</definedName>
    <definedName name="solver_lhs4" localSheetId="9" hidden="1">Q4_Week9!$D$40</definedName>
    <definedName name="solver_lhs5" localSheetId="1" hidden="1">Q4_Week1!$E$29</definedName>
    <definedName name="solver_lhs5" localSheetId="10" hidden="1">Q4_Week10!$E$29</definedName>
    <definedName name="solver_lhs5" localSheetId="11" hidden="1">Q4_Week11!$E$29</definedName>
    <definedName name="solver_lhs5" localSheetId="12" hidden="1">Q4_Week12!$E$29</definedName>
    <definedName name="solver_lhs5" localSheetId="2" hidden="1">Q4_Week2!$E$29</definedName>
    <definedName name="solver_lhs5" localSheetId="3" hidden="1">Q4_Week3!$E$29</definedName>
    <definedName name="solver_lhs5" localSheetId="4" hidden="1">Q4_Week4!$E$29</definedName>
    <definedName name="solver_lhs5" localSheetId="5" hidden="1">Q4_Week5!$E$29</definedName>
    <definedName name="solver_lhs5" localSheetId="6" hidden="1">Q4_Week6!$E$29</definedName>
    <definedName name="solver_lhs5" localSheetId="7" hidden="1">Q4_Week7!$E$29</definedName>
    <definedName name="solver_lhs5" localSheetId="8" hidden="1">Q4_Week8!$E$29</definedName>
    <definedName name="solver_lhs5" localSheetId="9" hidden="1">Q4_Week9!$E$29</definedName>
    <definedName name="solver_lhs6" localSheetId="1" hidden="1">Q4_Week1!$E$40</definedName>
    <definedName name="solver_lhs6" localSheetId="10" hidden="1">Q4_Week10!$E$40</definedName>
    <definedName name="solver_lhs6" localSheetId="11" hidden="1">Q4_Week11!$E$40</definedName>
    <definedName name="solver_lhs6" localSheetId="12" hidden="1">Q4_Week12!$E$40</definedName>
    <definedName name="solver_lhs6" localSheetId="2" hidden="1">Q4_Week2!$E$40</definedName>
    <definedName name="solver_lhs6" localSheetId="3" hidden="1">Q4_Week3!$E$40</definedName>
    <definedName name="solver_lhs6" localSheetId="4" hidden="1">Q4_Week4!$E$40</definedName>
    <definedName name="solver_lhs6" localSheetId="5" hidden="1">Q4_Week5!$E$40</definedName>
    <definedName name="solver_lhs6" localSheetId="6" hidden="1">Q4_Week6!$E$40</definedName>
    <definedName name="solver_lhs6" localSheetId="7" hidden="1">Q4_Week7!$E$40</definedName>
    <definedName name="solver_lhs6" localSheetId="8" hidden="1">Q4_Week8!$E$40</definedName>
    <definedName name="solver_lhs6" localSheetId="9" hidden="1">Q4_Week9!$E$40</definedName>
    <definedName name="solver_lhs7" localSheetId="1" hidden="1">Q4_Week1!$F$40</definedName>
    <definedName name="solver_lhs7" localSheetId="10" hidden="1">Q4_Week10!$F$40</definedName>
    <definedName name="solver_lhs7" localSheetId="11" hidden="1">Q4_Week11!$F$40</definedName>
    <definedName name="solver_lhs7" localSheetId="12" hidden="1">Q4_Week12!$F$40</definedName>
    <definedName name="solver_lhs7" localSheetId="2" hidden="1">Q4_Week2!$F$40</definedName>
    <definedName name="solver_lhs7" localSheetId="3" hidden="1">Q4_Week3!$F$40</definedName>
    <definedName name="solver_lhs7" localSheetId="4" hidden="1">Q4_Week4!$F$40</definedName>
    <definedName name="solver_lhs7" localSheetId="5" hidden="1">Q4_Week5!$F$40</definedName>
    <definedName name="solver_lhs7" localSheetId="6" hidden="1">Q4_Week6!$F$40</definedName>
    <definedName name="solver_lhs7" localSheetId="7" hidden="1">Q4_Week7!$F$40</definedName>
    <definedName name="solver_lhs7" localSheetId="8" hidden="1">Q4_Week8!$F$40</definedName>
    <definedName name="solver_lhs7" localSheetId="9" hidden="1">Q4_Week9!$F$40</definedName>
    <definedName name="solver_lhs8" localSheetId="1" hidden="1">Q4_Week1!$G$40</definedName>
    <definedName name="solver_lhs8" localSheetId="10" hidden="1">Q4_Week10!$G$40</definedName>
    <definedName name="solver_lhs8" localSheetId="11" hidden="1">Q4_Week11!$G$40</definedName>
    <definedName name="solver_lhs8" localSheetId="12" hidden="1">Q4_Week12!$G$40</definedName>
    <definedName name="solver_lhs8" localSheetId="2" hidden="1">Q4_Week2!$G$40</definedName>
    <definedName name="solver_lhs8" localSheetId="3" hidden="1">Q4_Week3!$G$40</definedName>
    <definedName name="solver_lhs8" localSheetId="4" hidden="1">Q4_Week4!$G$40</definedName>
    <definedName name="solver_lhs8" localSheetId="5" hidden="1">Q4_Week5!$G$40</definedName>
    <definedName name="solver_lhs8" localSheetId="6" hidden="1">Q4_Week6!$G$40</definedName>
    <definedName name="solver_lhs8" localSheetId="7" hidden="1">Q4_Week7!$G$40</definedName>
    <definedName name="solver_lhs8" localSheetId="8" hidden="1">Q4_Week8!$G$40</definedName>
    <definedName name="solver_lhs8" localSheetId="9" hidden="1">Q4_Week9!$G$40</definedName>
    <definedName name="solver_lhs9" localSheetId="1" hidden="1">Q4_Week1!$M$17:$Q$21</definedName>
    <definedName name="solver_lhs9" localSheetId="10" hidden="1">Q4_Week10!$M$17:$Q$21</definedName>
    <definedName name="solver_lhs9" localSheetId="11" hidden="1">Q4_Week11!$M$17:$Q$21</definedName>
    <definedName name="solver_lhs9" localSheetId="12" hidden="1">Q4_Week12!$M$17:$Q$21</definedName>
    <definedName name="solver_lhs9" localSheetId="2" hidden="1">Q4_Week2!$M$17:$Q$21</definedName>
    <definedName name="solver_lhs9" localSheetId="3" hidden="1">Q4_Week3!$M$17:$Q$21</definedName>
    <definedName name="solver_lhs9" localSheetId="4" hidden="1">Q4_Week4!$M$17:$Q$21</definedName>
    <definedName name="solver_lhs9" localSheetId="5" hidden="1">Q4_Week5!$M$17:$Q$21</definedName>
    <definedName name="solver_lhs9" localSheetId="6" hidden="1">Q4_Week6!$M$17:$Q$21</definedName>
    <definedName name="solver_lhs9" localSheetId="7" hidden="1">Q4_Week7!$M$17:$Q$21</definedName>
    <definedName name="solver_lhs9" localSheetId="8" hidden="1">Q4_Week8!$M$17:$Q$21</definedName>
    <definedName name="solver_lhs9" localSheetId="9" hidden="1">Q4_Week9!$M$17:$Q$21</definedName>
    <definedName name="solver_lin" localSheetId="1" hidden="1">1</definedName>
    <definedName name="solver_lin" localSheetId="10" hidden="1">1</definedName>
    <definedName name="solver_lin" localSheetId="11" hidden="1">1</definedName>
    <definedName name="solver_lin" localSheetId="12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lin" localSheetId="9" hidden="1">1</definedName>
    <definedName name="solver_mip" localSheetId="1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1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30</definedName>
    <definedName name="solver_num" localSheetId="10" hidden="1">30</definedName>
    <definedName name="solver_num" localSheetId="11" hidden="1">30</definedName>
    <definedName name="solver_num" localSheetId="12" hidden="1">30</definedName>
    <definedName name="solver_num" localSheetId="2" hidden="1">30</definedName>
    <definedName name="solver_num" localSheetId="3" hidden="1">30</definedName>
    <definedName name="solver_num" localSheetId="4" hidden="1">30</definedName>
    <definedName name="solver_num" localSheetId="5" hidden="1">30</definedName>
    <definedName name="solver_num" localSheetId="6" hidden="1">30</definedName>
    <definedName name="solver_num" localSheetId="7" hidden="1">30</definedName>
    <definedName name="solver_num" localSheetId="8" hidden="1">30</definedName>
    <definedName name="solver_num" localSheetId="9" hidden="1">30</definedName>
    <definedName name="solver_nwt" localSheetId="1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Q4_Week1!$Q$30</definedName>
    <definedName name="solver_opt" localSheetId="10" hidden="1">Q4_Week10!$Q$30</definedName>
    <definedName name="solver_opt" localSheetId="11" hidden="1">Q4_Week11!$Q$30</definedName>
    <definedName name="solver_opt" localSheetId="12" hidden="1">Q4_Week12!$Q$30</definedName>
    <definedName name="solver_opt" localSheetId="2" hidden="1">Q4_Week2!$Q$30</definedName>
    <definedName name="solver_opt" localSheetId="3" hidden="1">Q4_Week3!$Q$30</definedName>
    <definedName name="solver_opt" localSheetId="4" hidden="1">Q4_Week4!$Q$30</definedName>
    <definedName name="solver_opt" localSheetId="5" hidden="1">Q4_Week5!$Q$30</definedName>
    <definedName name="solver_opt" localSheetId="6" hidden="1">Q4_Week6!$Q$30</definedName>
    <definedName name="solver_opt" localSheetId="7" hidden="1">Q4_Week7!$Q$30</definedName>
    <definedName name="solver_opt" localSheetId="8" hidden="1">Q4_Week8!$Q$30</definedName>
    <definedName name="solver_opt" localSheetId="9" hidden="1">Q4_Week9!$Q$30</definedName>
    <definedName name="solver_pre" localSheetId="1" hidden="1">0.000000000001</definedName>
    <definedName name="solver_pre" localSheetId="10" hidden="1">0.000000000001</definedName>
    <definedName name="solver_pre" localSheetId="11" hidden="1">0.000000000001</definedName>
    <definedName name="solver_pre" localSheetId="12" hidden="1">0.000000000001</definedName>
    <definedName name="solver_pre" localSheetId="2" hidden="1">0.000001</definedName>
    <definedName name="solver_pre" localSheetId="3" hidden="1">0.000001</definedName>
    <definedName name="solver_pre" localSheetId="4" hidden="1">0.000000000001</definedName>
    <definedName name="solver_pre" localSheetId="5" hidden="1">0.000000000001</definedName>
    <definedName name="solver_pre" localSheetId="6" hidden="1">0.000000000001</definedName>
    <definedName name="solver_pre" localSheetId="7" hidden="1">0.000000000001</definedName>
    <definedName name="solver_pre" localSheetId="8" hidden="1">0.000000000001</definedName>
    <definedName name="solver_pre" localSheetId="9" hidden="1">0.000000000001</definedName>
    <definedName name="solver_rbv" localSheetId="1" hidden="1">2</definedName>
    <definedName name="solver_rbv" localSheetId="10" hidden="1">2</definedName>
    <definedName name="solver_rbv" localSheetId="11" hidden="1">2</definedName>
    <definedName name="solver_rbv" localSheetId="12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bv" localSheetId="9" hidden="1">2</definedName>
    <definedName name="solver_rel1" localSheetId="1" hidden="1">2</definedName>
    <definedName name="solver_rel1" localSheetId="10" hidden="1">2</definedName>
    <definedName name="solver_rel1" localSheetId="11" hidden="1">2</definedName>
    <definedName name="solver_rel1" localSheetId="12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2</definedName>
    <definedName name="solver_rel1" localSheetId="9" hidden="1">2</definedName>
    <definedName name="solver_rel10" localSheetId="1" hidden="1">1</definedName>
    <definedName name="solver_rel10" localSheetId="10" hidden="1">1</definedName>
    <definedName name="solver_rel10" localSheetId="11" hidden="1">1</definedName>
    <definedName name="solver_rel10" localSheetId="12" hidden="1">1</definedName>
    <definedName name="solver_rel10" localSheetId="2" hidden="1">1</definedName>
    <definedName name="solver_rel10" localSheetId="3" hidden="1">1</definedName>
    <definedName name="solver_rel10" localSheetId="4" hidden="1">1</definedName>
    <definedName name="solver_rel10" localSheetId="5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9" hidden="1">1</definedName>
    <definedName name="solver_rel11" localSheetId="1" hidden="1">1</definedName>
    <definedName name="solver_rel11" localSheetId="10" hidden="1">1</definedName>
    <definedName name="solver_rel11" localSheetId="11" hidden="1">1</definedName>
    <definedName name="solver_rel11" localSheetId="12" hidden="1">1</definedName>
    <definedName name="solver_rel11" localSheetId="2" hidden="1">1</definedName>
    <definedName name="solver_rel11" localSheetId="3" hidden="1">1</definedName>
    <definedName name="solver_rel11" localSheetId="4" hidden="1">1</definedName>
    <definedName name="solver_rel11" localSheetId="5" hidden="1">1</definedName>
    <definedName name="solver_rel11" localSheetId="6" hidden="1">1</definedName>
    <definedName name="solver_rel11" localSheetId="7" hidden="1">1</definedName>
    <definedName name="solver_rel11" localSheetId="8" hidden="1">1</definedName>
    <definedName name="solver_rel11" localSheetId="9" hidden="1">1</definedName>
    <definedName name="solver_rel12" localSheetId="1" hidden="1">1</definedName>
    <definedName name="solver_rel12" localSheetId="10" hidden="1">1</definedName>
    <definedName name="solver_rel12" localSheetId="11" hidden="1">1</definedName>
    <definedName name="solver_rel12" localSheetId="12" hidden="1">1</definedName>
    <definedName name="solver_rel12" localSheetId="2" hidden="1">1</definedName>
    <definedName name="solver_rel12" localSheetId="3" hidden="1">1</definedName>
    <definedName name="solver_rel12" localSheetId="4" hidden="1">1</definedName>
    <definedName name="solver_rel12" localSheetId="5" hidden="1">1</definedName>
    <definedName name="solver_rel12" localSheetId="6" hidden="1">1</definedName>
    <definedName name="solver_rel12" localSheetId="7" hidden="1">1</definedName>
    <definedName name="solver_rel12" localSheetId="8" hidden="1">1</definedName>
    <definedName name="solver_rel12" localSheetId="9" hidden="1">1</definedName>
    <definedName name="solver_rel13" localSheetId="1" hidden="1">1</definedName>
    <definedName name="solver_rel13" localSheetId="10" hidden="1">1</definedName>
    <definedName name="solver_rel13" localSheetId="11" hidden="1">1</definedName>
    <definedName name="solver_rel13" localSheetId="12" hidden="1">1</definedName>
    <definedName name="solver_rel13" localSheetId="2" hidden="1">1</definedName>
    <definedName name="solver_rel13" localSheetId="3" hidden="1">1</definedName>
    <definedName name="solver_rel13" localSheetId="4" hidden="1">1</definedName>
    <definedName name="solver_rel13" localSheetId="5" hidden="1">1</definedName>
    <definedName name="solver_rel13" localSheetId="6" hidden="1">1</definedName>
    <definedName name="solver_rel13" localSheetId="7" hidden="1">1</definedName>
    <definedName name="solver_rel13" localSheetId="8" hidden="1">1</definedName>
    <definedName name="solver_rel13" localSheetId="9" hidden="1">1</definedName>
    <definedName name="solver_rel14" localSheetId="1" hidden="1">1</definedName>
    <definedName name="solver_rel14" localSheetId="10" hidden="1">1</definedName>
    <definedName name="solver_rel14" localSheetId="11" hidden="1">1</definedName>
    <definedName name="solver_rel14" localSheetId="12" hidden="1">1</definedName>
    <definedName name="solver_rel14" localSheetId="2" hidden="1">1</definedName>
    <definedName name="solver_rel14" localSheetId="3" hidden="1">1</definedName>
    <definedName name="solver_rel14" localSheetId="4" hidden="1">1</definedName>
    <definedName name="solver_rel14" localSheetId="5" hidden="1">1</definedName>
    <definedName name="solver_rel14" localSheetId="6" hidden="1">1</definedName>
    <definedName name="solver_rel14" localSheetId="7" hidden="1">1</definedName>
    <definedName name="solver_rel14" localSheetId="8" hidden="1">1</definedName>
    <definedName name="solver_rel14" localSheetId="9" hidden="1">1</definedName>
    <definedName name="solver_rel15" localSheetId="1" hidden="1">1</definedName>
    <definedName name="solver_rel15" localSheetId="10" hidden="1">1</definedName>
    <definedName name="solver_rel15" localSheetId="11" hidden="1">1</definedName>
    <definedName name="solver_rel15" localSheetId="12" hidden="1">1</definedName>
    <definedName name="solver_rel15" localSheetId="2" hidden="1">1</definedName>
    <definedName name="solver_rel15" localSheetId="3" hidden="1">1</definedName>
    <definedName name="solver_rel15" localSheetId="4" hidden="1">1</definedName>
    <definedName name="solver_rel15" localSheetId="5" hidden="1">1</definedName>
    <definedName name="solver_rel15" localSheetId="6" hidden="1">1</definedName>
    <definedName name="solver_rel15" localSheetId="7" hidden="1">1</definedName>
    <definedName name="solver_rel15" localSheetId="8" hidden="1">1</definedName>
    <definedName name="solver_rel15" localSheetId="9" hidden="1">1</definedName>
    <definedName name="solver_rel16" localSheetId="1" hidden="1">1</definedName>
    <definedName name="solver_rel16" localSheetId="10" hidden="1">1</definedName>
    <definedName name="solver_rel16" localSheetId="11" hidden="1">1</definedName>
    <definedName name="solver_rel16" localSheetId="12" hidden="1">1</definedName>
    <definedName name="solver_rel16" localSheetId="2" hidden="1">1</definedName>
    <definedName name="solver_rel16" localSheetId="3" hidden="1">1</definedName>
    <definedName name="solver_rel16" localSheetId="4" hidden="1">1</definedName>
    <definedName name="solver_rel16" localSheetId="5" hidden="1">1</definedName>
    <definedName name="solver_rel16" localSheetId="6" hidden="1">1</definedName>
    <definedName name="solver_rel16" localSheetId="7" hidden="1">1</definedName>
    <definedName name="solver_rel16" localSheetId="8" hidden="1">1</definedName>
    <definedName name="solver_rel16" localSheetId="9" hidden="1">1</definedName>
    <definedName name="solver_rel17" localSheetId="1" hidden="1">3</definedName>
    <definedName name="solver_rel17" localSheetId="10" hidden="1">3</definedName>
    <definedName name="solver_rel17" localSheetId="11" hidden="1">3</definedName>
    <definedName name="solver_rel17" localSheetId="12" hidden="1">3</definedName>
    <definedName name="solver_rel17" localSheetId="2" hidden="1">3</definedName>
    <definedName name="solver_rel17" localSheetId="3" hidden="1">3</definedName>
    <definedName name="solver_rel17" localSheetId="4" hidden="1">3</definedName>
    <definedName name="solver_rel17" localSheetId="5" hidden="1">3</definedName>
    <definedName name="solver_rel17" localSheetId="6" hidden="1">3</definedName>
    <definedName name="solver_rel17" localSheetId="7" hidden="1">3</definedName>
    <definedName name="solver_rel17" localSheetId="8" hidden="1">3</definedName>
    <definedName name="solver_rel17" localSheetId="9" hidden="1">3</definedName>
    <definedName name="solver_rel18" localSheetId="1" hidden="1">1</definedName>
    <definedName name="solver_rel18" localSheetId="10" hidden="1">1</definedName>
    <definedName name="solver_rel18" localSheetId="11" hidden="1">1</definedName>
    <definedName name="solver_rel18" localSheetId="12" hidden="1">1</definedName>
    <definedName name="solver_rel18" localSheetId="2" hidden="1">1</definedName>
    <definedName name="solver_rel18" localSheetId="3" hidden="1">1</definedName>
    <definedName name="solver_rel18" localSheetId="4" hidden="1">1</definedName>
    <definedName name="solver_rel18" localSheetId="5" hidden="1">1</definedName>
    <definedName name="solver_rel18" localSheetId="6" hidden="1">1</definedName>
    <definedName name="solver_rel18" localSheetId="7" hidden="1">1</definedName>
    <definedName name="solver_rel18" localSheetId="8" hidden="1">1</definedName>
    <definedName name="solver_rel18" localSheetId="9" hidden="1">1</definedName>
    <definedName name="solver_rel19" localSheetId="1" hidden="1">1</definedName>
    <definedName name="solver_rel19" localSheetId="10" hidden="1">1</definedName>
    <definedName name="solver_rel19" localSheetId="11" hidden="1">1</definedName>
    <definedName name="solver_rel19" localSheetId="12" hidden="1">1</definedName>
    <definedName name="solver_rel19" localSheetId="2" hidden="1">1</definedName>
    <definedName name="solver_rel19" localSheetId="3" hidden="1">1</definedName>
    <definedName name="solver_rel19" localSheetId="4" hidden="1">1</definedName>
    <definedName name="solver_rel19" localSheetId="5" hidden="1">1</definedName>
    <definedName name="solver_rel19" localSheetId="6" hidden="1">1</definedName>
    <definedName name="solver_rel19" localSheetId="7" hidden="1">1</definedName>
    <definedName name="solver_rel19" localSheetId="8" hidden="1">1</definedName>
    <definedName name="solver_rel19" localSheetId="9" hidden="1">1</definedName>
    <definedName name="solver_rel2" localSheetId="1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2" hidden="1">3</definedName>
    <definedName name="solver_rel2" localSheetId="3" hidden="1">2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0" localSheetId="1" hidden="1">3</definedName>
    <definedName name="solver_rel20" localSheetId="10" hidden="1">3</definedName>
    <definedName name="solver_rel20" localSheetId="11" hidden="1">3</definedName>
    <definedName name="solver_rel20" localSheetId="12" hidden="1">3</definedName>
    <definedName name="solver_rel20" localSheetId="2" hidden="1">3</definedName>
    <definedName name="solver_rel20" localSheetId="3" hidden="1">3</definedName>
    <definedName name="solver_rel20" localSheetId="4" hidden="1">3</definedName>
    <definedName name="solver_rel20" localSheetId="5" hidden="1">3</definedName>
    <definedName name="solver_rel20" localSheetId="6" hidden="1">3</definedName>
    <definedName name="solver_rel20" localSheetId="7" hidden="1">3</definedName>
    <definedName name="solver_rel20" localSheetId="8" hidden="1">3</definedName>
    <definedName name="solver_rel20" localSheetId="9" hidden="1">3</definedName>
    <definedName name="solver_rel21" localSheetId="1" hidden="1">1</definedName>
    <definedName name="solver_rel21" localSheetId="10" hidden="1">1</definedName>
    <definedName name="solver_rel21" localSheetId="11" hidden="1">1</definedName>
    <definedName name="solver_rel21" localSheetId="12" hidden="1">1</definedName>
    <definedName name="solver_rel21" localSheetId="2" hidden="1">1</definedName>
    <definedName name="solver_rel21" localSheetId="3" hidden="1">1</definedName>
    <definedName name="solver_rel21" localSheetId="4" hidden="1">1</definedName>
    <definedName name="solver_rel21" localSheetId="5" hidden="1">1</definedName>
    <definedName name="solver_rel21" localSheetId="6" hidden="1">1</definedName>
    <definedName name="solver_rel21" localSheetId="7" hidden="1">1</definedName>
    <definedName name="solver_rel21" localSheetId="8" hidden="1">1</definedName>
    <definedName name="solver_rel21" localSheetId="9" hidden="1">1</definedName>
    <definedName name="solver_rel22" localSheetId="1" hidden="1">1</definedName>
    <definedName name="solver_rel22" localSheetId="10" hidden="1">1</definedName>
    <definedName name="solver_rel22" localSheetId="11" hidden="1">1</definedName>
    <definedName name="solver_rel22" localSheetId="12" hidden="1">1</definedName>
    <definedName name="solver_rel22" localSheetId="2" hidden="1">1</definedName>
    <definedName name="solver_rel22" localSheetId="3" hidden="1">1</definedName>
    <definedName name="solver_rel22" localSheetId="4" hidden="1">1</definedName>
    <definedName name="solver_rel22" localSheetId="5" hidden="1">1</definedName>
    <definedName name="solver_rel22" localSheetId="6" hidden="1">1</definedName>
    <definedName name="solver_rel22" localSheetId="7" hidden="1">1</definedName>
    <definedName name="solver_rel22" localSheetId="8" hidden="1">1</definedName>
    <definedName name="solver_rel22" localSheetId="9" hidden="1">1</definedName>
    <definedName name="solver_rel23" localSheetId="1" hidden="1">3</definedName>
    <definedName name="solver_rel23" localSheetId="10" hidden="1">3</definedName>
    <definedName name="solver_rel23" localSheetId="11" hidden="1">3</definedName>
    <definedName name="solver_rel23" localSheetId="12" hidden="1">3</definedName>
    <definedName name="solver_rel23" localSheetId="2" hidden="1">3</definedName>
    <definedName name="solver_rel23" localSheetId="3" hidden="1">3</definedName>
    <definedName name="solver_rel23" localSheetId="4" hidden="1">3</definedName>
    <definedName name="solver_rel23" localSheetId="5" hidden="1">3</definedName>
    <definedName name="solver_rel23" localSheetId="6" hidden="1">3</definedName>
    <definedName name="solver_rel23" localSheetId="7" hidden="1">3</definedName>
    <definedName name="solver_rel23" localSheetId="8" hidden="1">3</definedName>
    <definedName name="solver_rel23" localSheetId="9" hidden="1">3</definedName>
    <definedName name="solver_rel24" localSheetId="1" hidden="1">1</definedName>
    <definedName name="solver_rel24" localSheetId="10" hidden="1">1</definedName>
    <definedName name="solver_rel24" localSheetId="11" hidden="1">1</definedName>
    <definedName name="solver_rel24" localSheetId="12" hidden="1">1</definedName>
    <definedName name="solver_rel24" localSheetId="2" hidden="1">1</definedName>
    <definedName name="solver_rel24" localSheetId="3" hidden="1">1</definedName>
    <definedName name="solver_rel24" localSheetId="4" hidden="1">1</definedName>
    <definedName name="solver_rel24" localSheetId="5" hidden="1">1</definedName>
    <definedName name="solver_rel24" localSheetId="6" hidden="1">1</definedName>
    <definedName name="solver_rel24" localSheetId="7" hidden="1">1</definedName>
    <definedName name="solver_rel24" localSheetId="8" hidden="1">1</definedName>
    <definedName name="solver_rel24" localSheetId="9" hidden="1">1</definedName>
    <definedName name="solver_rel25" localSheetId="1" hidden="1">1</definedName>
    <definedName name="solver_rel25" localSheetId="10" hidden="1">1</definedName>
    <definedName name="solver_rel25" localSheetId="11" hidden="1">1</definedName>
    <definedName name="solver_rel25" localSheetId="12" hidden="1">1</definedName>
    <definedName name="solver_rel25" localSheetId="2" hidden="1">1</definedName>
    <definedName name="solver_rel25" localSheetId="3" hidden="1">1</definedName>
    <definedName name="solver_rel25" localSheetId="4" hidden="1">1</definedName>
    <definedName name="solver_rel25" localSheetId="5" hidden="1">1</definedName>
    <definedName name="solver_rel25" localSheetId="6" hidden="1">1</definedName>
    <definedName name="solver_rel25" localSheetId="7" hidden="1">1</definedName>
    <definedName name="solver_rel25" localSheetId="8" hidden="1">1</definedName>
    <definedName name="solver_rel25" localSheetId="9" hidden="1">1</definedName>
    <definedName name="solver_rel26" localSheetId="1" hidden="1">3</definedName>
    <definedName name="solver_rel26" localSheetId="10" hidden="1">3</definedName>
    <definedName name="solver_rel26" localSheetId="11" hidden="1">3</definedName>
    <definedName name="solver_rel26" localSheetId="12" hidden="1">3</definedName>
    <definedName name="solver_rel26" localSheetId="2" hidden="1">3</definedName>
    <definedName name="solver_rel26" localSheetId="3" hidden="1">3</definedName>
    <definedName name="solver_rel26" localSheetId="4" hidden="1">3</definedName>
    <definedName name="solver_rel26" localSheetId="5" hidden="1">3</definedName>
    <definedName name="solver_rel26" localSheetId="6" hidden="1">3</definedName>
    <definedName name="solver_rel26" localSheetId="7" hidden="1">3</definedName>
    <definedName name="solver_rel26" localSheetId="8" hidden="1">3</definedName>
    <definedName name="solver_rel26" localSheetId="9" hidden="1">3</definedName>
    <definedName name="solver_rel27" localSheetId="1" hidden="1">1</definedName>
    <definedName name="solver_rel27" localSheetId="10" hidden="1">1</definedName>
    <definedName name="solver_rel27" localSheetId="11" hidden="1">1</definedName>
    <definedName name="solver_rel27" localSheetId="12" hidden="1">1</definedName>
    <definedName name="solver_rel27" localSheetId="2" hidden="1">1</definedName>
    <definedName name="solver_rel27" localSheetId="3" hidden="1">1</definedName>
    <definedName name="solver_rel27" localSheetId="4" hidden="1">1</definedName>
    <definedName name="solver_rel27" localSheetId="5" hidden="1">1</definedName>
    <definedName name="solver_rel27" localSheetId="6" hidden="1">1</definedName>
    <definedName name="solver_rel27" localSheetId="7" hidden="1">1</definedName>
    <definedName name="solver_rel27" localSheetId="8" hidden="1">1</definedName>
    <definedName name="solver_rel27" localSheetId="9" hidden="1">1</definedName>
    <definedName name="solver_rel28" localSheetId="1" hidden="1">1</definedName>
    <definedName name="solver_rel28" localSheetId="10" hidden="1">1</definedName>
    <definedName name="solver_rel28" localSheetId="11" hidden="1">1</definedName>
    <definedName name="solver_rel28" localSheetId="12" hidden="1">1</definedName>
    <definedName name="solver_rel28" localSheetId="2" hidden="1">1</definedName>
    <definedName name="solver_rel28" localSheetId="3" hidden="1">1</definedName>
    <definedName name="solver_rel28" localSheetId="4" hidden="1">1</definedName>
    <definedName name="solver_rel28" localSheetId="5" hidden="1">1</definedName>
    <definedName name="solver_rel28" localSheetId="6" hidden="1">1</definedName>
    <definedName name="solver_rel28" localSheetId="7" hidden="1">1</definedName>
    <definedName name="solver_rel28" localSheetId="8" hidden="1">1</definedName>
    <definedName name="solver_rel28" localSheetId="9" hidden="1">1</definedName>
    <definedName name="solver_rel29" localSheetId="1" hidden="1">3</definedName>
    <definedName name="solver_rel29" localSheetId="10" hidden="1">3</definedName>
    <definedName name="solver_rel29" localSheetId="11" hidden="1">3</definedName>
    <definedName name="solver_rel29" localSheetId="12" hidden="1">3</definedName>
    <definedName name="solver_rel29" localSheetId="2" hidden="1">3</definedName>
    <definedName name="solver_rel29" localSheetId="3" hidden="1">3</definedName>
    <definedName name="solver_rel29" localSheetId="4" hidden="1">3</definedName>
    <definedName name="solver_rel29" localSheetId="5" hidden="1">3</definedName>
    <definedName name="solver_rel29" localSheetId="6" hidden="1">3</definedName>
    <definedName name="solver_rel29" localSheetId="7" hidden="1">3</definedName>
    <definedName name="solver_rel29" localSheetId="8" hidden="1">3</definedName>
    <definedName name="solver_rel29" localSheetId="9" hidden="1">3</definedName>
    <definedName name="solver_rel3" localSheetId="1" hidden="1">2</definedName>
    <definedName name="solver_rel3" localSheetId="10" hidden="1">2</definedName>
    <definedName name="solver_rel3" localSheetId="11" hidden="1">2</definedName>
    <definedName name="solver_rel3" localSheetId="12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30" localSheetId="1" hidden="1">3</definedName>
    <definedName name="solver_rel30" localSheetId="10" hidden="1">3</definedName>
    <definedName name="solver_rel30" localSheetId="11" hidden="1">3</definedName>
    <definedName name="solver_rel30" localSheetId="12" hidden="1">3</definedName>
    <definedName name="solver_rel30" localSheetId="2" hidden="1">3</definedName>
    <definedName name="solver_rel30" localSheetId="3" hidden="1">3</definedName>
    <definedName name="solver_rel30" localSheetId="4" hidden="1">3</definedName>
    <definedName name="solver_rel30" localSheetId="5" hidden="1">3</definedName>
    <definedName name="solver_rel30" localSheetId="6" hidden="1">3</definedName>
    <definedName name="solver_rel30" localSheetId="7" hidden="1">3</definedName>
    <definedName name="solver_rel30" localSheetId="8" hidden="1">3</definedName>
    <definedName name="solver_rel30" localSheetId="9" hidden="1">3</definedName>
    <definedName name="solver_rel31" localSheetId="12" hidden="1">3</definedName>
    <definedName name="solver_rel4" localSheetId="1" hidden="1">3</definedName>
    <definedName name="solver_rel4" localSheetId="10" hidden="1">3</definedName>
    <definedName name="solver_rel4" localSheetId="11" hidden="1">3</definedName>
    <definedName name="solver_rel4" localSheetId="12" hidden="1">3</definedName>
    <definedName name="solver_rel4" localSheetId="2" hidden="1">3</definedName>
    <definedName name="solver_rel4" localSheetId="3" hidden="1">2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l4" localSheetId="7" hidden="1">3</definedName>
    <definedName name="solver_rel4" localSheetId="8" hidden="1">3</definedName>
    <definedName name="solver_rel4" localSheetId="9" hidden="1">3</definedName>
    <definedName name="solver_rel5" localSheetId="1" hidden="1">2</definedName>
    <definedName name="solver_rel5" localSheetId="10" hidden="1">2</definedName>
    <definedName name="solver_rel5" localSheetId="11" hidden="1">2</definedName>
    <definedName name="solver_rel5" localSheetId="12" hidden="1">2</definedName>
    <definedName name="solver_rel5" localSheetId="2" hidden="1">2</definedName>
    <definedName name="solver_rel5" localSheetId="3" hidden="1">2</definedName>
    <definedName name="solver_rel5" localSheetId="4" hidden="1">2</definedName>
    <definedName name="solver_rel5" localSheetId="5" hidden="1">2</definedName>
    <definedName name="solver_rel5" localSheetId="6" hidden="1">2</definedName>
    <definedName name="solver_rel5" localSheetId="7" hidden="1">2</definedName>
    <definedName name="solver_rel5" localSheetId="8" hidden="1">2</definedName>
    <definedName name="solver_rel5" localSheetId="9" hidden="1">2</definedName>
    <definedName name="solver_rel6" localSheetId="1" hidden="1">3</definedName>
    <definedName name="solver_rel6" localSheetId="10" hidden="1">3</definedName>
    <definedName name="solver_rel6" localSheetId="11" hidden="1">3</definedName>
    <definedName name="solver_rel6" localSheetId="12" hidden="1">3</definedName>
    <definedName name="solver_rel6" localSheetId="2" hidden="1">3</definedName>
    <definedName name="solver_rel6" localSheetId="3" hidden="1">2</definedName>
    <definedName name="solver_rel6" localSheetId="4" hidden="1">3</definedName>
    <definedName name="solver_rel6" localSheetId="5" hidden="1">3</definedName>
    <definedName name="solver_rel6" localSheetId="6" hidden="1">3</definedName>
    <definedName name="solver_rel6" localSheetId="7" hidden="1">3</definedName>
    <definedName name="solver_rel6" localSheetId="8" hidden="1">3</definedName>
    <definedName name="solver_rel6" localSheetId="9" hidden="1">3</definedName>
    <definedName name="solver_rel7" localSheetId="1" hidden="1">3</definedName>
    <definedName name="solver_rel7" localSheetId="10" hidden="1">3</definedName>
    <definedName name="solver_rel7" localSheetId="11" hidden="1">3</definedName>
    <definedName name="solver_rel7" localSheetId="12" hidden="1">3</definedName>
    <definedName name="solver_rel7" localSheetId="2" hidden="1">3</definedName>
    <definedName name="solver_rel7" localSheetId="3" hidden="1">2</definedName>
    <definedName name="solver_rel7" localSheetId="4" hidden="1">3</definedName>
    <definedName name="solver_rel7" localSheetId="5" hidden="1">3</definedName>
    <definedName name="solver_rel7" localSheetId="6" hidden="1">3</definedName>
    <definedName name="solver_rel7" localSheetId="7" hidden="1">3</definedName>
    <definedName name="solver_rel7" localSheetId="8" hidden="1">3</definedName>
    <definedName name="solver_rel7" localSheetId="9" hidden="1">3</definedName>
    <definedName name="solver_rel8" localSheetId="1" hidden="1">3</definedName>
    <definedName name="solver_rel8" localSheetId="10" hidden="1">3</definedName>
    <definedName name="solver_rel8" localSheetId="11" hidden="1">3</definedName>
    <definedName name="solver_rel8" localSheetId="12" hidden="1">3</definedName>
    <definedName name="solver_rel8" localSheetId="2" hidden="1">3</definedName>
    <definedName name="solver_rel8" localSheetId="3" hidden="1">2</definedName>
    <definedName name="solver_rel8" localSheetId="4" hidden="1">3</definedName>
    <definedName name="solver_rel8" localSheetId="5" hidden="1">3</definedName>
    <definedName name="solver_rel8" localSheetId="6" hidden="1">3</definedName>
    <definedName name="solver_rel8" localSheetId="7" hidden="1">3</definedName>
    <definedName name="solver_rel8" localSheetId="8" hidden="1">3</definedName>
    <definedName name="solver_rel8" localSheetId="9" hidden="1">3</definedName>
    <definedName name="solver_rel9" localSheetId="1" hidden="1">5</definedName>
    <definedName name="solver_rel9" localSheetId="10" hidden="1">5</definedName>
    <definedName name="solver_rel9" localSheetId="11" hidden="1">5</definedName>
    <definedName name="solver_rel9" localSheetId="12" hidden="1">5</definedName>
    <definedName name="solver_rel9" localSheetId="2" hidden="1">5</definedName>
    <definedName name="solver_rel9" localSheetId="3" hidden="1">5</definedName>
    <definedName name="solver_rel9" localSheetId="4" hidden="1">5</definedName>
    <definedName name="solver_rel9" localSheetId="5" hidden="1">5</definedName>
    <definedName name="solver_rel9" localSheetId="6" hidden="1">5</definedName>
    <definedName name="solver_rel9" localSheetId="7" hidden="1">5</definedName>
    <definedName name="solver_rel9" localSheetId="8" hidden="1">5</definedName>
    <definedName name="solver_rel9" localSheetId="9" hidden="1">5</definedName>
    <definedName name="solver_rhs1" localSheetId="1" hidden="1">0</definedName>
    <definedName name="solver_rhs1" localSheetId="10" hidden="1">0</definedName>
    <definedName name="solver_rhs1" localSheetId="11" hidden="1">0</definedName>
    <definedName name="solver_rhs1" localSheetId="12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8" hidden="1">0</definedName>
    <definedName name="solver_rhs1" localSheetId="9" hidden="1">0</definedName>
    <definedName name="solver_rhs10" localSheetId="1" hidden="1">Q4_Week1!$L$25</definedName>
    <definedName name="solver_rhs10" localSheetId="10" hidden="1">Q4_Week10!$L$25</definedName>
    <definedName name="solver_rhs10" localSheetId="11" hidden="1">Q4_Week11!$L$25</definedName>
    <definedName name="solver_rhs10" localSheetId="12" hidden="1">Q4_Week12!$L$25</definedName>
    <definedName name="solver_rhs10" localSheetId="2" hidden="1">Q4_Week2!$L$25</definedName>
    <definedName name="solver_rhs10" localSheetId="3" hidden="1">Q4_Week3!$L$25</definedName>
    <definedName name="solver_rhs10" localSheetId="4" hidden="1">Q4_Week4!$L$25</definedName>
    <definedName name="solver_rhs10" localSheetId="5" hidden="1">Q4_Week5!$L$25</definedName>
    <definedName name="solver_rhs10" localSheetId="6" hidden="1">Q4_Week6!$L$25</definedName>
    <definedName name="solver_rhs10" localSheetId="7" hidden="1">Q4_Week7!$L$25</definedName>
    <definedName name="solver_rhs10" localSheetId="8" hidden="1">Q4_Week8!$L$25</definedName>
    <definedName name="solver_rhs10" localSheetId="9" hidden="1">Q4_Week9!$L$25</definedName>
    <definedName name="solver_rhs11" localSheetId="1" hidden="1">Q4_Week1!$L$26</definedName>
    <definedName name="solver_rhs11" localSheetId="10" hidden="1">Q4_Week10!$L$26</definedName>
    <definedName name="solver_rhs11" localSheetId="11" hidden="1">Q4_Week11!$L$26</definedName>
    <definedName name="solver_rhs11" localSheetId="12" hidden="1">Q4_Week12!$L$26</definedName>
    <definedName name="solver_rhs11" localSheetId="2" hidden="1">Q4_Week2!$L$26</definedName>
    <definedName name="solver_rhs11" localSheetId="3" hidden="1">Q4_Week3!$L$26</definedName>
    <definedName name="solver_rhs11" localSheetId="4" hidden="1">Q4_Week4!$L$26</definedName>
    <definedName name="solver_rhs11" localSheetId="5" hidden="1">Q4_Week5!$L$26</definedName>
    <definedName name="solver_rhs11" localSheetId="6" hidden="1">Q4_Week6!$L$26</definedName>
    <definedName name="solver_rhs11" localSheetId="7" hidden="1">Q4_Week7!$L$26</definedName>
    <definedName name="solver_rhs11" localSheetId="8" hidden="1">Q4_Week8!$L$26</definedName>
    <definedName name="solver_rhs11" localSheetId="9" hidden="1">Q4_Week9!$L$26</definedName>
    <definedName name="solver_rhs12" localSheetId="1" hidden="1">Q4_Week1!$L$27</definedName>
    <definedName name="solver_rhs12" localSheetId="10" hidden="1">Q4_Week10!$L$27</definedName>
    <definedName name="solver_rhs12" localSheetId="11" hidden="1">Q4_Week11!$L$27</definedName>
    <definedName name="solver_rhs12" localSheetId="12" hidden="1">Q4_Week12!$L$27</definedName>
    <definedName name="solver_rhs12" localSheetId="2" hidden="1">Q4_Week2!$L$27</definedName>
    <definedName name="solver_rhs12" localSheetId="3" hidden="1">Q4_Week3!$L$27</definedName>
    <definedName name="solver_rhs12" localSheetId="4" hidden="1">Q4_Week4!$L$27</definedName>
    <definedName name="solver_rhs12" localSheetId="5" hidden="1">Q4_Week5!$L$27</definedName>
    <definedName name="solver_rhs12" localSheetId="6" hidden="1">Q4_Week6!$L$27</definedName>
    <definedName name="solver_rhs12" localSheetId="7" hidden="1">Q4_Week7!$L$27</definedName>
    <definedName name="solver_rhs12" localSheetId="8" hidden="1">Q4_Week8!$L$27</definedName>
    <definedName name="solver_rhs12" localSheetId="9" hidden="1">Q4_Week9!$L$27</definedName>
    <definedName name="solver_rhs13" localSheetId="1" hidden="1">Q4_Week1!$L$28</definedName>
    <definedName name="solver_rhs13" localSheetId="10" hidden="1">Q4_Week10!$L$28</definedName>
    <definedName name="solver_rhs13" localSheetId="11" hidden="1">Q4_Week11!$L$28</definedName>
    <definedName name="solver_rhs13" localSheetId="12" hidden="1">Q4_Week12!$L$28</definedName>
    <definedName name="solver_rhs13" localSheetId="2" hidden="1">Q4_Week2!$L$28</definedName>
    <definedName name="solver_rhs13" localSheetId="3" hidden="1">Q4_Week3!$L$28</definedName>
    <definedName name="solver_rhs13" localSheetId="4" hidden="1">Q4_Week4!$L$28</definedName>
    <definedName name="solver_rhs13" localSheetId="5" hidden="1">Q4_Week5!$L$28</definedName>
    <definedName name="solver_rhs13" localSheetId="6" hidden="1">Q4_Week6!$L$28</definedName>
    <definedName name="solver_rhs13" localSheetId="7" hidden="1">Q4_Week7!$L$28</definedName>
    <definedName name="solver_rhs13" localSheetId="8" hidden="1">Q4_Week8!$L$28</definedName>
    <definedName name="solver_rhs13" localSheetId="9" hidden="1">Q4_Week9!$L$28</definedName>
    <definedName name="solver_rhs14" localSheetId="1" hidden="1">Q4_Week1!$L$29</definedName>
    <definedName name="solver_rhs14" localSheetId="10" hidden="1">Q4_Week10!$L$29</definedName>
    <definedName name="solver_rhs14" localSheetId="11" hidden="1">Q4_Week11!$L$29</definedName>
    <definedName name="solver_rhs14" localSheetId="12" hidden="1">Q4_Week12!$L$29</definedName>
    <definedName name="solver_rhs14" localSheetId="2" hidden="1">Q4_Week2!$L$29</definedName>
    <definedName name="solver_rhs14" localSheetId="3" hidden="1">Q4_Week3!$L$29</definedName>
    <definedName name="solver_rhs14" localSheetId="4" hidden="1">Q4_Week4!$L$29</definedName>
    <definedName name="solver_rhs14" localSheetId="5" hidden="1">Q4_Week5!$L$29</definedName>
    <definedName name="solver_rhs14" localSheetId="6" hidden="1">Q4_Week6!$L$29</definedName>
    <definedName name="solver_rhs14" localSheetId="7" hidden="1">Q4_Week7!$L$29</definedName>
    <definedName name="solver_rhs14" localSheetId="8" hidden="1">Q4_Week8!$L$29</definedName>
    <definedName name="solver_rhs14" localSheetId="9" hidden="1">Q4_Week9!$L$29</definedName>
    <definedName name="solver_rhs15" localSheetId="1" hidden="1">Q4_Week1!$N$31</definedName>
    <definedName name="solver_rhs15" localSheetId="10" hidden="1">Q4_Week10!$N$31</definedName>
    <definedName name="solver_rhs15" localSheetId="11" hidden="1">Q4_Week11!$N$31</definedName>
    <definedName name="solver_rhs15" localSheetId="12" hidden="1">Q4_Week12!$N$31</definedName>
    <definedName name="solver_rhs15" localSheetId="2" hidden="1">Q4_Week2!$N$31</definedName>
    <definedName name="solver_rhs15" localSheetId="3" hidden="1">Q4_Week3!$N$31</definedName>
    <definedName name="solver_rhs15" localSheetId="4" hidden="1">Q4_Week4!$N$31</definedName>
    <definedName name="solver_rhs15" localSheetId="5" hidden="1">Q4_Week5!$N$31</definedName>
    <definedName name="solver_rhs15" localSheetId="6" hidden="1">Q4_Week6!$N$31</definedName>
    <definedName name="solver_rhs15" localSheetId="7" hidden="1">Q4_Week7!$N$31</definedName>
    <definedName name="solver_rhs15" localSheetId="8" hidden="1">Q4_Week8!$N$31</definedName>
    <definedName name="solver_rhs15" localSheetId="9" hidden="1">Q4_Week9!$N$31</definedName>
    <definedName name="solver_rhs16" localSheetId="1" hidden="1">48</definedName>
    <definedName name="solver_rhs16" localSheetId="10" hidden="1">48</definedName>
    <definedName name="solver_rhs16" localSheetId="11" hidden="1">48</definedName>
    <definedName name="solver_rhs16" localSheetId="12" hidden="1">48</definedName>
    <definedName name="solver_rhs16" localSheetId="2" hidden="1">48</definedName>
    <definedName name="solver_rhs16" localSheetId="3" hidden="1">48</definedName>
    <definedName name="solver_rhs16" localSheetId="4" hidden="1">48</definedName>
    <definedName name="solver_rhs16" localSheetId="5" hidden="1">48</definedName>
    <definedName name="solver_rhs16" localSheetId="6" hidden="1">48</definedName>
    <definedName name="solver_rhs16" localSheetId="7" hidden="1">48</definedName>
    <definedName name="solver_rhs16" localSheetId="8" hidden="1">48</definedName>
    <definedName name="solver_rhs16" localSheetId="9" hidden="1">48</definedName>
    <definedName name="solver_rhs17" localSheetId="1" hidden="1">0</definedName>
    <definedName name="solver_rhs17" localSheetId="10" hidden="1">0</definedName>
    <definedName name="solver_rhs17" localSheetId="11" hidden="1">0</definedName>
    <definedName name="solver_rhs17" localSheetId="12" hidden="1">0</definedName>
    <definedName name="solver_rhs17" localSheetId="2" hidden="1">0</definedName>
    <definedName name="solver_rhs17" localSheetId="3" hidden="1">0</definedName>
    <definedName name="solver_rhs17" localSheetId="4" hidden="1">0</definedName>
    <definedName name="solver_rhs17" localSheetId="5" hidden="1">0</definedName>
    <definedName name="solver_rhs17" localSheetId="6" hidden="1">0</definedName>
    <definedName name="solver_rhs17" localSheetId="7" hidden="1">0</definedName>
    <definedName name="solver_rhs17" localSheetId="8" hidden="1">0</definedName>
    <definedName name="solver_rhs17" localSheetId="9" hidden="1">0</definedName>
    <definedName name="solver_rhs18" localSheetId="1" hidden="1">Q4_Week1!$N$31</definedName>
    <definedName name="solver_rhs18" localSheetId="10" hidden="1">Q4_Week10!$N$31</definedName>
    <definedName name="solver_rhs18" localSheetId="11" hidden="1">Q4_Week11!$N$31</definedName>
    <definedName name="solver_rhs18" localSheetId="12" hidden="1">Q4_Week12!$N$31</definedName>
    <definedName name="solver_rhs18" localSheetId="2" hidden="1">Q4_Week2!$N$31</definedName>
    <definedName name="solver_rhs18" localSheetId="3" hidden="1">Q4_Week3!$N$31</definedName>
    <definedName name="solver_rhs18" localSheetId="4" hidden="1">Q4_Week4!$N$31</definedName>
    <definedName name="solver_rhs18" localSheetId="5" hidden="1">Q4_Week5!$N$31</definedName>
    <definedName name="solver_rhs18" localSheetId="6" hidden="1">Q4_Week6!$N$31</definedName>
    <definedName name="solver_rhs18" localSheetId="7" hidden="1">Q4_Week7!$N$31</definedName>
    <definedName name="solver_rhs18" localSheetId="8" hidden="1">Q4_Week8!$N$31</definedName>
    <definedName name="solver_rhs18" localSheetId="9" hidden="1">Q4_Week9!$N$31</definedName>
    <definedName name="solver_rhs19" localSheetId="1" hidden="1">48</definedName>
    <definedName name="solver_rhs19" localSheetId="10" hidden="1">48</definedName>
    <definedName name="solver_rhs19" localSheetId="11" hidden="1">48</definedName>
    <definedName name="solver_rhs19" localSheetId="12" hidden="1">48</definedName>
    <definedName name="solver_rhs19" localSheetId="2" hidden="1">48</definedName>
    <definedName name="solver_rhs19" localSheetId="3" hidden="1">48</definedName>
    <definedName name="solver_rhs19" localSheetId="4" hidden="1">48</definedName>
    <definedName name="solver_rhs19" localSheetId="5" hidden="1">48</definedName>
    <definedName name="solver_rhs19" localSheetId="6" hidden="1">48</definedName>
    <definedName name="solver_rhs19" localSheetId="7" hidden="1">48</definedName>
    <definedName name="solver_rhs19" localSheetId="8" hidden="1">48</definedName>
    <definedName name="solver_rhs19" localSheetId="9" hidden="1">48</definedName>
    <definedName name="solver_rhs2" localSheetId="1" hidden="1">Q4_Week1!$C$4</definedName>
    <definedName name="solver_rhs2" localSheetId="10" hidden="1">Q4_Week10!$C$4</definedName>
    <definedName name="solver_rhs2" localSheetId="11" hidden="1">Q4_Week11!$C$4</definedName>
    <definedName name="solver_rhs2" localSheetId="12" hidden="1">Q4_Week12!$C$4</definedName>
    <definedName name="solver_rhs2" localSheetId="2" hidden="1">Q4_Week2!$C$4</definedName>
    <definedName name="solver_rhs2" localSheetId="3" hidden="1">Q4_Week3!$C$4</definedName>
    <definedName name="solver_rhs2" localSheetId="4" hidden="1">Q4_Week4!$C$4</definedName>
    <definedName name="solver_rhs2" localSheetId="5" hidden="1">Q4_Week5!$C$4</definedName>
    <definedName name="solver_rhs2" localSheetId="6" hidden="1">Q4_Week6!$C$4</definedName>
    <definedName name="solver_rhs2" localSheetId="7" hidden="1">Q4_Week7!$C$4</definedName>
    <definedName name="solver_rhs2" localSheetId="8" hidden="1">Q4_Week8!$C$4</definedName>
    <definedName name="solver_rhs2" localSheetId="9" hidden="1">Q4_Week9!$C$4</definedName>
    <definedName name="solver_rhs20" localSheetId="1" hidden="1">0</definedName>
    <definedName name="solver_rhs20" localSheetId="10" hidden="1">0</definedName>
    <definedName name="solver_rhs20" localSheetId="11" hidden="1">0</definedName>
    <definedName name="solver_rhs20" localSheetId="12" hidden="1">0</definedName>
    <definedName name="solver_rhs20" localSheetId="2" hidden="1">0</definedName>
    <definedName name="solver_rhs20" localSheetId="3" hidden="1">0</definedName>
    <definedName name="solver_rhs20" localSheetId="4" hidden="1">0</definedName>
    <definedName name="solver_rhs20" localSheetId="5" hidden="1">0</definedName>
    <definedName name="solver_rhs20" localSheetId="6" hidden="1">0</definedName>
    <definedName name="solver_rhs20" localSheetId="7" hidden="1">0</definedName>
    <definedName name="solver_rhs20" localSheetId="8" hidden="1">0</definedName>
    <definedName name="solver_rhs20" localSheetId="9" hidden="1">0</definedName>
    <definedName name="solver_rhs21" localSheetId="1" hidden="1">Q4_Week1!$N$31</definedName>
    <definedName name="solver_rhs21" localSheetId="10" hidden="1">Q4_Week10!$N$31</definedName>
    <definedName name="solver_rhs21" localSheetId="11" hidden="1">Q4_Week11!$N$31</definedName>
    <definedName name="solver_rhs21" localSheetId="12" hidden="1">Q4_Week12!$N$31</definedName>
    <definedName name="solver_rhs21" localSheetId="2" hidden="1">Q4_Week2!$N$31</definedName>
    <definedName name="solver_rhs21" localSheetId="3" hidden="1">Q4_Week3!$N$31</definedName>
    <definedName name="solver_rhs21" localSheetId="4" hidden="1">Q4_Week4!$N$31</definedName>
    <definedName name="solver_rhs21" localSheetId="5" hidden="1">Q4_Week5!$N$31</definedName>
    <definedName name="solver_rhs21" localSheetId="6" hidden="1">Q4_Week6!$N$31</definedName>
    <definedName name="solver_rhs21" localSheetId="7" hidden="1">Q4_Week7!$N$31</definedName>
    <definedName name="solver_rhs21" localSheetId="8" hidden="1">Q4_Week8!$N$31</definedName>
    <definedName name="solver_rhs21" localSheetId="9" hidden="1">Q4_Week9!$N$31</definedName>
    <definedName name="solver_rhs22" localSheetId="1" hidden="1">48</definedName>
    <definedName name="solver_rhs22" localSheetId="10" hidden="1">48</definedName>
    <definedName name="solver_rhs22" localSheetId="11" hidden="1">48</definedName>
    <definedName name="solver_rhs22" localSheetId="12" hidden="1">48</definedName>
    <definedName name="solver_rhs22" localSheetId="2" hidden="1">48</definedName>
    <definedName name="solver_rhs22" localSheetId="3" hidden="1">48</definedName>
    <definedName name="solver_rhs22" localSheetId="4" hidden="1">48</definedName>
    <definedName name="solver_rhs22" localSheetId="5" hidden="1">48</definedName>
    <definedName name="solver_rhs22" localSheetId="6" hidden="1">48</definedName>
    <definedName name="solver_rhs22" localSheetId="7" hidden="1">48</definedName>
    <definedName name="solver_rhs22" localSheetId="8" hidden="1">48</definedName>
    <definedName name="solver_rhs22" localSheetId="9" hidden="1">48</definedName>
    <definedName name="solver_rhs23" localSheetId="1" hidden="1">0</definedName>
    <definedName name="solver_rhs23" localSheetId="10" hidden="1">0</definedName>
    <definedName name="solver_rhs23" localSheetId="11" hidden="1">0</definedName>
    <definedName name="solver_rhs23" localSheetId="12" hidden="1">0</definedName>
    <definedName name="solver_rhs23" localSheetId="2" hidden="1">0</definedName>
    <definedName name="solver_rhs23" localSheetId="3" hidden="1">0</definedName>
    <definedName name="solver_rhs23" localSheetId="4" hidden="1">0</definedName>
    <definedName name="solver_rhs23" localSheetId="5" hidden="1">0</definedName>
    <definedName name="solver_rhs23" localSheetId="6" hidden="1">0</definedName>
    <definedName name="solver_rhs23" localSheetId="7" hidden="1">0</definedName>
    <definedName name="solver_rhs23" localSheetId="8" hidden="1">0</definedName>
    <definedName name="solver_rhs23" localSheetId="9" hidden="1">0</definedName>
    <definedName name="solver_rhs24" localSheetId="1" hidden="1">Q4_Week1!$N$31</definedName>
    <definedName name="solver_rhs24" localSheetId="10" hidden="1">Q4_Week10!$N$31</definedName>
    <definedName name="solver_rhs24" localSheetId="11" hidden="1">Q4_Week11!$N$31</definedName>
    <definedName name="solver_rhs24" localSheetId="12" hidden="1">Q4_Week12!$N$31</definedName>
    <definedName name="solver_rhs24" localSheetId="2" hidden="1">Q4_Week2!$N$31</definedName>
    <definedName name="solver_rhs24" localSheetId="3" hidden="1">Q4_Week3!$N$31</definedName>
    <definedName name="solver_rhs24" localSheetId="4" hidden="1">Q4_Week4!$N$31</definedName>
    <definedName name="solver_rhs24" localSheetId="5" hidden="1">Q4_Week5!$N$31</definedName>
    <definedName name="solver_rhs24" localSheetId="6" hidden="1">Q4_Week6!$N$31</definedName>
    <definedName name="solver_rhs24" localSheetId="7" hidden="1">Q4_Week7!$N$31</definedName>
    <definedName name="solver_rhs24" localSheetId="8" hidden="1">Q4_Week8!$N$31</definedName>
    <definedName name="solver_rhs24" localSheetId="9" hidden="1">Q4_Week9!$N$31</definedName>
    <definedName name="solver_rhs25" localSheetId="1" hidden="1">48</definedName>
    <definedName name="solver_rhs25" localSheetId="10" hidden="1">48</definedName>
    <definedName name="solver_rhs25" localSheetId="11" hidden="1">48</definedName>
    <definedName name="solver_rhs25" localSheetId="12" hidden="1">48</definedName>
    <definedName name="solver_rhs25" localSheetId="2" hidden="1">48</definedName>
    <definedName name="solver_rhs25" localSheetId="3" hidden="1">48</definedName>
    <definedName name="solver_rhs25" localSheetId="4" hidden="1">48</definedName>
    <definedName name="solver_rhs25" localSheetId="5" hidden="1">48</definedName>
    <definedName name="solver_rhs25" localSheetId="6" hidden="1">48</definedName>
    <definedName name="solver_rhs25" localSheetId="7" hidden="1">48</definedName>
    <definedName name="solver_rhs25" localSheetId="8" hidden="1">48</definedName>
    <definedName name="solver_rhs25" localSheetId="9" hidden="1">48</definedName>
    <definedName name="solver_rhs26" localSheetId="1" hidden="1">0</definedName>
    <definedName name="solver_rhs26" localSheetId="10" hidden="1">0</definedName>
    <definedName name="solver_rhs26" localSheetId="11" hidden="1">0</definedName>
    <definedName name="solver_rhs26" localSheetId="12" hidden="1">0</definedName>
    <definedName name="solver_rhs26" localSheetId="2" hidden="1">0</definedName>
    <definedName name="solver_rhs26" localSheetId="3" hidden="1">0</definedName>
    <definedName name="solver_rhs26" localSheetId="4" hidden="1">0</definedName>
    <definedName name="solver_rhs26" localSheetId="5" hidden="1">0</definedName>
    <definedName name="solver_rhs26" localSheetId="6" hidden="1">0</definedName>
    <definedName name="solver_rhs26" localSheetId="7" hidden="1">0</definedName>
    <definedName name="solver_rhs26" localSheetId="8" hidden="1">0</definedName>
    <definedName name="solver_rhs26" localSheetId="9" hidden="1">0</definedName>
    <definedName name="solver_rhs27" localSheetId="1" hidden="1">Q4_Week1!$N$31</definedName>
    <definedName name="solver_rhs27" localSheetId="10" hidden="1">Q4_Week10!$N$31</definedName>
    <definedName name="solver_rhs27" localSheetId="11" hidden="1">Q4_Week11!$N$31</definedName>
    <definedName name="solver_rhs27" localSheetId="12" hidden="1">Q4_Week12!$N$31</definedName>
    <definedName name="solver_rhs27" localSheetId="2" hidden="1">Q4_Week2!$N$31</definedName>
    <definedName name="solver_rhs27" localSheetId="3" hidden="1">Q4_Week3!$N$31</definedName>
    <definedName name="solver_rhs27" localSheetId="4" hidden="1">Q4_Week4!$N$31</definedName>
    <definedName name="solver_rhs27" localSheetId="5" hidden="1">Q4_Week5!$N$31</definedName>
    <definedName name="solver_rhs27" localSheetId="6" hidden="1">Q4_Week6!$N$31</definedName>
    <definedName name="solver_rhs27" localSheetId="7" hidden="1">Q4_Week7!$N$31</definedName>
    <definedName name="solver_rhs27" localSheetId="8" hidden="1">Q4_Week8!$N$31</definedName>
    <definedName name="solver_rhs27" localSheetId="9" hidden="1">Q4_Week9!$N$31</definedName>
    <definedName name="solver_rhs28" localSheetId="1" hidden="1">48</definedName>
    <definedName name="solver_rhs28" localSheetId="10" hidden="1">48</definedName>
    <definedName name="solver_rhs28" localSheetId="11" hidden="1">48</definedName>
    <definedName name="solver_rhs28" localSheetId="12" hidden="1">48</definedName>
    <definedName name="solver_rhs28" localSheetId="2" hidden="1">48</definedName>
    <definedName name="solver_rhs28" localSheetId="3" hidden="1">48</definedName>
    <definedName name="solver_rhs28" localSheetId="4" hidden="1">48</definedName>
    <definedName name="solver_rhs28" localSheetId="5" hidden="1">48</definedName>
    <definedName name="solver_rhs28" localSheetId="6" hidden="1">48</definedName>
    <definedName name="solver_rhs28" localSheetId="7" hidden="1">48</definedName>
    <definedName name="solver_rhs28" localSheetId="8" hidden="1">48</definedName>
    <definedName name="solver_rhs28" localSheetId="9" hidden="1">48</definedName>
    <definedName name="solver_rhs29" localSheetId="1" hidden="1">0</definedName>
    <definedName name="solver_rhs29" localSheetId="10" hidden="1">0</definedName>
    <definedName name="solver_rhs29" localSheetId="11" hidden="1">0</definedName>
    <definedName name="solver_rhs29" localSheetId="12" hidden="1">0</definedName>
    <definedName name="solver_rhs29" localSheetId="2" hidden="1">0</definedName>
    <definedName name="solver_rhs29" localSheetId="3" hidden="1">0</definedName>
    <definedName name="solver_rhs29" localSheetId="4" hidden="1">0</definedName>
    <definedName name="solver_rhs29" localSheetId="5" hidden="1">0</definedName>
    <definedName name="solver_rhs29" localSheetId="6" hidden="1">0</definedName>
    <definedName name="solver_rhs29" localSheetId="7" hidden="1">0</definedName>
    <definedName name="solver_rhs29" localSheetId="8" hidden="1">0</definedName>
    <definedName name="solver_rhs29" localSheetId="9" hidden="1">0</definedName>
    <definedName name="solver_rhs3" localSheetId="1" hidden="1">0</definedName>
    <definedName name="solver_rhs3" localSheetId="10" hidden="1">0</definedName>
    <definedName name="solver_rhs3" localSheetId="11" hidden="1">0</definedName>
    <definedName name="solver_rhs3" localSheetId="12" hidden="1">0</definedName>
    <definedName name="solver_rhs3" localSheetId="2" hidden="1">0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hs3" localSheetId="8" hidden="1">0</definedName>
    <definedName name="solver_rhs3" localSheetId="9" hidden="1">0</definedName>
    <definedName name="solver_rhs30" localSheetId="1" hidden="1">0</definedName>
    <definedName name="solver_rhs30" localSheetId="10" hidden="1">0</definedName>
    <definedName name="solver_rhs30" localSheetId="11" hidden="1">0</definedName>
    <definedName name="solver_rhs30" localSheetId="12" hidden="1">0</definedName>
    <definedName name="solver_rhs30" localSheetId="2" hidden="1">0</definedName>
    <definedName name="solver_rhs30" localSheetId="3" hidden="1">0</definedName>
    <definedName name="solver_rhs30" localSheetId="4" hidden="1">0</definedName>
    <definedName name="solver_rhs30" localSheetId="5" hidden="1">0</definedName>
    <definedName name="solver_rhs30" localSheetId="6" hidden="1">0</definedName>
    <definedName name="solver_rhs30" localSheetId="7" hidden="1">0</definedName>
    <definedName name="solver_rhs30" localSheetId="8" hidden="1">0</definedName>
    <definedName name="solver_rhs30" localSheetId="9" hidden="1">0</definedName>
    <definedName name="solver_rhs31" localSheetId="12" hidden="1">0</definedName>
    <definedName name="solver_rhs4" localSheetId="1" hidden="1">Q4_Week1!$D$4</definedName>
    <definedName name="solver_rhs4" localSheetId="10" hidden="1">Q4_Week10!$D$4</definedName>
    <definedName name="solver_rhs4" localSheetId="11" hidden="1">Q4_Week11!$D$4</definedName>
    <definedName name="solver_rhs4" localSheetId="12" hidden="1">Q4_Week12!$D$4</definedName>
    <definedName name="solver_rhs4" localSheetId="2" hidden="1">Q4_Week2!$D$4</definedName>
    <definedName name="solver_rhs4" localSheetId="3" hidden="1">Q4_Week3!$D$4</definedName>
    <definedName name="solver_rhs4" localSheetId="4" hidden="1">Q4_Week4!$D$4</definedName>
    <definedName name="solver_rhs4" localSheetId="5" hidden="1">Q4_Week5!$D$4</definedName>
    <definedName name="solver_rhs4" localSheetId="6" hidden="1">Q4_Week6!$D$4</definedName>
    <definedName name="solver_rhs4" localSheetId="7" hidden="1">Q4_Week7!$D$4</definedName>
    <definedName name="solver_rhs4" localSheetId="8" hidden="1">Q4_Week8!$D$4</definedName>
    <definedName name="solver_rhs4" localSheetId="9" hidden="1">Q4_Week9!$D$4</definedName>
    <definedName name="solver_rhs5" localSheetId="1" hidden="1">0</definedName>
    <definedName name="solver_rhs5" localSheetId="10" hidden="1">0</definedName>
    <definedName name="solver_rhs5" localSheetId="11" hidden="1">0</definedName>
    <definedName name="solver_rhs5" localSheetId="12" hidden="1">0</definedName>
    <definedName name="solver_rhs5" localSheetId="2" hidden="1">0</definedName>
    <definedName name="solver_rhs5" localSheetId="3" hidden="1">0</definedName>
    <definedName name="solver_rhs5" localSheetId="4" hidden="1">0</definedName>
    <definedName name="solver_rhs5" localSheetId="5" hidden="1">0</definedName>
    <definedName name="solver_rhs5" localSheetId="6" hidden="1">0</definedName>
    <definedName name="solver_rhs5" localSheetId="7" hidden="1">0</definedName>
    <definedName name="solver_rhs5" localSheetId="8" hidden="1">0</definedName>
    <definedName name="solver_rhs5" localSheetId="9" hidden="1">0</definedName>
    <definedName name="solver_rhs6" localSheetId="1" hidden="1">Q4_Week1!$E$4</definedName>
    <definedName name="solver_rhs6" localSheetId="10" hidden="1">Q4_Week10!$E$4</definedName>
    <definedName name="solver_rhs6" localSheetId="11" hidden="1">Q4_Week11!$E$4</definedName>
    <definedName name="solver_rhs6" localSheetId="12" hidden="1">Q4_Week12!$E$4</definedName>
    <definedName name="solver_rhs6" localSheetId="2" hidden="1">Q4_Week2!$E$4</definedName>
    <definedName name="solver_rhs6" localSheetId="3" hidden="1">Q4_Week3!$E$4</definedName>
    <definedName name="solver_rhs6" localSheetId="4" hidden="1">Q4_Week4!$E$4</definedName>
    <definedName name="solver_rhs6" localSheetId="5" hidden="1">Q4_Week5!$E$4</definedName>
    <definedName name="solver_rhs6" localSheetId="6" hidden="1">Q4_Week6!$E$4</definedName>
    <definedName name="solver_rhs6" localSheetId="7" hidden="1">Q4_Week7!$E$4</definedName>
    <definedName name="solver_rhs6" localSheetId="8" hidden="1">Q4_Week8!$E$4</definedName>
    <definedName name="solver_rhs6" localSheetId="9" hidden="1">Q4_Week9!$E$4</definedName>
    <definedName name="solver_rhs7" localSheetId="1" hidden="1">Q4_Week1!$F$4</definedName>
    <definedName name="solver_rhs7" localSheetId="10" hidden="1">Q4_Week10!$F$4</definedName>
    <definedName name="solver_rhs7" localSheetId="11" hidden="1">Q4_Week11!$F$4</definedName>
    <definedName name="solver_rhs7" localSheetId="12" hidden="1">Q4_Week12!$F$4</definedName>
    <definedName name="solver_rhs7" localSheetId="2" hidden="1">Q4_Week2!$F$4</definedName>
    <definedName name="solver_rhs7" localSheetId="3" hidden="1">Q4_Week3!$F$4</definedName>
    <definedName name="solver_rhs7" localSheetId="4" hidden="1">Q4_Week4!$F$4</definedName>
    <definedName name="solver_rhs7" localSheetId="5" hidden="1">Q4_Week5!$F$4</definedName>
    <definedName name="solver_rhs7" localSheetId="6" hidden="1">Q4_Week6!$F$4</definedName>
    <definedName name="solver_rhs7" localSheetId="7" hidden="1">Q4_Week7!$F$4</definedName>
    <definedName name="solver_rhs7" localSheetId="8" hidden="1">Q4_Week8!$F$4</definedName>
    <definedName name="solver_rhs7" localSheetId="9" hidden="1">Q4_Week9!$F$4</definedName>
    <definedName name="solver_rhs8" localSheetId="1" hidden="1">Q4_Week1!$G$4</definedName>
    <definedName name="solver_rhs8" localSheetId="10" hidden="1">Q4_Week10!$G$4</definedName>
    <definedName name="solver_rhs8" localSheetId="11" hidden="1">Q4_Week11!$G$4</definedName>
    <definedName name="solver_rhs8" localSheetId="12" hidden="1">Q4_Week12!$G$4</definedName>
    <definedName name="solver_rhs8" localSheetId="2" hidden="1">Q4_Week2!$G$4</definedName>
    <definedName name="solver_rhs8" localSheetId="3" hidden="1">Q4_Week3!$G$4</definedName>
    <definedName name="solver_rhs8" localSheetId="4" hidden="1">Q4_Week4!$G$4</definedName>
    <definedName name="solver_rhs8" localSheetId="5" hidden="1">Q4_Week5!$G$4</definedName>
    <definedName name="solver_rhs8" localSheetId="6" hidden="1">Q4_Week6!$G$4</definedName>
    <definedName name="solver_rhs8" localSheetId="7" hidden="1">Q4_Week7!$G$4</definedName>
    <definedName name="solver_rhs8" localSheetId="8" hidden="1">Q4_Week8!$G$4</definedName>
    <definedName name="solver_rhs8" localSheetId="9" hidden="1">Q4_Week9!$G$4</definedName>
    <definedName name="solver_rhs9" localSheetId="1" hidden="1">"binary"</definedName>
    <definedName name="solver_rhs9" localSheetId="10" hidden="1">"binary"</definedName>
    <definedName name="solver_rhs9" localSheetId="11" hidden="1">"binary"</definedName>
    <definedName name="solver_rhs9" localSheetId="12" hidden="1">"binary"</definedName>
    <definedName name="solver_rhs9" localSheetId="2" hidden="1">"binary"</definedName>
    <definedName name="solver_rhs9" localSheetId="3" hidden="1">"binary"</definedName>
    <definedName name="solver_rhs9" localSheetId="4" hidden="1">"binary"</definedName>
    <definedName name="solver_rhs9" localSheetId="5" hidden="1">"binary"</definedName>
    <definedName name="solver_rhs9" localSheetId="6" hidden="1">"binary"</definedName>
    <definedName name="solver_rhs9" localSheetId="7" hidden="1">"binary"</definedName>
    <definedName name="solver_rhs9" localSheetId="8" hidden="1">"binary"</definedName>
    <definedName name="solver_rhs9" localSheetId="9" hidden="1">"binary"</definedName>
    <definedName name="solver_rlx" localSheetId="1" hidden="1">2</definedName>
    <definedName name="solver_rlx" localSheetId="10" hidden="1">2</definedName>
    <definedName name="solver_rlx" localSheetId="11" hidden="1">2</definedName>
    <definedName name="solver_rlx" localSheetId="12" hidden="1">1</definedName>
    <definedName name="solver_rlx" localSheetId="2" hidden="1">2</definedName>
    <definedName name="solver_rlx" localSheetId="3" hidden="1">1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2</definedName>
    <definedName name="solver_scl" localSheetId="10" hidden="1">2</definedName>
    <definedName name="solver_scl" localSheetId="11" hidden="1">2</definedName>
    <definedName name="solver_scl" localSheetId="12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ho" localSheetId="1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0</definedName>
    <definedName name="solver_ssz" localSheetId="10" hidden="1">0</definedName>
    <definedName name="solver_ssz" localSheetId="11" hidden="1">0</definedName>
    <definedName name="solver_ssz" localSheetId="12" hidden="1">0</definedName>
    <definedName name="solver_ssz" localSheetId="2" hidden="1">0</definedName>
    <definedName name="solver_ssz" localSheetId="3" hidden="1">0</definedName>
    <definedName name="solver_ssz" localSheetId="4" hidden="1">0</definedName>
    <definedName name="solver_ssz" localSheetId="5" hidden="1">0</definedName>
    <definedName name="solver_ssz" localSheetId="6" hidden="1">0</definedName>
    <definedName name="solver_ssz" localSheetId="7" hidden="1">0</definedName>
    <definedName name="solver_ssz" localSheetId="8" hidden="1">0</definedName>
    <definedName name="solver_ssz" localSheetId="9" hidden="1">0</definedName>
    <definedName name="solver_tim" localSheetId="1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1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5" l="1"/>
  <c r="N31" i="6"/>
  <c r="G37" i="15"/>
  <c r="G39" i="15" l="1"/>
  <c r="F39" i="15"/>
  <c r="E39" i="15"/>
  <c r="D39" i="15"/>
  <c r="C39" i="15"/>
  <c r="G38" i="15"/>
  <c r="F38" i="15"/>
  <c r="E38" i="15"/>
  <c r="D38" i="15"/>
  <c r="C38" i="15"/>
  <c r="F37" i="15"/>
  <c r="E37" i="15"/>
  <c r="D37" i="15"/>
  <c r="C37" i="15"/>
  <c r="G36" i="15"/>
  <c r="F36" i="15"/>
  <c r="E36" i="15"/>
  <c r="D36" i="15"/>
  <c r="C36" i="15"/>
  <c r="G35" i="15"/>
  <c r="F35" i="15"/>
  <c r="E35" i="15"/>
  <c r="D35" i="15"/>
  <c r="C35" i="15"/>
  <c r="J29" i="15"/>
  <c r="L29" i="15" s="1"/>
  <c r="H29" i="15"/>
  <c r="J28" i="15"/>
  <c r="L28" i="15" s="1"/>
  <c r="H28" i="15"/>
  <c r="J27" i="15"/>
  <c r="L27" i="15" s="1"/>
  <c r="H27" i="15"/>
  <c r="J26" i="15"/>
  <c r="L26" i="15" s="1"/>
  <c r="H26" i="15"/>
  <c r="J25" i="15"/>
  <c r="L25" i="15" s="1"/>
  <c r="H25" i="15"/>
  <c r="X21" i="15"/>
  <c r="W21" i="15"/>
  <c r="V21" i="15"/>
  <c r="U21" i="15"/>
  <c r="T21" i="15"/>
  <c r="J21" i="15"/>
  <c r="I29" i="15" s="1"/>
  <c r="I21" i="15"/>
  <c r="H21" i="15"/>
  <c r="X20" i="15"/>
  <c r="W20" i="15"/>
  <c r="V20" i="15"/>
  <c r="T20" i="15"/>
  <c r="J20" i="15"/>
  <c r="I28" i="15" s="1"/>
  <c r="I20" i="15"/>
  <c r="H20" i="15"/>
  <c r="X19" i="15"/>
  <c r="W19" i="15"/>
  <c r="V19" i="15"/>
  <c r="U19" i="15"/>
  <c r="T19" i="15"/>
  <c r="J19" i="15"/>
  <c r="I27" i="15" s="1"/>
  <c r="I19" i="15"/>
  <c r="H19" i="15"/>
  <c r="X18" i="15"/>
  <c r="W18" i="15"/>
  <c r="V18" i="15"/>
  <c r="U18" i="15"/>
  <c r="J18" i="15"/>
  <c r="I26" i="15" s="1"/>
  <c r="I18" i="15"/>
  <c r="H18" i="15"/>
  <c r="X17" i="15"/>
  <c r="W17" i="15"/>
  <c r="V17" i="15"/>
  <c r="U17" i="15"/>
  <c r="T17" i="15"/>
  <c r="J17" i="15"/>
  <c r="I25" i="15" s="1"/>
  <c r="I17" i="15"/>
  <c r="H17" i="15"/>
  <c r="G39" i="14"/>
  <c r="F39" i="14"/>
  <c r="E39" i="14"/>
  <c r="D39" i="14"/>
  <c r="C39" i="14"/>
  <c r="G38" i="14"/>
  <c r="F38" i="14"/>
  <c r="E38" i="14"/>
  <c r="D38" i="14"/>
  <c r="C38" i="14"/>
  <c r="G37" i="14"/>
  <c r="F37" i="14"/>
  <c r="E37" i="14"/>
  <c r="D37" i="14"/>
  <c r="C37" i="14"/>
  <c r="G36" i="14"/>
  <c r="F36" i="14"/>
  <c r="E36" i="14"/>
  <c r="D36" i="14"/>
  <c r="C36" i="14"/>
  <c r="G35" i="14"/>
  <c r="F35" i="14"/>
  <c r="E35" i="14"/>
  <c r="D35" i="14"/>
  <c r="C35" i="14"/>
  <c r="P30" i="14"/>
  <c r="J29" i="14"/>
  <c r="L29" i="14" s="1"/>
  <c r="H29" i="14"/>
  <c r="J28" i="14"/>
  <c r="L28" i="14" s="1"/>
  <c r="H28" i="14"/>
  <c r="J27" i="14"/>
  <c r="L27" i="14" s="1"/>
  <c r="H27" i="14"/>
  <c r="J26" i="14"/>
  <c r="L26" i="14" s="1"/>
  <c r="H26" i="14"/>
  <c r="J25" i="14"/>
  <c r="L25" i="14" s="1"/>
  <c r="H25" i="14"/>
  <c r="X21" i="14"/>
  <c r="W21" i="14"/>
  <c r="V21" i="14"/>
  <c r="U21" i="14"/>
  <c r="T21" i="14"/>
  <c r="J21" i="14"/>
  <c r="I29" i="14" s="1"/>
  <c r="I21" i="14"/>
  <c r="H21" i="14"/>
  <c r="X20" i="14"/>
  <c r="W20" i="14"/>
  <c r="V20" i="14"/>
  <c r="U20" i="14"/>
  <c r="T20" i="14"/>
  <c r="J20" i="14"/>
  <c r="I28" i="14" s="1"/>
  <c r="I20" i="14"/>
  <c r="H20" i="14"/>
  <c r="X19" i="14"/>
  <c r="W19" i="14"/>
  <c r="V19" i="14"/>
  <c r="U19" i="14"/>
  <c r="T19" i="14"/>
  <c r="J19" i="14"/>
  <c r="I27" i="14" s="1"/>
  <c r="I19" i="14"/>
  <c r="H19" i="14"/>
  <c r="X18" i="14"/>
  <c r="W18" i="14"/>
  <c r="V18" i="14"/>
  <c r="U18" i="14"/>
  <c r="T18" i="14"/>
  <c r="J18" i="14"/>
  <c r="I26" i="14" s="1"/>
  <c r="I18" i="14"/>
  <c r="H18" i="14"/>
  <c r="X17" i="14"/>
  <c r="W17" i="14"/>
  <c r="V17" i="14"/>
  <c r="U17" i="14"/>
  <c r="T17" i="14"/>
  <c r="J17" i="14"/>
  <c r="I25" i="14" s="1"/>
  <c r="I17" i="14"/>
  <c r="H17" i="14"/>
  <c r="G39" i="13"/>
  <c r="F39" i="13"/>
  <c r="E39" i="13"/>
  <c r="D39" i="13"/>
  <c r="C39" i="13"/>
  <c r="G38" i="13"/>
  <c r="F38" i="13"/>
  <c r="E38" i="13"/>
  <c r="D38" i="13"/>
  <c r="C38" i="13"/>
  <c r="G37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P30" i="13"/>
  <c r="J29" i="13"/>
  <c r="L29" i="13" s="1"/>
  <c r="H29" i="13"/>
  <c r="J28" i="13"/>
  <c r="L28" i="13" s="1"/>
  <c r="H28" i="13"/>
  <c r="J27" i="13"/>
  <c r="L27" i="13" s="1"/>
  <c r="H27" i="13"/>
  <c r="J26" i="13"/>
  <c r="L26" i="13" s="1"/>
  <c r="H26" i="13"/>
  <c r="J25" i="13"/>
  <c r="L25" i="13" s="1"/>
  <c r="H25" i="13"/>
  <c r="X21" i="13"/>
  <c r="W21" i="13"/>
  <c r="V21" i="13"/>
  <c r="U21" i="13"/>
  <c r="T21" i="13"/>
  <c r="J21" i="13"/>
  <c r="I29" i="13" s="1"/>
  <c r="I21" i="13"/>
  <c r="H21" i="13"/>
  <c r="X20" i="13"/>
  <c r="W20" i="13"/>
  <c r="V20" i="13"/>
  <c r="U20" i="13"/>
  <c r="T20" i="13"/>
  <c r="J20" i="13"/>
  <c r="I28" i="13" s="1"/>
  <c r="I20" i="13"/>
  <c r="H20" i="13"/>
  <c r="X19" i="13"/>
  <c r="W19" i="13"/>
  <c r="V19" i="13"/>
  <c r="U19" i="13"/>
  <c r="T19" i="13"/>
  <c r="J19" i="13"/>
  <c r="I27" i="13" s="1"/>
  <c r="I19" i="13"/>
  <c r="H19" i="13"/>
  <c r="X18" i="13"/>
  <c r="W18" i="13"/>
  <c r="V18" i="13"/>
  <c r="U18" i="13"/>
  <c r="T18" i="13"/>
  <c r="J18" i="13"/>
  <c r="I26" i="13" s="1"/>
  <c r="I18" i="13"/>
  <c r="H18" i="13"/>
  <c r="X17" i="13"/>
  <c r="W17" i="13"/>
  <c r="V17" i="13"/>
  <c r="U17" i="13"/>
  <c r="T17" i="13"/>
  <c r="J17" i="13"/>
  <c r="I25" i="13" s="1"/>
  <c r="I17" i="13"/>
  <c r="H17" i="13"/>
  <c r="G39" i="12"/>
  <c r="F39" i="12"/>
  <c r="E39" i="12"/>
  <c r="D39" i="12"/>
  <c r="C39" i="12"/>
  <c r="G38" i="12"/>
  <c r="F38" i="12"/>
  <c r="E38" i="12"/>
  <c r="D38" i="12"/>
  <c r="C38" i="12"/>
  <c r="G37" i="12"/>
  <c r="F37" i="12"/>
  <c r="E37" i="12"/>
  <c r="D37" i="12"/>
  <c r="C37" i="12"/>
  <c r="G36" i="12"/>
  <c r="F36" i="12"/>
  <c r="E36" i="12"/>
  <c r="D36" i="12"/>
  <c r="C36" i="12"/>
  <c r="G35" i="12"/>
  <c r="F35" i="12"/>
  <c r="E35" i="12"/>
  <c r="D35" i="12"/>
  <c r="C35" i="12"/>
  <c r="P30" i="12"/>
  <c r="J29" i="12"/>
  <c r="L29" i="12" s="1"/>
  <c r="H29" i="12"/>
  <c r="J28" i="12"/>
  <c r="L28" i="12" s="1"/>
  <c r="H28" i="12"/>
  <c r="J27" i="12"/>
  <c r="L27" i="12" s="1"/>
  <c r="H27" i="12"/>
  <c r="J26" i="12"/>
  <c r="L26" i="12" s="1"/>
  <c r="H26" i="12"/>
  <c r="J25" i="12"/>
  <c r="L25" i="12" s="1"/>
  <c r="H25" i="12"/>
  <c r="X21" i="12"/>
  <c r="W21" i="12"/>
  <c r="V21" i="12"/>
  <c r="U21" i="12"/>
  <c r="T21" i="12"/>
  <c r="J21" i="12"/>
  <c r="I29" i="12" s="1"/>
  <c r="I21" i="12"/>
  <c r="H21" i="12"/>
  <c r="X20" i="12"/>
  <c r="W20" i="12"/>
  <c r="V20" i="12"/>
  <c r="U20" i="12"/>
  <c r="T20" i="12"/>
  <c r="J20" i="12"/>
  <c r="I28" i="12" s="1"/>
  <c r="I20" i="12"/>
  <c r="H20" i="12"/>
  <c r="X19" i="12"/>
  <c r="W19" i="12"/>
  <c r="V19" i="12"/>
  <c r="U19" i="12"/>
  <c r="T19" i="12"/>
  <c r="J19" i="12"/>
  <c r="I27" i="12" s="1"/>
  <c r="I19" i="12"/>
  <c r="H19" i="12"/>
  <c r="X18" i="12"/>
  <c r="W18" i="12"/>
  <c r="V18" i="12"/>
  <c r="U18" i="12"/>
  <c r="T18" i="12"/>
  <c r="J18" i="12"/>
  <c r="I26" i="12" s="1"/>
  <c r="I18" i="12"/>
  <c r="H18" i="12"/>
  <c r="X17" i="12"/>
  <c r="W17" i="12"/>
  <c r="V17" i="12"/>
  <c r="U17" i="12"/>
  <c r="T17" i="12"/>
  <c r="J17" i="12"/>
  <c r="I25" i="12" s="1"/>
  <c r="I17" i="12"/>
  <c r="H17" i="12"/>
  <c r="G39" i="11"/>
  <c r="F39" i="11"/>
  <c r="E39" i="11"/>
  <c r="D39" i="11"/>
  <c r="C39" i="11"/>
  <c r="G38" i="11"/>
  <c r="F38" i="11"/>
  <c r="E38" i="11"/>
  <c r="D38" i="11"/>
  <c r="C38" i="11"/>
  <c r="G37" i="11"/>
  <c r="F37" i="11"/>
  <c r="E37" i="11"/>
  <c r="D37" i="11"/>
  <c r="C37" i="11"/>
  <c r="G36" i="11"/>
  <c r="F36" i="11"/>
  <c r="E36" i="11"/>
  <c r="D36" i="11"/>
  <c r="C36" i="11"/>
  <c r="G35" i="11"/>
  <c r="G40" i="11" s="1"/>
  <c r="F35" i="11"/>
  <c r="E35" i="11"/>
  <c r="D35" i="11"/>
  <c r="C35" i="11"/>
  <c r="P30" i="11"/>
  <c r="J29" i="11"/>
  <c r="L29" i="11" s="1"/>
  <c r="H29" i="11"/>
  <c r="J28" i="11"/>
  <c r="L28" i="11" s="1"/>
  <c r="H28" i="11"/>
  <c r="J27" i="11"/>
  <c r="L27" i="11" s="1"/>
  <c r="H27" i="11"/>
  <c r="L26" i="11"/>
  <c r="J26" i="11"/>
  <c r="H26" i="11"/>
  <c r="J25" i="11"/>
  <c r="L25" i="11" s="1"/>
  <c r="H25" i="11"/>
  <c r="X21" i="11"/>
  <c r="W21" i="11"/>
  <c r="V21" i="11"/>
  <c r="U21" i="11"/>
  <c r="T21" i="11"/>
  <c r="J21" i="11"/>
  <c r="I29" i="11" s="1"/>
  <c r="I21" i="11"/>
  <c r="H21" i="11"/>
  <c r="X20" i="11"/>
  <c r="W20" i="11"/>
  <c r="V20" i="11"/>
  <c r="U20" i="11"/>
  <c r="T20" i="11"/>
  <c r="J20" i="11"/>
  <c r="I28" i="11" s="1"/>
  <c r="I20" i="11"/>
  <c r="H20" i="11"/>
  <c r="X19" i="11"/>
  <c r="W19" i="11"/>
  <c r="V19" i="11"/>
  <c r="U19" i="11"/>
  <c r="T19" i="11"/>
  <c r="J19" i="11"/>
  <c r="I27" i="11" s="1"/>
  <c r="I19" i="11"/>
  <c r="H19" i="11"/>
  <c r="X18" i="11"/>
  <c r="W18" i="11"/>
  <c r="V18" i="11"/>
  <c r="U18" i="11"/>
  <c r="T18" i="11"/>
  <c r="J18" i="11"/>
  <c r="I26" i="11" s="1"/>
  <c r="I18" i="11"/>
  <c r="H18" i="11"/>
  <c r="X17" i="11"/>
  <c r="W17" i="11"/>
  <c r="V17" i="11"/>
  <c r="U17" i="11"/>
  <c r="T17" i="11"/>
  <c r="J17" i="11"/>
  <c r="I25" i="11" s="1"/>
  <c r="I17" i="11"/>
  <c r="H17" i="11"/>
  <c r="G39" i="10"/>
  <c r="F39" i="10"/>
  <c r="E39" i="10"/>
  <c r="D39" i="10"/>
  <c r="C39" i="10"/>
  <c r="G38" i="10"/>
  <c r="F38" i="10"/>
  <c r="E38" i="10"/>
  <c r="D38" i="10"/>
  <c r="C38" i="10"/>
  <c r="G37" i="10"/>
  <c r="F37" i="10"/>
  <c r="E37" i="10"/>
  <c r="D37" i="10"/>
  <c r="C37" i="10"/>
  <c r="G36" i="10"/>
  <c r="F36" i="10"/>
  <c r="E36" i="10"/>
  <c r="D36" i="10"/>
  <c r="C36" i="10"/>
  <c r="G35" i="10"/>
  <c r="F35" i="10"/>
  <c r="E35" i="10"/>
  <c r="D35" i="10"/>
  <c r="C35" i="10"/>
  <c r="P30" i="10"/>
  <c r="J29" i="10"/>
  <c r="L29" i="10" s="1"/>
  <c r="H29" i="10"/>
  <c r="J28" i="10"/>
  <c r="L28" i="10" s="1"/>
  <c r="H28" i="10"/>
  <c r="L27" i="10"/>
  <c r="J27" i="10"/>
  <c r="H27" i="10"/>
  <c r="L26" i="10"/>
  <c r="J26" i="10"/>
  <c r="H26" i="10"/>
  <c r="J25" i="10"/>
  <c r="L25" i="10" s="1"/>
  <c r="H25" i="10"/>
  <c r="X21" i="10"/>
  <c r="W21" i="10"/>
  <c r="V21" i="10"/>
  <c r="U21" i="10"/>
  <c r="T21" i="10"/>
  <c r="J21" i="10"/>
  <c r="I29" i="10" s="1"/>
  <c r="I21" i="10"/>
  <c r="H21" i="10"/>
  <c r="X20" i="10"/>
  <c r="W20" i="10"/>
  <c r="V20" i="10"/>
  <c r="U20" i="10"/>
  <c r="T20" i="10"/>
  <c r="J20" i="10"/>
  <c r="I28" i="10" s="1"/>
  <c r="I20" i="10"/>
  <c r="H20" i="10"/>
  <c r="X19" i="10"/>
  <c r="W19" i="10"/>
  <c r="V19" i="10"/>
  <c r="U19" i="10"/>
  <c r="T19" i="10"/>
  <c r="J19" i="10"/>
  <c r="I27" i="10" s="1"/>
  <c r="I19" i="10"/>
  <c r="H19" i="10"/>
  <c r="X18" i="10"/>
  <c r="W18" i="10"/>
  <c r="V18" i="10"/>
  <c r="U18" i="10"/>
  <c r="T18" i="10"/>
  <c r="J18" i="10"/>
  <c r="I26" i="10" s="1"/>
  <c r="I18" i="10"/>
  <c r="H18" i="10"/>
  <c r="X17" i="10"/>
  <c r="W17" i="10"/>
  <c r="V17" i="10"/>
  <c r="U17" i="10"/>
  <c r="T17" i="10"/>
  <c r="J17" i="10"/>
  <c r="I25" i="10" s="1"/>
  <c r="I17" i="10"/>
  <c r="H17" i="10"/>
  <c r="G39" i="9"/>
  <c r="F39" i="9"/>
  <c r="E39" i="9"/>
  <c r="D39" i="9"/>
  <c r="C39" i="9"/>
  <c r="G38" i="9"/>
  <c r="F38" i="9"/>
  <c r="E38" i="9"/>
  <c r="D38" i="9"/>
  <c r="C38" i="9"/>
  <c r="G37" i="9"/>
  <c r="F37" i="9"/>
  <c r="E37" i="9"/>
  <c r="D37" i="9"/>
  <c r="C37" i="9"/>
  <c r="G36" i="9"/>
  <c r="F36" i="9"/>
  <c r="E36" i="9"/>
  <c r="D36" i="9"/>
  <c r="C36" i="9"/>
  <c r="G35" i="9"/>
  <c r="F35" i="9"/>
  <c r="E35" i="9"/>
  <c r="D35" i="9"/>
  <c r="C35" i="9"/>
  <c r="P30" i="9"/>
  <c r="J29" i="9"/>
  <c r="L29" i="9" s="1"/>
  <c r="H29" i="9"/>
  <c r="J28" i="9"/>
  <c r="L28" i="9" s="1"/>
  <c r="H28" i="9"/>
  <c r="J27" i="9"/>
  <c r="L27" i="9" s="1"/>
  <c r="H27" i="9"/>
  <c r="J26" i="9"/>
  <c r="L26" i="9" s="1"/>
  <c r="H26" i="9"/>
  <c r="J25" i="9"/>
  <c r="L25" i="9" s="1"/>
  <c r="H25" i="9"/>
  <c r="X21" i="9"/>
  <c r="W21" i="9"/>
  <c r="V21" i="9"/>
  <c r="U21" i="9"/>
  <c r="T21" i="9"/>
  <c r="J21" i="9"/>
  <c r="I29" i="9" s="1"/>
  <c r="I21" i="9"/>
  <c r="H21" i="9"/>
  <c r="X20" i="9"/>
  <c r="W20" i="9"/>
  <c r="V20" i="9"/>
  <c r="U20" i="9"/>
  <c r="T20" i="9"/>
  <c r="J20" i="9"/>
  <c r="I28" i="9" s="1"/>
  <c r="I20" i="9"/>
  <c r="H20" i="9"/>
  <c r="X19" i="9"/>
  <c r="W19" i="9"/>
  <c r="V19" i="9"/>
  <c r="U19" i="9"/>
  <c r="T19" i="9"/>
  <c r="J19" i="9"/>
  <c r="I27" i="9" s="1"/>
  <c r="I19" i="9"/>
  <c r="H19" i="9"/>
  <c r="X18" i="9"/>
  <c r="W18" i="9"/>
  <c r="V18" i="9"/>
  <c r="U18" i="9"/>
  <c r="T18" i="9"/>
  <c r="J18" i="9"/>
  <c r="I26" i="9" s="1"/>
  <c r="I18" i="9"/>
  <c r="H18" i="9"/>
  <c r="X17" i="9"/>
  <c r="W17" i="9"/>
  <c r="V17" i="9"/>
  <c r="U17" i="9"/>
  <c r="T17" i="9"/>
  <c r="J17" i="9"/>
  <c r="I25" i="9" s="1"/>
  <c r="I17" i="9"/>
  <c r="H17" i="9"/>
  <c r="G39" i="8"/>
  <c r="F39" i="8"/>
  <c r="E39" i="8"/>
  <c r="D39" i="8"/>
  <c r="C39" i="8"/>
  <c r="G38" i="8"/>
  <c r="F38" i="8"/>
  <c r="E38" i="8"/>
  <c r="D38" i="8"/>
  <c r="C38" i="8"/>
  <c r="G37" i="8"/>
  <c r="F37" i="8"/>
  <c r="E37" i="8"/>
  <c r="D37" i="8"/>
  <c r="C37" i="8"/>
  <c r="G36" i="8"/>
  <c r="F36" i="8"/>
  <c r="E36" i="8"/>
  <c r="D36" i="8"/>
  <c r="C36" i="8"/>
  <c r="G35" i="8"/>
  <c r="F35" i="8"/>
  <c r="E35" i="8"/>
  <c r="D35" i="8"/>
  <c r="C35" i="8"/>
  <c r="P30" i="8"/>
  <c r="J29" i="8"/>
  <c r="L29" i="8" s="1"/>
  <c r="H29" i="8"/>
  <c r="J28" i="8"/>
  <c r="L28" i="8" s="1"/>
  <c r="H28" i="8"/>
  <c r="J27" i="8"/>
  <c r="L27" i="8" s="1"/>
  <c r="H27" i="8"/>
  <c r="J26" i="8"/>
  <c r="L26" i="8" s="1"/>
  <c r="H26" i="8"/>
  <c r="J25" i="8"/>
  <c r="L25" i="8" s="1"/>
  <c r="H25" i="8"/>
  <c r="X21" i="8"/>
  <c r="W21" i="8"/>
  <c r="V21" i="8"/>
  <c r="U21" i="8"/>
  <c r="T21" i="8"/>
  <c r="J21" i="8"/>
  <c r="I29" i="8" s="1"/>
  <c r="I21" i="8"/>
  <c r="H21" i="8"/>
  <c r="X20" i="8"/>
  <c r="W20" i="8"/>
  <c r="V20" i="8"/>
  <c r="U20" i="8"/>
  <c r="T20" i="8"/>
  <c r="J20" i="8"/>
  <c r="I28" i="8" s="1"/>
  <c r="I20" i="8"/>
  <c r="H20" i="8"/>
  <c r="X19" i="8"/>
  <c r="W19" i="8"/>
  <c r="V19" i="8"/>
  <c r="U19" i="8"/>
  <c r="T19" i="8"/>
  <c r="J19" i="8"/>
  <c r="I27" i="8" s="1"/>
  <c r="I19" i="8"/>
  <c r="H19" i="8"/>
  <c r="X18" i="8"/>
  <c r="W18" i="8"/>
  <c r="V18" i="8"/>
  <c r="U18" i="8"/>
  <c r="T18" i="8"/>
  <c r="J18" i="8"/>
  <c r="I26" i="8" s="1"/>
  <c r="I18" i="8"/>
  <c r="H18" i="8"/>
  <c r="X17" i="8"/>
  <c r="W17" i="8"/>
  <c r="V17" i="8"/>
  <c r="U17" i="8"/>
  <c r="T17" i="8"/>
  <c r="J17" i="8"/>
  <c r="I25" i="8" s="1"/>
  <c r="I17" i="8"/>
  <c r="H17" i="8"/>
  <c r="G39" i="7"/>
  <c r="F39" i="7"/>
  <c r="E39" i="7"/>
  <c r="D39" i="7"/>
  <c r="C39" i="7"/>
  <c r="G38" i="7"/>
  <c r="F38" i="7"/>
  <c r="E38" i="7"/>
  <c r="D38" i="7"/>
  <c r="C38" i="7"/>
  <c r="G37" i="7"/>
  <c r="F37" i="7"/>
  <c r="E37" i="7"/>
  <c r="D37" i="7"/>
  <c r="C37" i="7"/>
  <c r="G36" i="7"/>
  <c r="F36" i="7"/>
  <c r="E36" i="7"/>
  <c r="D36" i="7"/>
  <c r="C36" i="7"/>
  <c r="G35" i="7"/>
  <c r="F35" i="7"/>
  <c r="E35" i="7"/>
  <c r="D35" i="7"/>
  <c r="C35" i="7"/>
  <c r="P30" i="7"/>
  <c r="J29" i="7"/>
  <c r="L29" i="7" s="1"/>
  <c r="H29" i="7"/>
  <c r="J28" i="7"/>
  <c r="L28" i="7" s="1"/>
  <c r="H28" i="7"/>
  <c r="J27" i="7"/>
  <c r="L27" i="7" s="1"/>
  <c r="H27" i="7"/>
  <c r="L26" i="7"/>
  <c r="J26" i="7"/>
  <c r="H26" i="7"/>
  <c r="J25" i="7"/>
  <c r="L25" i="7" s="1"/>
  <c r="H25" i="7"/>
  <c r="X21" i="7"/>
  <c r="W21" i="7"/>
  <c r="V21" i="7"/>
  <c r="U21" i="7"/>
  <c r="T21" i="7"/>
  <c r="J21" i="7"/>
  <c r="I29" i="7" s="1"/>
  <c r="I21" i="7"/>
  <c r="H21" i="7"/>
  <c r="X20" i="7"/>
  <c r="W20" i="7"/>
  <c r="V20" i="7"/>
  <c r="U20" i="7"/>
  <c r="T20" i="7"/>
  <c r="J20" i="7"/>
  <c r="I28" i="7" s="1"/>
  <c r="I20" i="7"/>
  <c r="H20" i="7"/>
  <c r="X19" i="7"/>
  <c r="W19" i="7"/>
  <c r="V19" i="7"/>
  <c r="U19" i="7"/>
  <c r="T19" i="7"/>
  <c r="J19" i="7"/>
  <c r="I27" i="7" s="1"/>
  <c r="I19" i="7"/>
  <c r="H19" i="7"/>
  <c r="X18" i="7"/>
  <c r="W18" i="7"/>
  <c r="V18" i="7"/>
  <c r="U18" i="7"/>
  <c r="T18" i="7"/>
  <c r="J18" i="7"/>
  <c r="I26" i="7" s="1"/>
  <c r="I18" i="7"/>
  <c r="H18" i="7"/>
  <c r="X17" i="7"/>
  <c r="W17" i="7"/>
  <c r="V17" i="7"/>
  <c r="U17" i="7"/>
  <c r="T17" i="7"/>
  <c r="J17" i="7"/>
  <c r="I25" i="7" s="1"/>
  <c r="I17" i="7"/>
  <c r="H17" i="7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P30" i="6"/>
  <c r="J29" i="6"/>
  <c r="L29" i="6" s="1"/>
  <c r="H29" i="6"/>
  <c r="J28" i="6"/>
  <c r="L28" i="6" s="1"/>
  <c r="H28" i="6"/>
  <c r="J27" i="6"/>
  <c r="L27" i="6" s="1"/>
  <c r="H27" i="6"/>
  <c r="J26" i="6"/>
  <c r="L26" i="6" s="1"/>
  <c r="H26" i="6"/>
  <c r="J25" i="6"/>
  <c r="L25" i="6" s="1"/>
  <c r="H25" i="6"/>
  <c r="X21" i="6"/>
  <c r="W21" i="6"/>
  <c r="V21" i="6"/>
  <c r="U21" i="6"/>
  <c r="T21" i="6"/>
  <c r="J21" i="6"/>
  <c r="I29" i="6" s="1"/>
  <c r="I21" i="6"/>
  <c r="H21" i="6"/>
  <c r="X20" i="6"/>
  <c r="W20" i="6"/>
  <c r="V20" i="6"/>
  <c r="U20" i="6"/>
  <c r="T20" i="6"/>
  <c r="J20" i="6"/>
  <c r="I28" i="6" s="1"/>
  <c r="I20" i="6"/>
  <c r="H20" i="6"/>
  <c r="X19" i="6"/>
  <c r="W19" i="6"/>
  <c r="V19" i="6"/>
  <c r="U19" i="6"/>
  <c r="T19" i="6"/>
  <c r="J19" i="6"/>
  <c r="I27" i="6" s="1"/>
  <c r="I19" i="6"/>
  <c r="H19" i="6"/>
  <c r="X18" i="6"/>
  <c r="W18" i="6"/>
  <c r="V18" i="6"/>
  <c r="U18" i="6"/>
  <c r="T18" i="6"/>
  <c r="J18" i="6"/>
  <c r="I26" i="6" s="1"/>
  <c r="I18" i="6"/>
  <c r="H18" i="6"/>
  <c r="X17" i="6"/>
  <c r="W17" i="6"/>
  <c r="V17" i="6"/>
  <c r="U17" i="6"/>
  <c r="T17" i="6"/>
  <c r="J17" i="6"/>
  <c r="I25" i="6" s="1"/>
  <c r="I17" i="6"/>
  <c r="H17" i="6"/>
  <c r="G40" i="15" l="1"/>
  <c r="H30" i="15"/>
  <c r="M26" i="15"/>
  <c r="M25" i="15"/>
  <c r="C40" i="15"/>
  <c r="F40" i="15"/>
  <c r="M29" i="15"/>
  <c r="M27" i="15"/>
  <c r="N27" i="15" s="1"/>
  <c r="D40" i="15"/>
  <c r="E40" i="15"/>
  <c r="M28" i="15"/>
  <c r="M26" i="14"/>
  <c r="N26" i="14" s="1"/>
  <c r="C40" i="14"/>
  <c r="F40" i="14"/>
  <c r="M25" i="14"/>
  <c r="N25" i="14" s="1"/>
  <c r="M29" i="14"/>
  <c r="N29" i="14" s="1"/>
  <c r="M27" i="14"/>
  <c r="N27" i="14" s="1"/>
  <c r="E40" i="14"/>
  <c r="M28" i="14"/>
  <c r="N28" i="14" s="1"/>
  <c r="G40" i="14"/>
  <c r="H30" i="14"/>
  <c r="D40" i="14"/>
  <c r="M26" i="13"/>
  <c r="N26" i="13" s="1"/>
  <c r="G40" i="13"/>
  <c r="M25" i="13"/>
  <c r="N25" i="13" s="1"/>
  <c r="H30" i="13"/>
  <c r="C40" i="13"/>
  <c r="M27" i="13"/>
  <c r="N27" i="13" s="1"/>
  <c r="D40" i="13"/>
  <c r="M29" i="13"/>
  <c r="N29" i="13" s="1"/>
  <c r="E40" i="13"/>
  <c r="M28" i="13"/>
  <c r="N28" i="13" s="1"/>
  <c r="F40" i="13"/>
  <c r="M26" i="11"/>
  <c r="N26" i="11" s="1"/>
  <c r="M29" i="11"/>
  <c r="N29" i="11" s="1"/>
  <c r="C40" i="11"/>
  <c r="H30" i="11"/>
  <c r="M27" i="11"/>
  <c r="N27" i="11" s="1"/>
  <c r="D40" i="11"/>
  <c r="E40" i="11"/>
  <c r="M25" i="11"/>
  <c r="N25" i="11" s="1"/>
  <c r="M28" i="11"/>
  <c r="N28" i="11" s="1"/>
  <c r="F40" i="11"/>
  <c r="M28" i="10"/>
  <c r="N28" i="10" s="1"/>
  <c r="M29" i="10"/>
  <c r="N29" i="10" s="1"/>
  <c r="M26" i="10"/>
  <c r="N26" i="10" s="1"/>
  <c r="G40" i="10"/>
  <c r="H30" i="10"/>
  <c r="E40" i="10"/>
  <c r="C40" i="10"/>
  <c r="D40" i="10"/>
  <c r="F40" i="10"/>
  <c r="M25" i="10"/>
  <c r="N25" i="10" s="1"/>
  <c r="M26" i="9"/>
  <c r="N26" i="9" s="1"/>
  <c r="D40" i="9"/>
  <c r="M27" i="9"/>
  <c r="N27" i="9" s="1"/>
  <c r="E40" i="9"/>
  <c r="M28" i="9"/>
  <c r="N28" i="9" s="1"/>
  <c r="F40" i="9"/>
  <c r="G40" i="9"/>
  <c r="H30" i="9"/>
  <c r="M25" i="9"/>
  <c r="N25" i="9" s="1"/>
  <c r="M29" i="9"/>
  <c r="N29" i="9" s="1"/>
  <c r="C40" i="9"/>
  <c r="M26" i="8"/>
  <c r="N26" i="8" s="1"/>
  <c r="C40" i="8"/>
  <c r="M27" i="8"/>
  <c r="N27" i="8" s="1"/>
  <c r="D40" i="8"/>
  <c r="M25" i="8"/>
  <c r="N25" i="8" s="1"/>
  <c r="E40" i="8"/>
  <c r="H30" i="8"/>
  <c r="F40" i="8"/>
  <c r="M29" i="8"/>
  <c r="N29" i="8" s="1"/>
  <c r="G40" i="8"/>
  <c r="G40" i="7"/>
  <c r="D40" i="7"/>
  <c r="M29" i="7"/>
  <c r="N29" i="7" s="1"/>
  <c r="M28" i="7"/>
  <c r="N28" i="7" s="1"/>
  <c r="F40" i="7"/>
  <c r="M25" i="7"/>
  <c r="H30" i="7"/>
  <c r="M26" i="7"/>
  <c r="N26" i="7" s="1"/>
  <c r="E40" i="7"/>
  <c r="C40" i="7"/>
  <c r="M29" i="12"/>
  <c r="N29" i="12" s="1"/>
  <c r="M26" i="12"/>
  <c r="N26" i="12" s="1"/>
  <c r="M25" i="12"/>
  <c r="N25" i="12" s="1"/>
  <c r="H30" i="12"/>
  <c r="M27" i="12"/>
  <c r="N27" i="12" s="1"/>
  <c r="M28" i="12"/>
  <c r="N28" i="12" s="1"/>
  <c r="C40" i="12"/>
  <c r="D40" i="12"/>
  <c r="E40" i="12"/>
  <c r="F40" i="12"/>
  <c r="G40" i="12"/>
  <c r="M29" i="6"/>
  <c r="N29" i="6" s="1"/>
  <c r="M26" i="6"/>
  <c r="N26" i="6" s="1"/>
  <c r="M25" i="6"/>
  <c r="N25" i="6" s="1"/>
  <c r="H30" i="6"/>
  <c r="C40" i="6"/>
  <c r="D40" i="6"/>
  <c r="M27" i="6"/>
  <c r="N27" i="6" s="1"/>
  <c r="E40" i="6"/>
  <c r="M28" i="6"/>
  <c r="F40" i="6"/>
  <c r="G40" i="6"/>
  <c r="M27" i="10"/>
  <c r="N27" i="10" s="1"/>
  <c r="M28" i="8"/>
  <c r="N28" i="8" s="1"/>
  <c r="M27" i="7"/>
  <c r="N27" i="7" s="1"/>
  <c r="P30" i="15" l="1"/>
  <c r="N30" i="15"/>
  <c r="O30" i="15" s="1"/>
  <c r="M30" i="15"/>
  <c r="M30" i="14"/>
  <c r="N30" i="14"/>
  <c r="O30" i="14" s="1"/>
  <c r="Q30" i="14" s="1"/>
  <c r="N30" i="13"/>
  <c r="O30" i="13" s="1"/>
  <c r="Q30" i="13" s="1"/>
  <c r="M30" i="13"/>
  <c r="N30" i="11"/>
  <c r="O30" i="11" s="1"/>
  <c r="Q30" i="11" s="1"/>
  <c r="M30" i="11"/>
  <c r="N30" i="10"/>
  <c r="O30" i="10" s="1"/>
  <c r="Q30" i="10" s="1"/>
  <c r="M30" i="10"/>
  <c r="M30" i="9"/>
  <c r="N30" i="9"/>
  <c r="O30" i="9" s="1"/>
  <c r="Q30" i="9" s="1"/>
  <c r="M30" i="8"/>
  <c r="N30" i="8"/>
  <c r="O30" i="8" s="1"/>
  <c r="Q30" i="8" s="1"/>
  <c r="M30" i="7"/>
  <c r="N25" i="7"/>
  <c r="N30" i="7" s="1"/>
  <c r="O30" i="7" s="1"/>
  <c r="Q30" i="7" s="1"/>
  <c r="M30" i="12"/>
  <c r="N30" i="12"/>
  <c r="O30" i="12" s="1"/>
  <c r="Q30" i="12" s="1"/>
  <c r="M30" i="6"/>
  <c r="N30" i="6"/>
  <c r="O30" i="6" s="1"/>
  <c r="Q30" i="6" s="1"/>
  <c r="Q30" i="15" l="1"/>
  <c r="G39" i="5"/>
  <c r="F39" i="5"/>
  <c r="E39" i="5"/>
  <c r="D39" i="5"/>
  <c r="C39" i="5"/>
  <c r="G38" i="5"/>
  <c r="F38" i="5"/>
  <c r="E38" i="5"/>
  <c r="D38" i="5"/>
  <c r="C38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P30" i="5"/>
  <c r="J29" i="5"/>
  <c r="L29" i="5" s="1"/>
  <c r="H29" i="5"/>
  <c r="L28" i="5"/>
  <c r="J28" i="5"/>
  <c r="H28" i="5"/>
  <c r="L27" i="5"/>
  <c r="J27" i="5"/>
  <c r="H27" i="5"/>
  <c r="J26" i="5"/>
  <c r="L26" i="5" s="1"/>
  <c r="H26" i="5"/>
  <c r="J25" i="5"/>
  <c r="L25" i="5" s="1"/>
  <c r="H25" i="5"/>
  <c r="X21" i="5"/>
  <c r="W21" i="5"/>
  <c r="V21" i="5"/>
  <c r="U21" i="5"/>
  <c r="T21" i="5"/>
  <c r="J21" i="5"/>
  <c r="I29" i="5" s="1"/>
  <c r="I21" i="5"/>
  <c r="H21" i="5"/>
  <c r="X20" i="5"/>
  <c r="W20" i="5"/>
  <c r="V20" i="5"/>
  <c r="U20" i="5"/>
  <c r="T20" i="5"/>
  <c r="J20" i="5"/>
  <c r="I28" i="5" s="1"/>
  <c r="I20" i="5"/>
  <c r="H20" i="5"/>
  <c r="X19" i="5"/>
  <c r="W19" i="5"/>
  <c r="V19" i="5"/>
  <c r="U19" i="5"/>
  <c r="T19" i="5"/>
  <c r="J19" i="5"/>
  <c r="I27" i="5" s="1"/>
  <c r="I19" i="5"/>
  <c r="H19" i="5"/>
  <c r="X18" i="5"/>
  <c r="W18" i="5"/>
  <c r="V18" i="5"/>
  <c r="U18" i="5"/>
  <c r="T18" i="5"/>
  <c r="J18" i="5"/>
  <c r="I26" i="5" s="1"/>
  <c r="I18" i="5"/>
  <c r="H18" i="5"/>
  <c r="X17" i="5"/>
  <c r="W17" i="5"/>
  <c r="V17" i="5"/>
  <c r="U17" i="5"/>
  <c r="T17" i="5"/>
  <c r="J17" i="5"/>
  <c r="I25" i="5" s="1"/>
  <c r="I17" i="5"/>
  <c r="H17" i="5"/>
  <c r="D40" i="5" l="1"/>
  <c r="M29" i="5"/>
  <c r="N29" i="5" s="1"/>
  <c r="C40" i="5"/>
  <c r="M26" i="5"/>
  <c r="N26" i="5" s="1"/>
  <c r="F40" i="5"/>
  <c r="H30" i="5"/>
  <c r="M25" i="5"/>
  <c r="N25" i="5" s="1"/>
  <c r="M28" i="5"/>
  <c r="N28" i="5" s="1"/>
  <c r="E40" i="5"/>
  <c r="G40" i="5"/>
  <c r="M27" i="5"/>
  <c r="N27" i="5" s="1"/>
  <c r="G39" i="3"/>
  <c r="F39" i="3"/>
  <c r="E39" i="3"/>
  <c r="D39" i="3"/>
  <c r="C39" i="3"/>
  <c r="G38" i="3"/>
  <c r="F38" i="3"/>
  <c r="E38" i="3"/>
  <c r="D38" i="3"/>
  <c r="C38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J29" i="3"/>
  <c r="L29" i="3" s="1"/>
  <c r="H29" i="3"/>
  <c r="J28" i="3"/>
  <c r="L28" i="3" s="1"/>
  <c r="H28" i="3"/>
  <c r="L27" i="3"/>
  <c r="J27" i="3"/>
  <c r="H27" i="3"/>
  <c r="J26" i="3"/>
  <c r="L26" i="3" s="1"/>
  <c r="H26" i="3"/>
  <c r="J25" i="3"/>
  <c r="L25" i="3" s="1"/>
  <c r="H25" i="3"/>
  <c r="X21" i="3"/>
  <c r="W21" i="3"/>
  <c r="V21" i="3"/>
  <c r="U21" i="3"/>
  <c r="T21" i="3"/>
  <c r="J21" i="3"/>
  <c r="I29" i="3" s="1"/>
  <c r="I21" i="3"/>
  <c r="H21" i="3"/>
  <c r="X20" i="3"/>
  <c r="W20" i="3"/>
  <c r="V20" i="3"/>
  <c r="U20" i="3"/>
  <c r="T20" i="3"/>
  <c r="J20" i="3"/>
  <c r="I28" i="3" s="1"/>
  <c r="I20" i="3"/>
  <c r="H20" i="3"/>
  <c r="X19" i="3"/>
  <c r="W19" i="3"/>
  <c r="V19" i="3"/>
  <c r="U19" i="3"/>
  <c r="T19" i="3"/>
  <c r="J19" i="3"/>
  <c r="I27" i="3" s="1"/>
  <c r="I19" i="3"/>
  <c r="H19" i="3"/>
  <c r="X18" i="3"/>
  <c r="W18" i="3"/>
  <c r="V18" i="3"/>
  <c r="U18" i="3"/>
  <c r="T18" i="3"/>
  <c r="J18" i="3"/>
  <c r="I26" i="3" s="1"/>
  <c r="I18" i="3"/>
  <c r="H18" i="3"/>
  <c r="X17" i="3"/>
  <c r="W17" i="3"/>
  <c r="V17" i="3"/>
  <c r="U17" i="3"/>
  <c r="T17" i="3"/>
  <c r="J17" i="3"/>
  <c r="I25" i="3" s="1"/>
  <c r="I17" i="3"/>
  <c r="H17" i="3"/>
  <c r="N30" i="5" l="1"/>
  <c r="O30" i="5" s="1"/>
  <c r="Q30" i="5" s="1"/>
  <c r="M30" i="5"/>
  <c r="C40" i="3"/>
  <c r="M26" i="3"/>
  <c r="N26" i="3" s="1"/>
  <c r="M28" i="3"/>
  <c r="N28" i="3" s="1"/>
  <c r="D40" i="3"/>
  <c r="E40" i="3"/>
  <c r="G40" i="3"/>
  <c r="F40" i="3"/>
  <c r="M29" i="3"/>
  <c r="N29" i="3" s="1"/>
  <c r="M27" i="3"/>
  <c r="N27" i="3" s="1"/>
  <c r="M25" i="3"/>
  <c r="N25" i="3" s="1"/>
  <c r="H30" i="3"/>
  <c r="P30" i="3" l="1"/>
  <c r="M30" i="3"/>
  <c r="N30" i="3" l="1"/>
  <c r="O30" i="3" l="1"/>
  <c r="Q3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3C4A1239-C557-4DC9-9AC2-3191DD0E74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F1D5F066-36E0-4151-A8A3-B76162B247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546E9896-3A43-408E-81D9-5A390545D2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E5314B7B-406C-433E-BC1B-911DFB035C9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894449A1-6A51-4CB7-A32F-4F76E3898E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EDA57BE3-3F90-41AE-9444-22B7EFCC1B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2AD1D1FF-8B46-482E-BE8D-D3BE5520657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4D894EDF-B51B-4DB6-9D0D-6CB6850D5D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1D5CEB73-6597-462F-8EBF-01A6E2BFF3F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BC5E509A-6E31-49DE-8C87-2DE999CE74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E8F719EB-F629-4535-9F03-303A73670C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91D02D5C-30EE-4611-B26F-06580CDFD5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sharedStrings.xml><?xml version="1.0" encoding="utf-8"?>
<sst xmlns="http://schemas.openxmlformats.org/spreadsheetml/2006/main" count="1145" uniqueCount="56">
  <si>
    <t>Demands of units per part</t>
  </si>
  <si>
    <t xml:space="preserve">Week </t>
  </si>
  <si>
    <t>Part 1</t>
  </si>
  <si>
    <t>Part 2</t>
  </si>
  <si>
    <t>Part 3</t>
  </si>
  <si>
    <t>Part 4</t>
  </si>
  <si>
    <t>Part 5</t>
  </si>
  <si>
    <t>Units per hour production rate</t>
  </si>
  <si>
    <t>Machine number</t>
  </si>
  <si>
    <t xml:space="preserve">Part 1 </t>
  </si>
  <si>
    <t xml:space="preserve">Part 2 </t>
  </si>
  <si>
    <t xml:space="preserve">Part 5 </t>
  </si>
  <si>
    <t xml:space="preserve">Machine 1 </t>
  </si>
  <si>
    <t>Machine 2</t>
  </si>
  <si>
    <t>Machine 3</t>
  </si>
  <si>
    <t>Machine 4</t>
  </si>
  <si>
    <t>Machine 5</t>
  </si>
  <si>
    <t xml:space="preserve">Yield </t>
  </si>
  <si>
    <t>Setup Times of parts per machines</t>
  </si>
  <si>
    <t>Boolean Table</t>
  </si>
  <si>
    <t>Negative Constarint</t>
  </si>
  <si>
    <t>Machine Number</t>
  </si>
  <si>
    <t>Setup Time (1)</t>
  </si>
  <si>
    <t>Setup Time (2)</t>
  </si>
  <si>
    <t>Total Setup Time (1+2)</t>
  </si>
  <si>
    <t>Machine 1</t>
  </si>
  <si>
    <t xml:space="preserve">Machine Run Time </t>
  </si>
  <si>
    <t>Total Time Machine Run</t>
  </si>
  <si>
    <t>Total time to produce</t>
  </si>
  <si>
    <t>Total Setup Time</t>
  </si>
  <si>
    <t xml:space="preserve">Total Avl time (Mon -Fri) </t>
  </si>
  <si>
    <t>Overtime  Hours (Sat &amp; Sun)</t>
  </si>
  <si>
    <t>Total Production Hours Available</t>
  </si>
  <si>
    <t>Total time to produce + Total Setup time</t>
  </si>
  <si>
    <t>Total Overtime</t>
  </si>
  <si>
    <t>Product Produced by each Machine</t>
  </si>
  <si>
    <t>Unit Produced</t>
  </si>
  <si>
    <t>Total Product Produced</t>
  </si>
  <si>
    <t>Overtime Cost</t>
  </si>
  <si>
    <t>Support Cost</t>
  </si>
  <si>
    <t>Total Cost</t>
  </si>
  <si>
    <t>M/C on-off</t>
  </si>
  <si>
    <t>Week Number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</si>
  <si>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</si>
  <si>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</si>
  <si>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</si>
  <si>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</si>
  <si>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</si>
  <si>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</si>
  <si>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</si>
  <si>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</si>
  <si>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</si>
  <si>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</si>
  <si>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</si>
  <si>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</t>
  </si>
  <si>
    <t>Infeasible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</si>
</sst>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2" fontId="0" fillId="5" borderId="1" xfId="0" applyNumberFormat="1" applyFill="1" applyBorder="1" applyAlignment="1">
      <alignment wrapText="1"/>
    </xf>
    <xf numFmtId="2" fontId="0" fillId="2" borderId="0" xfId="0" applyNumberFormat="1" applyFill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6</xdr:row>
      <xdr:rowOff>76200</xdr:rowOff>
    </xdr:from>
    <xdr:to>
      <xdr:col>8</xdr:col>
      <xdr:colOff>45720</xdr:colOff>
      <xdr:row>26</xdr:row>
      <xdr:rowOff>68580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9C7D9BE-CB47-F41A-93EB-EA8A7A873450}"/>
                </a:ext>
              </a:extLst>
            </xdr:cNvPr>
            <xdr:cNvSpPr txBox="1"/>
          </xdr:nvSpPr>
          <xdr:spPr>
            <a:xfrm>
              <a:off x="228600" y="1264920"/>
              <a:ext cx="5181600" cy="39547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 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Z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 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sSub>
                        <m:sSubPr>
                          <m:ctrlP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𝑂𝑇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* 30 ) + (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𝑂𝑇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𝑀𝑎𝑥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* 40 )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Decision Variable: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 Runtime,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𝑂𝑇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𝑀𝑎𝑥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Binary Variable ( Boolean Table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 ,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 , 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=5,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=5  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=12</m:t>
                      </m:r>
                    </m:sup>
                    <m:e>
                      <m:sSub>
                        <m:sSubPr>
                          <m:ctrlP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𝑖𝑗𝑡</m:t>
                          </m:r>
                        </m:sub>
                      </m:sSub>
                    </m:e>
                  </m:nary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* 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𝑃𝑟𝑜𝑑𝑢𝑐𝑡𝑖𝑜𝑛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𝑅𝑎𝑡𝑒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* 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𝑌𝑒𝑖𝑙𝑑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𝐹𝑎𝑐𝑡𝑜𝑟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𝐷𝑒𝑚𝑎𝑛𝑑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𝑗𝑡</m:t>
                      </m:r>
                    </m:sub>
                  </m:sSub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 </m:t>
                  </m:r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Demand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supHide m:val="on"/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  <m:sup/>
                    <m:e>
                      <m:sSub>
                        <m:sSubPr>
                          <m:ctrlP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𝑖𝑗𝑡</m:t>
                          </m:r>
                        </m:sub>
                      </m:sSub>
                    </m:e>
                  </m:nary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𝑖𝑡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𝑆𝑒𝑡𝑢𝑝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𝑇𝑖𝑚𝑒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120 (Availability per week) + 48 (Overtime).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Time Availability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 ≤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𝑖𝑡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≤ 48                                                                                                                  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Maximum Overtime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𝑂𝑇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≤ 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𝑂𝑇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𝑀𝑎𝑥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( Each Machine Overtime must be less than or equal to max overtime)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j = 1,2,3,4,5 ( Machines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i = 1,2,3,4,5 ( Parts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t = 1 - 12 ( Weeks )</a:t>
              </a: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9C7D9BE-CB47-F41A-93EB-EA8A7A873450}"/>
                </a:ext>
              </a:extLst>
            </xdr:cNvPr>
            <xdr:cNvSpPr txBox="1"/>
          </xdr:nvSpPr>
          <xdr:spPr>
            <a:xfrm>
              <a:off x="228600" y="1264920"/>
              <a:ext cx="5181600" cy="39547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 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Z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^5▒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𝑂𝑇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* 30 ) + 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𝑂𝑇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𝑀𝑎𝑥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* 40 )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Decision Variable: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 Runtime,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𝑂𝑇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𝑀𝑎𝑥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Binary Variable ( Boolean Table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 ,𝑗=1 ,  𝑡=1)^(𝑖=5,𝑗=5   𝑡=12)▒𝑋_𝑖𝑗𝑡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*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〖𝑃𝑟𝑜𝑑𝑢𝑐𝑡𝑖𝑜𝑛 𝑅𝑎𝑡𝑒〗_𝑖𝑗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*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〖𝑌𝑒𝑖𝑙𝑑 𝐹𝑎𝑐𝑡𝑜𝑟〗_𝑖𝑗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〖𝐷𝑒𝑚𝑎𝑛𝑑〗_𝑗𝑡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Demand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∑2_𝑗▒𝑋_𝑖𝑗𝑡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𝑂_𝑖𝑡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〖𝑆𝑒𝑡𝑢𝑝 𝑇𝑖𝑚𝑒〗_𝑖𝑗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120 (Availability per week) + 48 (Overtime).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Time Availability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 ≤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𝑂_𝑖𝑡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≤ 48                                                                                                                  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Maximum Overtime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𝑂𝑇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≤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𝑂𝑇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𝑀𝑎𝑥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( Each Machine Overtime must be less than or equal to max overtime)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j = 1,2,3,4,5 ( Machines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i = 1,2,3,4,5 ( Parts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t = 1 - 12 ( Weeks )</a:t>
              </a:r>
            </a:p>
            <a:p>
              <a:endParaRPr lang="en-IN" sz="1100"/>
            </a:p>
          </xdr:txBody>
        </xdr:sp>
      </mc:Fallback>
    </mc:AlternateContent>
    <xdr:clientData/>
  </xdr:twoCellAnchor>
  <xdr:twoCellAnchor>
    <xdr:from>
      <xdr:col>0</xdr:col>
      <xdr:colOff>182880</xdr:colOff>
      <xdr:row>0</xdr:row>
      <xdr:rowOff>137160</xdr:rowOff>
    </xdr:from>
    <xdr:to>
      <xdr:col>12</xdr:col>
      <xdr:colOff>426720</xdr:colOff>
      <xdr:row>5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98C5D9-B25E-4632-886A-8DBBAAAE408D}"/>
            </a:ext>
          </a:extLst>
        </xdr:cNvPr>
        <xdr:cNvSpPr txBox="1"/>
      </xdr:nvSpPr>
      <xdr:spPr>
        <a:xfrm>
          <a:off x="182880" y="137160"/>
          <a:ext cx="952500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Modify your model to minimize the total cost of overtime for production and support personnel, assuming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that the cost of scheduling overtime on each machine is $30 per hour and the cost of support personnel during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overtime is $40 per hour.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E0DA-3A48-4040-9388-7C68B45008D6}">
  <dimension ref="J8:N20"/>
  <sheetViews>
    <sheetView tabSelected="1" workbookViewId="0">
      <selection activeCell="N9" sqref="N9"/>
    </sheetView>
  </sheetViews>
  <sheetFormatPr defaultRowHeight="15.6" x14ac:dyDescent="0.3"/>
  <cols>
    <col min="10" max="10" width="14.8984375" customWidth="1"/>
    <col min="11" max="11" width="13.796875" customWidth="1"/>
    <col min="12" max="12" width="13.8984375" customWidth="1"/>
    <col min="13" max="13" width="13.3984375" customWidth="1"/>
  </cols>
  <sheetData>
    <row r="8" spans="10:14" x14ac:dyDescent="0.3">
      <c r="J8" s="35" t="s">
        <v>42</v>
      </c>
      <c r="K8" s="35" t="s">
        <v>38</v>
      </c>
      <c r="L8" s="35" t="s">
        <v>39</v>
      </c>
      <c r="M8" s="35" t="s">
        <v>40</v>
      </c>
    </row>
    <row r="9" spans="10:14" x14ac:dyDescent="0.3">
      <c r="J9" s="34" t="s">
        <v>54</v>
      </c>
      <c r="K9" s="7">
        <v>3688.6188811188804</v>
      </c>
      <c r="L9" s="7">
        <v>1469.4638694638695</v>
      </c>
      <c r="M9" s="7">
        <v>5158.0827505827501</v>
      </c>
    </row>
    <row r="10" spans="10:14" x14ac:dyDescent="0.3">
      <c r="J10" s="34" t="s">
        <v>43</v>
      </c>
      <c r="K10" s="16">
        <v>2845.670995670996</v>
      </c>
      <c r="L10" s="16">
        <v>1314.2857142857156</v>
      </c>
      <c r="M10" s="16">
        <v>4159.9567099567121</v>
      </c>
    </row>
    <row r="11" spans="10:14" x14ac:dyDescent="0.3">
      <c r="J11" s="34" t="s">
        <v>44</v>
      </c>
      <c r="K11" s="7">
        <v>784.85999999999979</v>
      </c>
      <c r="L11" s="7">
        <v>448.47999999999956</v>
      </c>
      <c r="M11" s="7">
        <v>1233.3399999999992</v>
      </c>
    </row>
    <row r="12" spans="10:14" x14ac:dyDescent="0.3">
      <c r="J12" s="34" t="s">
        <v>45</v>
      </c>
      <c r="K12" s="34">
        <v>3323.1550003394623</v>
      </c>
      <c r="L12" s="34">
        <v>886.17466675719106</v>
      </c>
      <c r="M12" s="34">
        <v>4209.3296670966538</v>
      </c>
    </row>
    <row r="13" spans="10:14" x14ac:dyDescent="0.3">
      <c r="J13" s="34" t="s">
        <v>46</v>
      </c>
      <c r="K13" s="34">
        <v>3472.520198248355</v>
      </c>
      <c r="L13" s="34">
        <v>926.00538619956126</v>
      </c>
      <c r="M13" s="34">
        <v>4398.5255844479161</v>
      </c>
      <c r="N13" s="37"/>
    </row>
    <row r="14" spans="10:14" x14ac:dyDescent="0.3">
      <c r="J14" s="34" t="s">
        <v>47</v>
      </c>
      <c r="K14" s="16">
        <v>2395.6118881118869</v>
      </c>
      <c r="L14" s="16">
        <v>910.02331002331061</v>
      </c>
      <c r="M14" s="16">
        <v>3305.6351981351972</v>
      </c>
    </row>
    <row r="15" spans="10:14" x14ac:dyDescent="0.3">
      <c r="J15" s="34" t="s">
        <v>48</v>
      </c>
      <c r="K15" s="34">
        <v>2377.1503496503501</v>
      </c>
      <c r="L15" s="34">
        <v>795.1515151515157</v>
      </c>
      <c r="M15" s="34">
        <v>3172.301864801866</v>
      </c>
    </row>
    <row r="16" spans="10:14" x14ac:dyDescent="0.3">
      <c r="J16" s="34" t="s">
        <v>49</v>
      </c>
      <c r="K16" s="34">
        <v>4150.6585647362372</v>
      </c>
      <c r="L16" s="34">
        <v>1106.8422839296625</v>
      </c>
      <c r="M16" s="34">
        <v>5257.5008486658999</v>
      </c>
    </row>
    <row r="17" spans="10:13" x14ac:dyDescent="0.3">
      <c r="J17" s="34" t="s">
        <v>50</v>
      </c>
      <c r="K17" s="34">
        <v>932.34860377717621</v>
      </c>
      <c r="L17" s="34">
        <v>604.44444444443354</v>
      </c>
      <c r="M17" s="34">
        <v>1536.7930482216098</v>
      </c>
    </row>
    <row r="18" spans="10:13" x14ac:dyDescent="0.3">
      <c r="J18" s="34" t="s">
        <v>51</v>
      </c>
      <c r="K18" s="34">
        <v>780.44494365738069</v>
      </c>
      <c r="L18" s="34">
        <v>208.11865164196865</v>
      </c>
      <c r="M18" s="34">
        <v>988.56359529934934</v>
      </c>
    </row>
    <row r="19" spans="10:13" x14ac:dyDescent="0.3">
      <c r="J19" s="36" t="s">
        <v>52</v>
      </c>
      <c r="K19" s="38" t="s">
        <v>55</v>
      </c>
      <c r="L19" s="39"/>
      <c r="M19" s="40"/>
    </row>
    <row r="20" spans="10:13" x14ac:dyDescent="0.3">
      <c r="J20" s="34" t="s">
        <v>53</v>
      </c>
      <c r="K20" s="7">
        <v>2845.2300000000005</v>
      </c>
      <c r="L20" s="7">
        <v>1314</v>
      </c>
      <c r="M20" s="7">
        <v>4159.2300000000005</v>
      </c>
    </row>
  </sheetData>
  <mergeCells count="1">
    <mergeCell ref="K19:M19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F00F-9766-485E-9ED2-FBAE481C7FCB}">
  <dimension ref="B2:AJ40"/>
  <sheetViews>
    <sheetView topLeftCell="A5" zoomScale="74" zoomScaleNormal="52" workbookViewId="0">
      <selection activeCell="O30" sqref="O30:Q30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9</v>
      </c>
      <c r="C4" s="7">
        <v>3300</v>
      </c>
      <c r="D4" s="7">
        <v>3400</v>
      </c>
      <c r="E4" s="7">
        <v>0</v>
      </c>
      <c r="F4" s="7">
        <v>4500</v>
      </c>
      <c r="G4" s="7">
        <v>3000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0</v>
      </c>
      <c r="J17" s="18">
        <f>SUMPRODUCT(C17:G17,M17:Q17)</f>
        <v>8</v>
      </c>
      <c r="L17" s="7" t="s">
        <v>12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S17" s="7" t="s">
        <v>12</v>
      </c>
      <c r="T17" s="7">
        <f t="shared" ref="T17:X21" si="0">M17*168-C25</f>
        <v>55.999999999999972</v>
      </c>
      <c r="U17" s="7">
        <f t="shared" si="0"/>
        <v>0</v>
      </c>
      <c r="V17" s="7">
        <f t="shared" si="0"/>
        <v>0</v>
      </c>
      <c r="W17" s="7">
        <f t="shared" si="0"/>
        <v>0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8</v>
      </c>
      <c r="J18" s="18">
        <f>SUMPRODUCT(C18:G18,M18:Q18)</f>
        <v>18</v>
      </c>
      <c r="L18" s="7" t="s">
        <v>13</v>
      </c>
      <c r="M18" s="7">
        <v>1</v>
      </c>
      <c r="N18" s="7">
        <v>1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138.85714285714295</v>
      </c>
      <c r="U18" s="7">
        <f t="shared" si="0"/>
        <v>95.142857142857125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0</v>
      </c>
      <c r="I19" s="18">
        <f>G19*Q19</f>
        <v>24</v>
      </c>
      <c r="J19" s="18">
        <f>SUMPRODUCT(C19:G19,M19:Q19)</f>
        <v>24</v>
      </c>
      <c r="L19" s="7" t="s">
        <v>14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S19" s="7" t="s">
        <v>14</v>
      </c>
      <c r="T19" s="7">
        <f t="shared" si="0"/>
        <v>0</v>
      </c>
      <c r="U19" s="7">
        <f t="shared" si="0"/>
        <v>0</v>
      </c>
      <c r="V19" s="7">
        <f t="shared" si="0"/>
        <v>0</v>
      </c>
      <c r="W19" s="7">
        <f t="shared" si="0"/>
        <v>0</v>
      </c>
      <c r="X19" s="7">
        <f t="shared" si="0"/>
        <v>56.888888888889184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0</v>
      </c>
      <c r="J20" s="18">
        <f>SUMPRODUCT(C20:G20,M20:Q20)</f>
        <v>8</v>
      </c>
      <c r="L20" s="7" t="s">
        <v>15</v>
      </c>
      <c r="M20" s="7">
        <v>0</v>
      </c>
      <c r="N20" s="7">
        <v>1</v>
      </c>
      <c r="O20" s="7">
        <v>0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43.417439703154002</v>
      </c>
      <c r="V20" s="7">
        <f t="shared" si="0"/>
        <v>0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0</v>
      </c>
      <c r="J21" s="18">
        <f>SUMPRODUCT(C21:G21,M21:Q21)</f>
        <v>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0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52.615384615384556</v>
      </c>
      <c r="X21" s="7">
        <f t="shared" si="0"/>
        <v>-2.9919492681572917E-13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112.00000000000003</v>
      </c>
      <c r="D25" s="7">
        <v>0</v>
      </c>
      <c r="E25" s="7">
        <v>0</v>
      </c>
      <c r="F25" s="7">
        <v>0</v>
      </c>
      <c r="G25" s="7">
        <v>0</v>
      </c>
      <c r="H25" s="22">
        <f>SUM(C25:G25)</f>
        <v>112.00000000000003</v>
      </c>
      <c r="I25" s="22">
        <f>J17</f>
        <v>8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120.00000000000003</v>
      </c>
      <c r="N25" s="22">
        <f>M25-120</f>
        <v>0</v>
      </c>
    </row>
    <row r="26" spans="2:24" x14ac:dyDescent="0.3">
      <c r="B26" s="16" t="s">
        <v>13</v>
      </c>
      <c r="C26" s="7">
        <v>29.142857142857046</v>
      </c>
      <c r="D26" s="32">
        <v>72.857142857142875</v>
      </c>
      <c r="E26" s="7">
        <v>0</v>
      </c>
      <c r="F26" s="7">
        <v>0</v>
      </c>
      <c r="G26" s="7">
        <v>0</v>
      </c>
      <c r="H26" s="22">
        <f t="shared" ref="H26:H29" si="1">SUM(C26:G26)</f>
        <v>101.99999999999991</v>
      </c>
      <c r="I26" s="22">
        <f>J18</f>
        <v>18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119.99999999999991</v>
      </c>
      <c r="N26" s="22">
        <f t="shared" ref="N26:N29" si="4">M26-120</f>
        <v>0</v>
      </c>
    </row>
    <row r="27" spans="2:24" x14ac:dyDescent="0.3">
      <c r="B27" s="16" t="s">
        <v>14</v>
      </c>
      <c r="C27" s="7">
        <v>0</v>
      </c>
      <c r="D27" s="7">
        <v>0</v>
      </c>
      <c r="E27" s="7">
        <v>0</v>
      </c>
      <c r="F27" s="7">
        <v>0</v>
      </c>
      <c r="G27" s="7">
        <v>111.11111111111082</v>
      </c>
      <c r="H27" s="22">
        <f t="shared" si="1"/>
        <v>111.11111111111082</v>
      </c>
      <c r="I27" s="22">
        <f>J19</f>
        <v>24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135.1111111111108</v>
      </c>
      <c r="N27" s="22">
        <f t="shared" si="4"/>
        <v>15.111111111110802</v>
      </c>
    </row>
    <row r="28" spans="2:24" x14ac:dyDescent="0.3">
      <c r="B28" s="16" t="s">
        <v>15</v>
      </c>
      <c r="C28" s="7">
        <v>0</v>
      </c>
      <c r="D28" s="7">
        <v>124.582560296846</v>
      </c>
      <c r="E28" s="7">
        <v>0</v>
      </c>
      <c r="F28" s="7">
        <v>0</v>
      </c>
      <c r="G28" s="7">
        <v>0</v>
      </c>
      <c r="H28" s="22">
        <f t="shared" si="1"/>
        <v>124.582560296846</v>
      </c>
      <c r="I28" s="22">
        <f>J20</f>
        <v>8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132.582560296846</v>
      </c>
      <c r="N28" s="22">
        <f t="shared" si="4"/>
        <v>12.582560296845998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115.38461538461544</v>
      </c>
      <c r="G29" s="11">
        <v>2.9919492681572917E-13</v>
      </c>
      <c r="H29" s="22">
        <f t="shared" si="1"/>
        <v>115.38461538461574</v>
      </c>
      <c r="I29" s="22">
        <f>J21</f>
        <v>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123.38461538461574</v>
      </c>
      <c r="N29" s="22">
        <f t="shared" si="4"/>
        <v>3.3846153846157421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565.0782867925725</v>
      </c>
      <c r="I30" s="26"/>
      <c r="K30" s="26"/>
      <c r="L30" s="26"/>
      <c r="M30" s="25">
        <f>SUM(M25:M29)</f>
        <v>631.0782867925725</v>
      </c>
      <c r="N30" s="25">
        <f t="shared" ref="N30" si="5">SUM(N25:N29)</f>
        <v>31.078286792572541</v>
      </c>
      <c r="O30" s="7">
        <f>N30*30</f>
        <v>932.34860377717621</v>
      </c>
      <c r="P30" s="7">
        <f>N31*40</f>
        <v>604.44444444443354</v>
      </c>
      <c r="Q30" s="7">
        <f>SUM(O30:P30)</f>
        <v>1536.7930482216098</v>
      </c>
    </row>
    <row r="31" spans="2:24" x14ac:dyDescent="0.3">
      <c r="B31" s="24"/>
      <c r="N31" s="26">
        <v>15.111111111110839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2688.0000000000009</v>
      </c>
      <c r="D35" s="30">
        <f>D25*D$13*D8</f>
        <v>0</v>
      </c>
      <c r="E35" s="30">
        <f>E25*E$13*E8</f>
        <v>0</v>
      </c>
      <c r="F35" s="30">
        <f>F25*F$13*F8</f>
        <v>0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611.99999999999795</v>
      </c>
      <c r="D36" s="30">
        <f>D26*D$13*D9</f>
        <v>1001.7857142857146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0</v>
      </c>
      <c r="E37" s="30">
        <f t="shared" si="7"/>
        <v>0</v>
      </c>
      <c r="F37" s="30">
        <f t="shared" si="6"/>
        <v>0</v>
      </c>
      <c r="G37" s="30">
        <f>G27*G$13*G10</f>
        <v>2999.9999999999918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2398.2142857142853</v>
      </c>
      <c r="E38" s="30">
        <f>E28*E$13*E11</f>
        <v>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4500.0000000000027</v>
      </c>
      <c r="G39" s="30">
        <f t="shared" si="6"/>
        <v>8.9758478044718756E-12</v>
      </c>
    </row>
    <row r="40" spans="2:14" x14ac:dyDescent="0.3">
      <c r="B40" s="31" t="s">
        <v>37</v>
      </c>
      <c r="C40" s="31">
        <f>SUM(C35:C39)</f>
        <v>3299.9999999999991</v>
      </c>
      <c r="D40" s="31">
        <f t="shared" ref="D40:G40" si="8">SUM(D35:D39)</f>
        <v>3400</v>
      </c>
      <c r="E40" s="31">
        <f t="shared" si="8"/>
        <v>0</v>
      </c>
      <c r="F40" s="31">
        <f t="shared" si="8"/>
        <v>4500.0000000000027</v>
      </c>
      <c r="G40" s="31">
        <f t="shared" si="8"/>
        <v>3000.0000000000009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07B5-8F44-4DAD-902A-97275EC99238}">
  <dimension ref="B2:AJ40"/>
  <sheetViews>
    <sheetView topLeftCell="A7" zoomScale="74" zoomScaleNormal="52" workbookViewId="0">
      <selection activeCell="O30" sqref="O30:Q30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10</v>
      </c>
      <c r="C4" s="7">
        <v>3200</v>
      </c>
      <c r="D4" s="7">
        <v>3000</v>
      </c>
      <c r="E4" s="7">
        <v>0</v>
      </c>
      <c r="F4" s="7">
        <v>4500</v>
      </c>
      <c r="G4" s="7">
        <v>3000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135.46926217133472</v>
      </c>
      <c r="U17" s="7">
        <f t="shared" si="0"/>
        <v>0</v>
      </c>
      <c r="V17" s="7">
        <f t="shared" si="0"/>
        <v>0</v>
      </c>
      <c r="W17" s="7">
        <f t="shared" si="0"/>
        <v>91.327771537616073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52.797033708950764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24</v>
      </c>
      <c r="J19" s="18">
        <f>SUMPRODUCT(C19:G19,M19:Q19)</f>
        <v>34</v>
      </c>
      <c r="L19" s="7" t="s">
        <v>14</v>
      </c>
      <c r="M19" s="7">
        <v>1</v>
      </c>
      <c r="N19" s="7">
        <v>1</v>
      </c>
      <c r="O19" s="7">
        <v>0</v>
      </c>
      <c r="P19" s="7">
        <v>0</v>
      </c>
      <c r="Q19" s="7">
        <v>1</v>
      </c>
      <c r="S19" s="7" t="s">
        <v>14</v>
      </c>
      <c r="T19" s="7">
        <f t="shared" si="0"/>
        <v>168</v>
      </c>
      <c r="U19" s="7">
        <f t="shared" si="0"/>
        <v>122.91861218804222</v>
      </c>
      <c r="V19" s="7">
        <f t="shared" si="0"/>
        <v>0</v>
      </c>
      <c r="W19" s="7">
        <f t="shared" si="0"/>
        <v>0</v>
      </c>
      <c r="X19" s="7">
        <f t="shared" si="0"/>
        <v>121.87842152090859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0</v>
      </c>
      <c r="J20" s="18">
        <f>SUMPRODUCT(C20:G20,M20:Q20)</f>
        <v>8</v>
      </c>
      <c r="L20" s="7" t="s">
        <v>15</v>
      </c>
      <c r="M20" s="7">
        <v>0</v>
      </c>
      <c r="N20" s="7">
        <v>1</v>
      </c>
      <c r="O20" s="7">
        <v>0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50.797033708950821</v>
      </c>
      <c r="V20" s="7">
        <f t="shared" si="0"/>
        <v>0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129.28761307776853</v>
      </c>
      <c r="X21" s="7">
        <f t="shared" si="0"/>
        <v>109.50942063118228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32.530737828665295</v>
      </c>
      <c r="D25" s="7">
        <v>0</v>
      </c>
      <c r="E25" s="7">
        <v>0</v>
      </c>
      <c r="F25" s="7">
        <v>76.672228462383927</v>
      </c>
      <c r="G25" s="7">
        <v>0</v>
      </c>
      <c r="H25" s="22">
        <f>SUM(C25:G25)</f>
        <v>109.20296629104922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125.20296629104922</v>
      </c>
      <c r="N25" s="22">
        <f>M25-120</f>
        <v>5.202966291049222</v>
      </c>
    </row>
    <row r="26" spans="2:24" x14ac:dyDescent="0.3">
      <c r="B26" s="16" t="s">
        <v>13</v>
      </c>
      <c r="C26" s="7">
        <v>115.20296629104924</v>
      </c>
      <c r="D26" s="32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115.20296629104924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125.20296629104924</v>
      </c>
      <c r="N26" s="22">
        <f t="shared" ref="N26:N29" si="4">M26-120</f>
        <v>5.2029662910492362</v>
      </c>
    </row>
    <row r="27" spans="2:24" x14ac:dyDescent="0.3">
      <c r="B27" s="16" t="s">
        <v>14</v>
      </c>
      <c r="C27" s="7">
        <v>0</v>
      </c>
      <c r="D27" s="7">
        <v>45.081387811957782</v>
      </c>
      <c r="E27" s="7">
        <v>0</v>
      </c>
      <c r="F27" s="7">
        <v>0</v>
      </c>
      <c r="G27" s="7">
        <v>46.121578479091411</v>
      </c>
      <c r="H27" s="22">
        <f t="shared" si="1"/>
        <v>91.202966291049194</v>
      </c>
      <c r="I27" s="22">
        <f>J19</f>
        <v>34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125.20296629104919</v>
      </c>
      <c r="N27" s="22">
        <f t="shared" si="4"/>
        <v>5.2029662910491936</v>
      </c>
    </row>
    <row r="28" spans="2:24" x14ac:dyDescent="0.3">
      <c r="B28" s="16" t="s">
        <v>15</v>
      </c>
      <c r="C28" s="7">
        <v>0</v>
      </c>
      <c r="D28" s="7">
        <v>117.20296629104918</v>
      </c>
      <c r="E28" s="7">
        <v>0</v>
      </c>
      <c r="F28" s="7">
        <v>0</v>
      </c>
      <c r="G28" s="7">
        <v>0</v>
      </c>
      <c r="H28" s="22">
        <f t="shared" si="1"/>
        <v>117.20296629104918</v>
      </c>
      <c r="I28" s="22">
        <f>J20</f>
        <v>8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125.20296629104918</v>
      </c>
      <c r="N28" s="22">
        <f t="shared" si="4"/>
        <v>5.2029662910491794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38.712386922231481</v>
      </c>
      <c r="G29" s="11">
        <v>58.49057936881772</v>
      </c>
      <c r="H29" s="22">
        <f t="shared" si="1"/>
        <v>97.202966291049194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125.20296629104919</v>
      </c>
      <c r="N29" s="22">
        <f t="shared" si="4"/>
        <v>5.2029662910491936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530.01483145524594</v>
      </c>
      <c r="I30" s="26"/>
      <c r="K30" s="26"/>
      <c r="L30" s="26"/>
      <c r="M30" s="25">
        <f>SUM(M25:M29)</f>
        <v>626.01483145524594</v>
      </c>
      <c r="N30" s="25">
        <f t="shared" ref="N30" si="5">SUM(N25:N29)</f>
        <v>26.014831455246025</v>
      </c>
      <c r="O30" s="7">
        <f>N30*30</f>
        <v>780.44494365738069</v>
      </c>
      <c r="P30" s="7">
        <f>N31*40</f>
        <v>208.11865164196865</v>
      </c>
      <c r="Q30" s="7">
        <f>SUM(O30:P30)</f>
        <v>988.56359529934934</v>
      </c>
    </row>
    <row r="31" spans="2:24" x14ac:dyDescent="0.3">
      <c r="B31" s="24"/>
      <c r="N31" s="26">
        <v>5.2029662910492167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780.73770788796708</v>
      </c>
      <c r="D35" s="30">
        <f>D25*D$13*D8</f>
        <v>0</v>
      </c>
      <c r="E35" s="30">
        <f>E25*E$13*E8</f>
        <v>0</v>
      </c>
      <c r="F35" s="30">
        <f>F25*F$13*F8</f>
        <v>2990.2169100329734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2419.2622921120342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743.84289889730348</v>
      </c>
      <c r="E37" s="30">
        <f t="shared" si="7"/>
        <v>0</v>
      </c>
      <c r="F37" s="30">
        <f t="shared" si="6"/>
        <v>0</v>
      </c>
      <c r="G37" s="30">
        <f>G27*G$13*G10</f>
        <v>1245.2826189354682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2256.1571011026972</v>
      </c>
      <c r="E38" s="30">
        <f>E28*E$13*E11</f>
        <v>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1509.7830899670278</v>
      </c>
      <c r="G39" s="30">
        <f t="shared" si="6"/>
        <v>1754.7173810645315</v>
      </c>
    </row>
    <row r="40" spans="2:14" x14ac:dyDescent="0.3">
      <c r="B40" s="31" t="s">
        <v>37</v>
      </c>
      <c r="C40" s="31">
        <f>SUM(C35:C39)</f>
        <v>3200.0000000000014</v>
      </c>
      <c r="D40" s="31">
        <f t="shared" ref="D40:G40" si="8">SUM(D35:D39)</f>
        <v>3000.0000000000009</v>
      </c>
      <c r="E40" s="31">
        <f t="shared" si="8"/>
        <v>0</v>
      </c>
      <c r="F40" s="31">
        <f t="shared" si="8"/>
        <v>4500.0000000000009</v>
      </c>
      <c r="G40" s="31">
        <f t="shared" si="8"/>
        <v>3000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25B8-1D6F-4850-A6DF-2742238150A3}">
  <dimension ref="B2:AJ40"/>
  <sheetViews>
    <sheetView topLeftCell="A14" zoomScale="74" zoomScaleNormal="52" workbookViewId="0">
      <selection activeCell="N39" sqref="N39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11</v>
      </c>
      <c r="C4" s="7">
        <v>4500</v>
      </c>
      <c r="D4" s="7">
        <v>4000</v>
      </c>
      <c r="E4" s="7">
        <v>5000</v>
      </c>
      <c r="F4" s="7">
        <v>5000</v>
      </c>
      <c r="G4" s="7">
        <v>3800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2.7247197247197255</v>
      </c>
      <c r="I17" s="18">
        <f>F17*P17</f>
        <v>4.9116439116439103</v>
      </c>
      <c r="J17" s="18">
        <f>SUMPRODUCT(C17:G17,M17:Q17)</f>
        <v>7.6363636363636358</v>
      </c>
      <c r="L17" s="7" t="s">
        <v>12</v>
      </c>
      <c r="M17" s="7">
        <v>0.34058996558996568</v>
      </c>
      <c r="N17" s="7">
        <v>0</v>
      </c>
      <c r="O17" s="7">
        <v>0</v>
      </c>
      <c r="P17" s="7">
        <v>0.61395548895548879</v>
      </c>
      <c r="Q17" s="7">
        <v>0</v>
      </c>
      <c r="S17" s="7" t="s">
        <v>12</v>
      </c>
      <c r="T17" s="7">
        <f t="shared" ref="T17:X21" si="0">M17*168-C25</f>
        <v>0</v>
      </c>
      <c r="U17" s="7">
        <f t="shared" si="0"/>
        <v>0</v>
      </c>
      <c r="V17" s="7">
        <f t="shared" si="0"/>
        <v>0</v>
      </c>
      <c r="W17" s="7">
        <f t="shared" si="0"/>
        <v>0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8.8626452912167206</v>
      </c>
      <c r="I18" s="18">
        <f>D18*N18</f>
        <v>0.46567790074283572</v>
      </c>
      <c r="J18" s="18">
        <f>SUMPRODUCT(C18:G18,M18:Q18)</f>
        <v>9.3283231919595568</v>
      </c>
      <c r="L18" s="7" t="s">
        <v>13</v>
      </c>
      <c r="M18" s="7">
        <v>0.88626452912167208</v>
      </c>
      <c r="N18" s="7">
        <v>5.8209737592854464E-2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0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9.4382022471910112</v>
      </c>
      <c r="I19" s="18">
        <f>G19*Q19</f>
        <v>0</v>
      </c>
      <c r="J19" s="18">
        <f>SUMPRODUCT(C19:G19,M19:Q19)</f>
        <v>9.4382022471910112</v>
      </c>
      <c r="L19" s="7" t="s">
        <v>14</v>
      </c>
      <c r="M19" s="7">
        <v>0</v>
      </c>
      <c r="N19" s="7">
        <v>0.9438202247191011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0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1.1428571428571428</v>
      </c>
      <c r="I20" s="18">
        <f>E20*O20</f>
        <v>9.5238095238095255</v>
      </c>
      <c r="J20" s="18">
        <f>SUMPRODUCT(C20:G20,M20:Q20)</f>
        <v>10.666666666666668</v>
      </c>
      <c r="L20" s="7" t="s">
        <v>15</v>
      </c>
      <c r="M20" s="7">
        <v>0</v>
      </c>
      <c r="N20" s="7">
        <v>0.14285714285714285</v>
      </c>
      <c r="O20" s="7">
        <v>0.79365079365079372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1.1933621933621941</v>
      </c>
      <c r="I21" s="18">
        <f>G21*Q21</f>
        <v>15.079365079365079</v>
      </c>
      <c r="J21" s="18">
        <f>SUMPRODUCT(C21:G21,M21:Q21)</f>
        <v>16.272727272727273</v>
      </c>
      <c r="L21" s="7" t="s">
        <v>16</v>
      </c>
      <c r="M21" s="7">
        <v>0</v>
      </c>
      <c r="N21" s="7">
        <v>0</v>
      </c>
      <c r="O21" s="7">
        <v>0</v>
      </c>
      <c r="P21" s="7">
        <v>0.14917027417027426</v>
      </c>
      <c r="Q21" s="11">
        <v>0.75396825396825395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0</v>
      </c>
      <c r="X21" s="7">
        <f t="shared" si="0"/>
        <v>0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57.219114219114232</v>
      </c>
      <c r="D25" s="7">
        <v>0</v>
      </c>
      <c r="E25" s="7">
        <v>0</v>
      </c>
      <c r="F25" s="7">
        <v>103.14452214452211</v>
      </c>
      <c r="G25" s="7">
        <v>0</v>
      </c>
      <c r="H25" s="22">
        <f>SUM(C25:G25)</f>
        <v>160.36363636363635</v>
      </c>
      <c r="I25" s="22">
        <f>J17</f>
        <v>7.6363636363636358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167.99999999999997</v>
      </c>
      <c r="N25" s="22">
        <f>M25-120</f>
        <v>47.999999999999972</v>
      </c>
    </row>
    <row r="26" spans="2:24" x14ac:dyDescent="0.3">
      <c r="B26" s="16" t="s">
        <v>13</v>
      </c>
      <c r="C26" s="7">
        <v>148.8924408924409</v>
      </c>
      <c r="D26" s="32">
        <v>9.7792359155995499</v>
      </c>
      <c r="E26" s="7">
        <v>0</v>
      </c>
      <c r="F26" s="7">
        <v>0</v>
      </c>
      <c r="G26" s="7">
        <v>0</v>
      </c>
      <c r="H26" s="22">
        <f t="shared" ref="H26:H29" si="1">SUM(C26:G26)</f>
        <v>158.67167680804044</v>
      </c>
      <c r="I26" s="22">
        <f>J18</f>
        <v>9.3283231919595568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168</v>
      </c>
      <c r="N26" s="22">
        <f t="shared" ref="N26:N29" si="4">M26-120</f>
        <v>48</v>
      </c>
    </row>
    <row r="27" spans="2:24" x14ac:dyDescent="0.3">
      <c r="B27" s="16" t="s">
        <v>14</v>
      </c>
      <c r="C27" s="7">
        <v>0</v>
      </c>
      <c r="D27" s="7">
        <v>158.56179775280899</v>
      </c>
      <c r="E27" s="7">
        <v>0</v>
      </c>
      <c r="F27" s="7">
        <v>0</v>
      </c>
      <c r="G27" s="7">
        <v>0</v>
      </c>
      <c r="H27" s="22">
        <f t="shared" si="1"/>
        <v>158.56179775280899</v>
      </c>
      <c r="I27" s="22">
        <f>J19</f>
        <v>9.4382022471910112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168</v>
      </c>
      <c r="N27" s="22">
        <f t="shared" si="4"/>
        <v>48</v>
      </c>
    </row>
    <row r="28" spans="2:24" x14ac:dyDescent="0.3">
      <c r="B28" s="16" t="s">
        <v>15</v>
      </c>
      <c r="C28" s="7">
        <v>0</v>
      </c>
      <c r="D28" s="7">
        <v>23.999999999999996</v>
      </c>
      <c r="E28" s="7">
        <v>133.33333333333334</v>
      </c>
      <c r="F28" s="7">
        <v>0</v>
      </c>
      <c r="G28" s="7">
        <v>0</v>
      </c>
      <c r="H28" s="22">
        <f t="shared" si="1"/>
        <v>157.33333333333334</v>
      </c>
      <c r="I28" s="22">
        <f>J20</f>
        <v>10.666666666666668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168</v>
      </c>
      <c r="N28" s="22">
        <f t="shared" si="4"/>
        <v>48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25.060606060606077</v>
      </c>
      <c r="G29" s="11">
        <v>126.66666666666664</v>
      </c>
      <c r="H29" s="22">
        <f t="shared" si="1"/>
        <v>151.72727272727272</v>
      </c>
      <c r="I29" s="22">
        <f>J21</f>
        <v>16.272727272727273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168</v>
      </c>
      <c r="N29" s="22">
        <f t="shared" si="4"/>
        <v>48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786.65771698509184</v>
      </c>
      <c r="I30" s="26"/>
      <c r="K30" s="26"/>
      <c r="L30" s="26"/>
      <c r="M30" s="25">
        <f>SUM(M25:M29)</f>
        <v>840</v>
      </c>
      <c r="N30" s="25">
        <f t="shared" ref="N30" si="5">SUM(N25:N29)</f>
        <v>239.99999999999997</v>
      </c>
      <c r="O30" s="7">
        <f>N30*30</f>
        <v>7199.9999999999991</v>
      </c>
      <c r="P30" s="7">
        <f>N31*40</f>
        <v>1920.0000000000011</v>
      </c>
      <c r="Q30" s="7">
        <f>SUM(O30:P30)</f>
        <v>9120</v>
      </c>
    </row>
    <row r="31" spans="2:24" x14ac:dyDescent="0.3">
      <c r="B31" s="24"/>
      <c r="N31" s="26">
        <v>48.000000000000028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1373.2587412587416</v>
      </c>
      <c r="D35" s="30">
        <f>D25*D$13*D8</f>
        <v>0</v>
      </c>
      <c r="E35" s="30">
        <f>E25*E$13*E8</f>
        <v>0</v>
      </c>
      <c r="F35" s="30">
        <f>F25*F$13*F8</f>
        <v>4022.6363636363631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3126.7412587412587</v>
      </c>
      <c r="D36" s="30">
        <f>D26*D$13*D9</f>
        <v>134.46449383949383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2616.2696629213483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462</v>
      </c>
      <c r="E38" s="30">
        <f>E28*E$13*E11</f>
        <v>5000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977.36363636363694</v>
      </c>
      <c r="G39" s="30">
        <f t="shared" si="6"/>
        <v>3799.9999999999991</v>
      </c>
    </row>
    <row r="40" spans="2:14" x14ac:dyDescent="0.3">
      <c r="B40" s="31" t="s">
        <v>37</v>
      </c>
      <c r="C40" s="31">
        <f>SUM(C35:C39)</f>
        <v>4500</v>
      </c>
      <c r="D40" s="31">
        <f t="shared" ref="D40:G40" si="8">SUM(D35:D39)</f>
        <v>3212.7341567608423</v>
      </c>
      <c r="E40" s="31">
        <f t="shared" si="8"/>
        <v>5000</v>
      </c>
      <c r="F40" s="31">
        <f t="shared" si="8"/>
        <v>5000</v>
      </c>
      <c r="G40" s="31">
        <f t="shared" si="8"/>
        <v>3799.9999999999991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BC0A-33CE-4601-8240-D8D6BECF1C51}">
  <dimension ref="B2:AJ40"/>
  <sheetViews>
    <sheetView topLeftCell="A12" zoomScale="74" zoomScaleNormal="52" workbookViewId="0">
      <selection activeCell="M33" sqref="M33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12</v>
      </c>
      <c r="C4" s="7">
        <v>3000</v>
      </c>
      <c r="D4" s="7">
        <v>2800</v>
      </c>
      <c r="E4" s="7">
        <v>4000</v>
      </c>
      <c r="F4" s="7">
        <v>4300</v>
      </c>
      <c r="G4" s="7">
        <v>2800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0</v>
      </c>
      <c r="I17" s="18">
        <f>F17*P17</f>
        <v>8</v>
      </c>
      <c r="J17" s="18">
        <f>SUMPRODUCT(C17:G17,M17:Q17)</f>
        <v>8</v>
      </c>
      <c r="L17" s="7" t="s">
        <v>12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0</v>
      </c>
      <c r="U17" s="7">
        <f t="shared" si="0"/>
        <v>0</v>
      </c>
      <c r="V17" s="7">
        <f t="shared" si="0"/>
        <v>0</v>
      </c>
      <c r="W17" s="7">
        <f t="shared" si="0"/>
        <v>57.75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32">
        <v>0</v>
      </c>
      <c r="O18" s="7">
        <v>0</v>
      </c>
      <c r="P18" s="7">
        <v>0</v>
      </c>
      <c r="Q18" s="7">
        <v>0</v>
      </c>
      <c r="S18" s="7" t="s">
        <v>13</v>
      </c>
      <c r="T18" s="7">
        <v>0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28.84899999999999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v>0</v>
      </c>
      <c r="V20" s="7">
        <f t="shared" si="0"/>
        <v>61.34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0</v>
      </c>
      <c r="I21" s="18">
        <f>G21*Q21</f>
        <v>20</v>
      </c>
      <c r="J21" s="18">
        <f>SUMPRODUCT(C21:G21,M21:Q21)</f>
        <v>20</v>
      </c>
      <c r="L21" s="7" t="s">
        <v>16</v>
      </c>
      <c r="M21" s="7">
        <v>0</v>
      </c>
      <c r="N21" s="7">
        <v>0</v>
      </c>
      <c r="O21" s="7">
        <v>0</v>
      </c>
      <c r="P21" s="32">
        <v>0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0</v>
      </c>
      <c r="X21" s="7">
        <f t="shared" si="0"/>
        <v>74.667000000000002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0</v>
      </c>
      <c r="D25" s="7">
        <v>0</v>
      </c>
      <c r="E25" s="7">
        <v>0</v>
      </c>
      <c r="F25" s="7">
        <v>110.25</v>
      </c>
      <c r="G25" s="7">
        <v>0</v>
      </c>
      <c r="H25" s="22">
        <f>SUM(C25:G25)</f>
        <v>110.25</v>
      </c>
      <c r="I25" s="22">
        <f>J17</f>
        <v>8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118.25</v>
      </c>
      <c r="N25" s="22">
        <v>0</v>
      </c>
    </row>
    <row r="26" spans="2:24" x14ac:dyDescent="0.3">
      <c r="B26" s="16" t="s">
        <v>13</v>
      </c>
      <c r="C26" s="7">
        <v>142.86000000000001</v>
      </c>
      <c r="D26" s="32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142.86000000000001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152.86000000000001</v>
      </c>
      <c r="N26" s="22">
        <v>32.85</v>
      </c>
    </row>
    <row r="27" spans="2:24" x14ac:dyDescent="0.3">
      <c r="B27" s="16" t="s">
        <v>14</v>
      </c>
      <c r="C27" s="7">
        <v>0</v>
      </c>
      <c r="D27" s="7">
        <v>139.15100000000001</v>
      </c>
      <c r="E27" s="7">
        <v>0</v>
      </c>
      <c r="F27" s="7">
        <v>0</v>
      </c>
      <c r="G27" s="7">
        <v>0</v>
      </c>
      <c r="H27" s="22">
        <f t="shared" si="1"/>
        <v>139.15100000000001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149.15100000000001</v>
      </c>
      <c r="N27" s="22">
        <f t="shared" ref="N27" si="4">M27-120</f>
        <v>29.15100000000001</v>
      </c>
    </row>
    <row r="28" spans="2:24" x14ac:dyDescent="0.3">
      <c r="B28" s="16" t="s">
        <v>15</v>
      </c>
      <c r="C28" s="7">
        <v>0</v>
      </c>
      <c r="D28" s="7">
        <v>26.18</v>
      </c>
      <c r="E28" s="7">
        <v>106.66</v>
      </c>
      <c r="F28" s="7">
        <v>0</v>
      </c>
      <c r="G28" s="7">
        <v>0</v>
      </c>
      <c r="H28" s="22">
        <f t="shared" si="1"/>
        <v>132.84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152.84</v>
      </c>
      <c r="N28" s="22">
        <v>32.840000000000003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0</v>
      </c>
      <c r="G29" s="11">
        <v>93.332999999999998</v>
      </c>
      <c r="H29" s="22">
        <f t="shared" si="1"/>
        <v>93.332999999999998</v>
      </c>
      <c r="I29" s="22">
        <f>J21</f>
        <v>20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113.333</v>
      </c>
      <c r="N29" s="22">
        <v>0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618.43399999999997</v>
      </c>
      <c r="I30" s="26"/>
      <c r="K30" s="26"/>
      <c r="L30" s="26"/>
      <c r="M30" s="25">
        <f>SUM(M25:M29)</f>
        <v>686.43399999999997</v>
      </c>
      <c r="N30" s="25">
        <f t="shared" ref="N30" si="5">SUM(N25:N29)</f>
        <v>94.841000000000008</v>
      </c>
      <c r="O30" s="7">
        <f>N30*30</f>
        <v>2845.2300000000005</v>
      </c>
      <c r="P30" s="7">
        <f>N31*40</f>
        <v>1314</v>
      </c>
      <c r="Q30" s="7">
        <f>SUM(O30:P30)</f>
        <v>4159.2300000000005</v>
      </c>
    </row>
    <row r="31" spans="2:24" x14ac:dyDescent="0.3">
      <c r="B31" s="24"/>
      <c r="N31" s="26">
        <f>MAX(N25:N29)</f>
        <v>32.85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0</v>
      </c>
      <c r="D35" s="30">
        <f>D25*D$13*D8</f>
        <v>0</v>
      </c>
      <c r="E35" s="30">
        <f>E25*E$13*E8</f>
        <v>0</v>
      </c>
      <c r="F35" s="30">
        <f>F25*F$13*F8</f>
        <v>4299.7500000000009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3000.0600000000004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2295.9915000000005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503.96500000000003</v>
      </c>
      <c r="E38" s="30">
        <f>E28*E$13*E11</f>
        <v>3999.75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0</v>
      </c>
      <c r="G39" s="30">
        <f t="shared" si="6"/>
        <v>2799.9900000000002</v>
      </c>
    </row>
    <row r="40" spans="2:14" x14ac:dyDescent="0.3">
      <c r="B40" s="31" t="s">
        <v>37</v>
      </c>
      <c r="C40" s="30">
        <f>SUM(C35:C39)</f>
        <v>3000.0600000000004</v>
      </c>
      <c r="D40" s="30">
        <f t="shared" ref="D40:G40" si="8">SUM(D35:D39)</f>
        <v>2799.9565000000007</v>
      </c>
      <c r="E40" s="30">
        <f t="shared" si="8"/>
        <v>3999.75</v>
      </c>
      <c r="F40" s="30">
        <f t="shared" si="8"/>
        <v>4299.7500000000009</v>
      </c>
      <c r="G40" s="30">
        <f t="shared" si="8"/>
        <v>2799.9900000000002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0B19-63AD-4905-A211-6A7402D1E9BE}">
  <dimension ref="B2:AJ40"/>
  <sheetViews>
    <sheetView topLeftCell="A5" zoomScale="74" zoomScaleNormal="52" workbookViewId="0">
      <selection activeCell="K16" sqref="K16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1</v>
      </c>
      <c r="C4" s="7">
        <v>3500</v>
      </c>
      <c r="D4" s="7">
        <v>3000</v>
      </c>
      <c r="E4" s="7">
        <v>4000</v>
      </c>
      <c r="F4" s="7">
        <v>4000</v>
      </c>
      <c r="G4" s="7">
        <v>2800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118.41666666666667</v>
      </c>
      <c r="U17" s="7">
        <f t="shared" si="0"/>
        <v>0</v>
      </c>
      <c r="V17" s="7">
        <f t="shared" si="0"/>
        <v>0</v>
      </c>
      <c r="W17" s="7">
        <f t="shared" si="0"/>
        <v>76.846736596736619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57.999999999999972</v>
      </c>
      <c r="U18" s="7">
        <f t="shared" si="0"/>
        <v>-7.1054273576010019E-15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21.263403263403262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137.93006993006995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156.58916083916085</v>
      </c>
      <c r="X21" s="7">
        <f t="shared" si="0"/>
        <v>74.666666666666671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49.583333333333329</v>
      </c>
      <c r="D25" s="7">
        <v>0</v>
      </c>
      <c r="E25" s="7">
        <v>0</v>
      </c>
      <c r="F25" s="7">
        <v>91.153263403263381</v>
      </c>
      <c r="G25" s="7">
        <v>0</v>
      </c>
      <c r="H25" s="22">
        <f>SUM(C25:G25)</f>
        <v>140.73659673659671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156.73659673659671</v>
      </c>
      <c r="N25" s="22">
        <f>M25-120</f>
        <v>36.736596736596709</v>
      </c>
    </row>
    <row r="26" spans="2:24" x14ac:dyDescent="0.3">
      <c r="B26" s="16" t="s">
        <v>13</v>
      </c>
      <c r="C26" s="7">
        <v>110.00000000000003</v>
      </c>
      <c r="D26" s="32">
        <v>7.1054273576010019E-15</v>
      </c>
      <c r="E26" s="7">
        <v>0</v>
      </c>
      <c r="F26" s="7">
        <v>0</v>
      </c>
      <c r="G26" s="7">
        <v>0</v>
      </c>
      <c r="H26" s="22">
        <f t="shared" ref="H26:H29" si="1">SUM(C26:G26)</f>
        <v>110.00000000000003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120.00000000000003</v>
      </c>
      <c r="N26" s="22">
        <f t="shared" ref="N26:N29" si="4">M26-120</f>
        <v>0</v>
      </c>
    </row>
    <row r="27" spans="2:24" x14ac:dyDescent="0.3">
      <c r="B27" s="16" t="s">
        <v>14</v>
      </c>
      <c r="C27" s="7">
        <v>0</v>
      </c>
      <c r="D27" s="7">
        <v>146.73659673659674</v>
      </c>
      <c r="E27" s="7">
        <v>0</v>
      </c>
      <c r="F27" s="7">
        <v>0</v>
      </c>
      <c r="G27" s="7">
        <v>0</v>
      </c>
      <c r="H27" s="22">
        <f t="shared" si="1"/>
        <v>146.73659673659674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156.73659673659674</v>
      </c>
      <c r="N27" s="22">
        <f t="shared" si="4"/>
        <v>36.736596736596738</v>
      </c>
    </row>
    <row r="28" spans="2:24" x14ac:dyDescent="0.3">
      <c r="B28" s="16" t="s">
        <v>15</v>
      </c>
      <c r="C28" s="7">
        <v>0</v>
      </c>
      <c r="D28" s="7">
        <v>30.069930069930059</v>
      </c>
      <c r="E28" s="7">
        <v>106.66666666666667</v>
      </c>
      <c r="F28" s="7">
        <v>0</v>
      </c>
      <c r="G28" s="7">
        <v>0</v>
      </c>
      <c r="H28" s="22">
        <f t="shared" si="1"/>
        <v>136.73659673659674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156.73659673659674</v>
      </c>
      <c r="N28" s="22">
        <f t="shared" si="4"/>
        <v>36.736596736596738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11.410839160839156</v>
      </c>
      <c r="G29" s="11">
        <v>93.333333333333329</v>
      </c>
      <c r="H29" s="22">
        <f t="shared" si="1"/>
        <v>104.74417249417249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132.74417249417249</v>
      </c>
      <c r="N29" s="22">
        <f t="shared" si="4"/>
        <v>12.744172494172489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638.9539627039627</v>
      </c>
      <c r="I30" s="26"/>
      <c r="K30" s="26"/>
      <c r="L30" s="26"/>
      <c r="M30" s="25">
        <f>SUM(M25:M29)</f>
        <v>722.95396270396282</v>
      </c>
      <c r="N30" s="25">
        <f t="shared" ref="N30" si="5">SUM(N25:N29)</f>
        <v>122.95396270396267</v>
      </c>
      <c r="O30" s="7">
        <f>N30*30</f>
        <v>3688.6188811188804</v>
      </c>
      <c r="P30" s="7">
        <f>N31*40</f>
        <v>1469.4638694638695</v>
      </c>
      <c r="Q30" s="7">
        <f>SUM(O30:P30)</f>
        <v>5158.0827505827501</v>
      </c>
    </row>
    <row r="31" spans="2:24" x14ac:dyDescent="0.3">
      <c r="B31" s="24"/>
      <c r="N31" s="26">
        <v>36.736596736596738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1189.9999999999998</v>
      </c>
      <c r="D35" s="30">
        <f>D25*D$13*D8</f>
        <v>0</v>
      </c>
      <c r="E35" s="30">
        <f>E25*E$13*E8</f>
        <v>0</v>
      </c>
      <c r="F35" s="30">
        <f>F25*F$13*F8</f>
        <v>3554.9772727272721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2310.0000000000005</v>
      </c>
      <c r="D36" s="30">
        <f>D26*D$13*D9</f>
        <v>9.7699626167013788E-14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2421.1538461538466</v>
      </c>
      <c r="E37" s="30">
        <f t="shared" si="7"/>
        <v>0</v>
      </c>
      <c r="F37" s="30">
        <f t="shared" si="6"/>
        <v>0</v>
      </c>
      <c r="G37" s="30"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578.8461538461537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445.02272727272714</v>
      </c>
      <c r="G39" s="30">
        <f t="shared" si="6"/>
        <v>2799.9999999999995</v>
      </c>
    </row>
    <row r="40" spans="2:14" x14ac:dyDescent="0.3">
      <c r="B40" s="31" t="s">
        <v>37</v>
      </c>
      <c r="C40" s="31">
        <f>SUM(C35:C39)</f>
        <v>3500</v>
      </c>
      <c r="D40" s="31">
        <f t="shared" ref="D40:G40" si="8">SUM(D35:D39)</f>
        <v>3000.0000000000005</v>
      </c>
      <c r="E40" s="31">
        <f t="shared" si="8"/>
        <v>4000</v>
      </c>
      <c r="F40" s="31">
        <f t="shared" si="8"/>
        <v>3999.9999999999991</v>
      </c>
      <c r="G40" s="31">
        <f t="shared" si="8"/>
        <v>2799.9999999999995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0252-4114-4D4A-8216-5B1CBF39A4BF}">
  <dimension ref="B2:AJ40"/>
  <sheetViews>
    <sheetView topLeftCell="A5" zoomScale="74" zoomScaleNormal="52" workbookViewId="0">
      <selection activeCell="N32" sqref="N32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2</v>
      </c>
      <c r="C4" s="7">
        <v>3000</v>
      </c>
      <c r="D4" s="7">
        <v>2800</v>
      </c>
      <c r="E4" s="7">
        <v>4000</v>
      </c>
      <c r="F4" s="7">
        <v>4300</v>
      </c>
      <c r="G4" s="7">
        <v>2800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41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0</v>
      </c>
      <c r="I17" s="18">
        <f>F17*P17</f>
        <v>8</v>
      </c>
      <c r="J17" s="18">
        <f>SUMPRODUCT(C17:G17,M17:Q17)</f>
        <v>8</v>
      </c>
      <c r="L17" s="7" t="s">
        <v>12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0</v>
      </c>
      <c r="U17" s="7">
        <f t="shared" si="0"/>
        <v>0</v>
      </c>
      <c r="V17" s="7">
        <f t="shared" si="0"/>
        <v>0</v>
      </c>
      <c r="W17" s="7">
        <f t="shared" si="0"/>
        <v>56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25.142857142857082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28.85858585858594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141.8095238095238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0</v>
      </c>
      <c r="I21" s="18">
        <f>G21*Q21</f>
        <v>20</v>
      </c>
      <c r="J21" s="18">
        <f>SUMPRODUCT(C21:G21,M21:Q21)</f>
        <v>20</v>
      </c>
      <c r="L21" s="7" t="s">
        <v>16</v>
      </c>
      <c r="M21" s="7">
        <v>0</v>
      </c>
      <c r="N21" s="7">
        <v>0</v>
      </c>
      <c r="O21" s="7">
        <v>0</v>
      </c>
      <c r="P21" s="7">
        <v>0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0</v>
      </c>
      <c r="X21" s="7">
        <f t="shared" si="0"/>
        <v>68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0</v>
      </c>
      <c r="D25" s="7">
        <v>0</v>
      </c>
      <c r="E25" s="7">
        <v>0</v>
      </c>
      <c r="F25" s="7">
        <v>112</v>
      </c>
      <c r="G25" s="7">
        <v>0</v>
      </c>
      <c r="H25" s="22">
        <f>SUM(C25:G25)</f>
        <v>112</v>
      </c>
      <c r="I25" s="22">
        <f>J17</f>
        <v>8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120</v>
      </c>
      <c r="N25" s="22">
        <f>M25-120</f>
        <v>0</v>
      </c>
    </row>
    <row r="26" spans="2:24" x14ac:dyDescent="0.3">
      <c r="B26" s="16" t="s">
        <v>13</v>
      </c>
      <c r="C26" s="7">
        <v>142.85714285714292</v>
      </c>
      <c r="D26" s="7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142.85714285714292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152.85714285714292</v>
      </c>
      <c r="N26" s="22">
        <f t="shared" ref="N26:N29" si="4">M26-120</f>
        <v>32.857142857142918</v>
      </c>
    </row>
    <row r="27" spans="2:24" x14ac:dyDescent="0.3">
      <c r="B27" s="16" t="s">
        <v>14</v>
      </c>
      <c r="C27" s="7">
        <v>0</v>
      </c>
      <c r="D27" s="7">
        <v>139.14141414141406</v>
      </c>
      <c r="E27" s="7">
        <v>0</v>
      </c>
      <c r="F27" s="7">
        <v>0</v>
      </c>
      <c r="G27" s="7">
        <v>0</v>
      </c>
      <c r="H27" s="22">
        <f t="shared" si="1"/>
        <v>139.14141414141406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149.14141414141406</v>
      </c>
      <c r="N27" s="22">
        <f t="shared" si="4"/>
        <v>29.14141414141406</v>
      </c>
    </row>
    <row r="28" spans="2:24" x14ac:dyDescent="0.3">
      <c r="B28" s="16" t="s">
        <v>15</v>
      </c>
      <c r="C28" s="7">
        <v>0</v>
      </c>
      <c r="D28" s="7">
        <v>26.190476190476218</v>
      </c>
      <c r="E28" s="7">
        <v>106.66666666666667</v>
      </c>
      <c r="F28" s="7">
        <v>0</v>
      </c>
      <c r="G28" s="7">
        <v>0</v>
      </c>
      <c r="H28" s="22">
        <f t="shared" si="1"/>
        <v>132.85714285714289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152.85714285714289</v>
      </c>
      <c r="N28" s="22">
        <f t="shared" si="4"/>
        <v>32.85714285714289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0</v>
      </c>
      <c r="G29" s="11">
        <v>100</v>
      </c>
      <c r="H29" s="22">
        <f t="shared" si="1"/>
        <v>100</v>
      </c>
      <c r="I29" s="22">
        <f>J21</f>
        <v>20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120</v>
      </c>
      <c r="N29" s="22">
        <f t="shared" si="4"/>
        <v>0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626.85569985569987</v>
      </c>
      <c r="I30" s="26"/>
      <c r="K30" s="26"/>
      <c r="L30" s="26"/>
      <c r="M30" s="25">
        <f>SUM(M25:M29)</f>
        <v>694.85569985569987</v>
      </c>
      <c r="N30" s="25">
        <f t="shared" ref="N30" si="5">SUM(N25:N29)</f>
        <v>94.855699855699868</v>
      </c>
      <c r="O30" s="7">
        <f>N30*30</f>
        <v>2845.670995670996</v>
      </c>
      <c r="P30" s="7">
        <f>N31*40</f>
        <v>1314.2857142857156</v>
      </c>
      <c r="Q30" s="7">
        <f>SUM(O30:P30)</f>
        <v>4159.9567099567121</v>
      </c>
    </row>
    <row r="31" spans="2:24" x14ac:dyDescent="0.3">
      <c r="B31" s="24"/>
      <c r="N31" s="26">
        <v>32.85714285714289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8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0</v>
      </c>
      <c r="D35" s="30">
        <f>D25*D$13*D8</f>
        <v>0</v>
      </c>
      <c r="E35" s="30">
        <f>E25*E$13*E8</f>
        <v>0</v>
      </c>
      <c r="F35" s="30">
        <f>F25*F$13*F8</f>
        <v>4368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3000.0000000000014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2295.8333333333321</v>
      </c>
      <c r="E37" s="30">
        <f t="shared" si="7"/>
        <v>0</v>
      </c>
      <c r="F37" s="30">
        <f t="shared" si="6"/>
        <v>0</v>
      </c>
      <c r="G37" s="30"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504.16666666666725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0</v>
      </c>
      <c r="G39" s="30">
        <f t="shared" si="6"/>
        <v>3000</v>
      </c>
    </row>
    <row r="40" spans="2:14" x14ac:dyDescent="0.3">
      <c r="B40" s="31" t="s">
        <v>37</v>
      </c>
      <c r="C40" s="31">
        <f>SUM(C35:C39)</f>
        <v>3000.0000000000014</v>
      </c>
      <c r="D40" s="31">
        <f t="shared" ref="D40:G40" si="8">SUM(D35:D39)</f>
        <v>2799.9999999999995</v>
      </c>
      <c r="E40" s="31">
        <f t="shared" si="8"/>
        <v>4000</v>
      </c>
      <c r="F40" s="31">
        <f t="shared" si="8"/>
        <v>4368</v>
      </c>
      <c r="G40" s="31">
        <f t="shared" si="8"/>
        <v>3000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856D-8491-4658-8353-B6C491D10B5E}">
  <dimension ref="B2:AJ40"/>
  <sheetViews>
    <sheetView topLeftCell="A10" zoomScale="74" zoomScaleNormal="52" workbookViewId="0">
      <selection activeCell="K34" sqref="K34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3</v>
      </c>
      <c r="C4" s="7">
        <v>3000</v>
      </c>
      <c r="D4" s="7">
        <v>2000</v>
      </c>
      <c r="E4" s="7">
        <v>4000</v>
      </c>
      <c r="F4" s="7">
        <v>3500</v>
      </c>
      <c r="G4" s="7">
        <v>3000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142.55000000000001</v>
      </c>
      <c r="U17" s="7">
        <f t="shared" si="0"/>
        <v>0</v>
      </c>
      <c r="V17" s="7">
        <f t="shared" si="0"/>
        <v>0</v>
      </c>
      <c r="W17" s="7">
        <f t="shared" si="0"/>
        <v>78.260000000000005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54.239999999999995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46.787999999999997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0</v>
      </c>
      <c r="I20" s="18">
        <f>E20*O20</f>
        <v>12</v>
      </c>
      <c r="J20" s="18">
        <f>SUMPRODUCT(C20:G20,M20:Q20)</f>
        <v>12</v>
      </c>
      <c r="L20" s="7" t="s">
        <v>15</v>
      </c>
      <c r="M20" s="7">
        <v>0</v>
      </c>
      <c r="N20" s="7">
        <v>0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0</v>
      </c>
      <c r="V20" s="7">
        <f t="shared" si="0"/>
        <v>61.34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0</v>
      </c>
      <c r="I21" s="18">
        <f>G21*Q21</f>
        <v>20</v>
      </c>
      <c r="J21" s="18">
        <f>SUMPRODUCT(C21:G21,M21:Q21)</f>
        <v>20</v>
      </c>
      <c r="L21" s="7" t="s">
        <v>16</v>
      </c>
      <c r="M21" s="7">
        <v>0</v>
      </c>
      <c r="N21" s="7">
        <v>0</v>
      </c>
      <c r="O21" s="7">
        <v>0</v>
      </c>
      <c r="P21" s="7">
        <v>0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0</v>
      </c>
      <c r="X21" s="7">
        <f t="shared" si="0"/>
        <v>68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25.45</v>
      </c>
      <c r="D25" s="7">
        <v>0</v>
      </c>
      <c r="E25" s="7">
        <v>0</v>
      </c>
      <c r="F25" s="7">
        <v>89.74</v>
      </c>
      <c r="G25" s="7">
        <v>0</v>
      </c>
      <c r="H25" s="22">
        <f>SUM(C25:G25)</f>
        <v>115.19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131.19</v>
      </c>
      <c r="N25" s="22">
        <f>M25-120</f>
        <v>11.189999999999998</v>
      </c>
    </row>
    <row r="26" spans="2:24" x14ac:dyDescent="0.3">
      <c r="B26" s="16" t="s">
        <v>13</v>
      </c>
      <c r="C26" s="7">
        <v>113.76</v>
      </c>
      <c r="D26" s="32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113.76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123.76</v>
      </c>
      <c r="N26" s="22">
        <f t="shared" ref="N26:N29" si="4">M26-120</f>
        <v>3.7600000000000051</v>
      </c>
    </row>
    <row r="27" spans="2:24" x14ac:dyDescent="0.3">
      <c r="B27" s="16" t="s">
        <v>14</v>
      </c>
      <c r="C27" s="7">
        <v>0</v>
      </c>
      <c r="D27" s="7">
        <v>121.212</v>
      </c>
      <c r="E27" s="7">
        <v>0</v>
      </c>
      <c r="F27" s="7">
        <v>0</v>
      </c>
      <c r="G27" s="7">
        <v>0</v>
      </c>
      <c r="H27" s="22">
        <f t="shared" si="1"/>
        <v>121.212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131.21199999999999</v>
      </c>
      <c r="N27" s="22">
        <f t="shared" si="4"/>
        <v>11.211999999999989</v>
      </c>
    </row>
    <row r="28" spans="2:24" x14ac:dyDescent="0.3">
      <c r="B28" s="16" t="s">
        <v>15</v>
      </c>
      <c r="C28" s="7">
        <v>0</v>
      </c>
      <c r="D28" s="7">
        <v>0</v>
      </c>
      <c r="E28" s="7">
        <v>106.66</v>
      </c>
      <c r="F28" s="7">
        <v>0</v>
      </c>
      <c r="G28" s="7">
        <v>0</v>
      </c>
      <c r="H28" s="22">
        <f t="shared" si="1"/>
        <v>106.66</v>
      </c>
      <c r="I28" s="22">
        <f>J20</f>
        <v>12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118.66</v>
      </c>
      <c r="N28" s="22">
        <v>0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0</v>
      </c>
      <c r="G29" s="11">
        <v>100</v>
      </c>
      <c r="H29" s="22">
        <f t="shared" si="1"/>
        <v>100</v>
      </c>
      <c r="I29" s="22">
        <f>J21</f>
        <v>20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120</v>
      </c>
      <c r="N29" s="22">
        <f t="shared" si="4"/>
        <v>0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556.822</v>
      </c>
      <c r="I30" s="26"/>
      <c r="K30" s="26"/>
      <c r="L30" s="26"/>
      <c r="M30" s="25">
        <f>SUM(M25:M29)</f>
        <v>624.822</v>
      </c>
      <c r="N30" s="25">
        <f t="shared" ref="N30" si="5">SUM(N25:N29)</f>
        <v>26.161999999999992</v>
      </c>
      <c r="O30" s="7">
        <f>N30*30</f>
        <v>784.85999999999979</v>
      </c>
      <c r="P30" s="7">
        <f>N31*40</f>
        <v>448.47999999999956</v>
      </c>
      <c r="Q30" s="7">
        <f>SUM(O30:P30)</f>
        <v>1233.3399999999992</v>
      </c>
    </row>
    <row r="31" spans="2:24" x14ac:dyDescent="0.3">
      <c r="B31" s="24"/>
      <c r="N31" s="26">
        <f>MAX(N25:N29)</f>
        <v>11.211999999999989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610.79999999999995</v>
      </c>
      <c r="D35" s="30">
        <f>D25*D$13*D8</f>
        <v>0</v>
      </c>
      <c r="E35" s="30">
        <f>E25*E$13*E8</f>
        <v>0</v>
      </c>
      <c r="F35" s="30">
        <f>F25*F$13*F8</f>
        <v>3499.8599999999997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2388.96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1999.998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0</v>
      </c>
      <c r="E38" s="30">
        <f>E28*E$13*E11</f>
        <v>3999.75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0</v>
      </c>
      <c r="G39" s="30">
        <f t="shared" si="6"/>
        <v>3000</v>
      </c>
    </row>
    <row r="40" spans="2:14" x14ac:dyDescent="0.3">
      <c r="B40" s="31" t="s">
        <v>37</v>
      </c>
      <c r="C40" s="31">
        <f>SUM(C35:C39)</f>
        <v>2999.76</v>
      </c>
      <c r="D40" s="31">
        <f t="shared" ref="D40:G40" si="8">SUM(D35:D39)</f>
        <v>1999.998</v>
      </c>
      <c r="E40" s="31">
        <f t="shared" si="8"/>
        <v>3999.75</v>
      </c>
      <c r="F40" s="31">
        <f t="shared" si="8"/>
        <v>3499.8599999999997</v>
      </c>
      <c r="G40" s="31">
        <f t="shared" si="8"/>
        <v>3000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EAB3-8A8B-4FA4-8584-2CC3E35C8368}">
  <dimension ref="B2:AJ40"/>
  <sheetViews>
    <sheetView topLeftCell="A6" zoomScale="74" zoomScaleNormal="52" workbookViewId="0">
      <selection activeCell="O30" sqref="O30:Q30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4</v>
      </c>
      <c r="C4" s="7">
        <v>3000</v>
      </c>
      <c r="D4" s="7">
        <v>3000</v>
      </c>
      <c r="E4" s="7">
        <v>4000</v>
      </c>
      <c r="F4" s="7">
        <v>3800</v>
      </c>
      <c r="G4" s="7">
        <v>2800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118.46049743137127</v>
      </c>
      <c r="U17" s="7">
        <f t="shared" si="0"/>
        <v>0</v>
      </c>
      <c r="V17" s="7">
        <f t="shared" si="0"/>
        <v>0</v>
      </c>
      <c r="W17" s="7">
        <f t="shared" si="0"/>
        <v>91.38513589969898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8</v>
      </c>
      <c r="J18" s="18">
        <f>SUMPRODUCT(C18:G18,M18:Q18)</f>
        <v>18</v>
      </c>
      <c r="L18" s="7" t="s">
        <v>13</v>
      </c>
      <c r="M18" s="7">
        <v>1</v>
      </c>
      <c r="N18" s="7">
        <v>1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81.759431507004322</v>
      </c>
      <c r="U18" s="7">
        <f t="shared" si="0"/>
        <v>130.08620182406599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35.845633331070218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152.5122999977369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147.17896666440359</v>
      </c>
      <c r="X21" s="7">
        <f t="shared" si="0"/>
        <v>74.666666666666671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49.539502568628734</v>
      </c>
      <c r="D25" s="7">
        <v>0</v>
      </c>
      <c r="E25" s="7">
        <v>0</v>
      </c>
      <c r="F25" s="7">
        <v>76.61486410030102</v>
      </c>
      <c r="G25" s="7">
        <v>0</v>
      </c>
      <c r="H25" s="22">
        <f>SUM(C25:G25)</f>
        <v>126.15436666892975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142.15436666892975</v>
      </c>
      <c r="N25" s="22">
        <f>M25-120</f>
        <v>22.154366668929754</v>
      </c>
    </row>
    <row r="26" spans="2:24" x14ac:dyDescent="0.3">
      <c r="B26" s="16" t="s">
        <v>13</v>
      </c>
      <c r="C26" s="7">
        <v>86.240568492995678</v>
      </c>
      <c r="D26" s="32">
        <v>37.913798175933998</v>
      </c>
      <c r="E26" s="7">
        <v>0</v>
      </c>
      <c r="F26" s="7">
        <v>0</v>
      </c>
      <c r="G26" s="7">
        <v>0</v>
      </c>
      <c r="H26" s="22">
        <f t="shared" ref="H26:H29" si="1">SUM(C26:G26)</f>
        <v>124.15436666892967</v>
      </c>
      <c r="I26" s="22">
        <f>J18</f>
        <v>18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142.15436666892967</v>
      </c>
      <c r="N26" s="22">
        <f t="shared" ref="N26:N29" si="4">M26-120</f>
        <v>22.154366668929669</v>
      </c>
    </row>
    <row r="27" spans="2:24" x14ac:dyDescent="0.3">
      <c r="B27" s="16" t="s">
        <v>14</v>
      </c>
      <c r="C27" s="7">
        <v>0</v>
      </c>
      <c r="D27" s="7">
        <v>132.15436666892978</v>
      </c>
      <c r="E27" s="7">
        <v>0</v>
      </c>
      <c r="F27" s="7">
        <v>0</v>
      </c>
      <c r="G27" s="7">
        <v>0</v>
      </c>
      <c r="H27" s="22">
        <f t="shared" si="1"/>
        <v>132.15436666892978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142.15436666892978</v>
      </c>
      <c r="N27" s="22">
        <f t="shared" si="4"/>
        <v>22.154366668929782</v>
      </c>
    </row>
    <row r="28" spans="2:24" x14ac:dyDescent="0.3">
      <c r="B28" s="16" t="s">
        <v>15</v>
      </c>
      <c r="C28" s="7">
        <v>0</v>
      </c>
      <c r="D28" s="7">
        <v>15.487700002263106</v>
      </c>
      <c r="E28" s="7">
        <v>106.66666666666667</v>
      </c>
      <c r="F28" s="7">
        <v>0</v>
      </c>
      <c r="G28" s="7">
        <v>0</v>
      </c>
      <c r="H28" s="22">
        <f t="shared" si="1"/>
        <v>122.15436666892978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142.15436666892978</v>
      </c>
      <c r="N28" s="22">
        <f t="shared" si="4"/>
        <v>22.154366668929782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20.821033335596411</v>
      </c>
      <c r="G29" s="11">
        <v>93.333333333333329</v>
      </c>
      <c r="H29" s="22">
        <f t="shared" si="1"/>
        <v>114.15436666892974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142.15436666892975</v>
      </c>
      <c r="N29" s="22">
        <f t="shared" si="4"/>
        <v>22.154366668929754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618.77183334464871</v>
      </c>
      <c r="I30" s="26"/>
      <c r="K30" s="26"/>
      <c r="L30" s="26"/>
      <c r="M30" s="25">
        <f>SUM(M25:M29)</f>
        <v>710.77183334464871</v>
      </c>
      <c r="N30" s="25">
        <f t="shared" ref="N30" si="5">SUM(N25:N29)</f>
        <v>110.77183334464874</v>
      </c>
      <c r="O30" s="7">
        <f>N30*30</f>
        <v>3323.1550003394623</v>
      </c>
      <c r="P30" s="7">
        <f>N31*40</f>
        <v>886.17466675719106</v>
      </c>
      <c r="Q30" s="7">
        <f>SUM(O30:P30)</f>
        <v>4209.3296670966538</v>
      </c>
    </row>
    <row r="31" spans="2:24" x14ac:dyDescent="0.3">
      <c r="B31" s="24"/>
      <c r="N31" s="26">
        <v>22.154366668929775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1188.9480616470896</v>
      </c>
      <c r="D35" s="30">
        <f>D25*D$13*D8</f>
        <v>0</v>
      </c>
      <c r="E35" s="30">
        <f>E25*E$13*E8</f>
        <v>0</v>
      </c>
      <c r="F35" s="30">
        <f>F25*F$13*F8</f>
        <v>2987.9796999117398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1811.051938352909</v>
      </c>
      <c r="D36" s="30">
        <f>D26*D$13*D9</f>
        <v>521.31472491909244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2180.5470500373417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298.13822504356477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812.02030008826011</v>
      </c>
      <c r="G39" s="30">
        <f t="shared" si="6"/>
        <v>2799.9999999999995</v>
      </c>
    </row>
    <row r="40" spans="2:14" x14ac:dyDescent="0.3">
      <c r="B40" s="31" t="s">
        <v>37</v>
      </c>
      <c r="C40" s="31">
        <f>SUM(C35:C39)</f>
        <v>2999.9999999999986</v>
      </c>
      <c r="D40" s="31">
        <f t="shared" ref="D40:G40" si="8">SUM(D35:D39)</f>
        <v>2999.9999999999991</v>
      </c>
      <c r="E40" s="31">
        <f t="shared" si="8"/>
        <v>4000</v>
      </c>
      <c r="F40" s="31">
        <f t="shared" si="8"/>
        <v>3800</v>
      </c>
      <c r="G40" s="31">
        <f t="shared" si="8"/>
        <v>2799.9999999999995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3DF4-686B-4BA3-BAFC-16DED1934F01}">
  <dimension ref="B2:AJ40"/>
  <sheetViews>
    <sheetView topLeftCell="A6" zoomScale="74" zoomScaleNormal="52" workbookViewId="0">
      <selection activeCell="O30" sqref="O30:Q30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5</v>
      </c>
      <c r="C4" s="7">
        <v>3000</v>
      </c>
      <c r="D4" s="7">
        <v>3000</v>
      </c>
      <c r="E4" s="7">
        <v>4000</v>
      </c>
      <c r="F4" s="7">
        <v>4000</v>
      </c>
      <c r="G4" s="7">
        <v>2800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121.59716658745782</v>
      </c>
      <c r="U17" s="7">
        <f t="shared" si="0"/>
        <v>0</v>
      </c>
      <c r="V17" s="7">
        <f t="shared" si="0"/>
        <v>0</v>
      </c>
      <c r="W17" s="7">
        <f t="shared" si="0"/>
        <v>87.252698757553148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8</v>
      </c>
      <c r="J18" s="18">
        <f>SUMPRODUCT(C18:G18,M18:Q18)</f>
        <v>18</v>
      </c>
      <c r="L18" s="7" t="s">
        <v>13</v>
      </c>
      <c r="M18" s="7">
        <v>1</v>
      </c>
      <c r="N18" s="7">
        <v>1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78.174666757191048</v>
      </c>
      <c r="U18" s="7">
        <f t="shared" si="0"/>
        <v>132.67519858781986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34.849865345010983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151.51653201167764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146.1831986783443</v>
      </c>
      <c r="X21" s="7">
        <f t="shared" si="0"/>
        <v>74.666666666666671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46.402833412542172</v>
      </c>
      <c r="D25" s="7">
        <v>0</v>
      </c>
      <c r="E25" s="7">
        <v>0</v>
      </c>
      <c r="F25" s="7">
        <v>80.747301242446852</v>
      </c>
      <c r="G25" s="7">
        <v>0</v>
      </c>
      <c r="H25" s="22">
        <f>SUM(C25:G25)</f>
        <v>127.15013465498902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143.15013465498902</v>
      </c>
      <c r="N25" s="22">
        <f>M25-120</f>
        <v>23.150134654989017</v>
      </c>
    </row>
    <row r="26" spans="2:24" x14ac:dyDescent="0.3">
      <c r="B26" s="16" t="s">
        <v>13</v>
      </c>
      <c r="C26" s="7">
        <v>89.825333242808952</v>
      </c>
      <c r="D26" s="32">
        <v>35.324801412180143</v>
      </c>
      <c r="E26" s="7">
        <v>0</v>
      </c>
      <c r="F26" s="7">
        <v>0</v>
      </c>
      <c r="G26" s="7">
        <v>0</v>
      </c>
      <c r="H26" s="22">
        <f t="shared" ref="H26:H29" si="1">SUM(C26:G26)</f>
        <v>125.1501346549891</v>
      </c>
      <c r="I26" s="22">
        <f>J18</f>
        <v>18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143.1501346549891</v>
      </c>
      <c r="N26" s="22">
        <f t="shared" ref="N26:N29" si="4">M26-120</f>
        <v>23.150134654989103</v>
      </c>
    </row>
    <row r="27" spans="2:24" x14ac:dyDescent="0.3">
      <c r="B27" s="16" t="s">
        <v>14</v>
      </c>
      <c r="C27" s="7">
        <v>0</v>
      </c>
      <c r="D27" s="7">
        <v>133.15013465498902</v>
      </c>
      <c r="E27" s="7">
        <v>0</v>
      </c>
      <c r="F27" s="7">
        <v>0</v>
      </c>
      <c r="G27" s="7">
        <v>0</v>
      </c>
      <c r="H27" s="22">
        <f t="shared" si="1"/>
        <v>133.15013465498902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143.15013465498902</v>
      </c>
      <c r="N27" s="22">
        <f t="shared" si="4"/>
        <v>23.150134654989017</v>
      </c>
    </row>
    <row r="28" spans="2:24" x14ac:dyDescent="0.3">
      <c r="B28" s="16" t="s">
        <v>15</v>
      </c>
      <c r="C28" s="7">
        <v>0</v>
      </c>
      <c r="D28" s="7">
        <v>16.483467988322353</v>
      </c>
      <c r="E28" s="7">
        <v>106.66666666666667</v>
      </c>
      <c r="F28" s="7">
        <v>0</v>
      </c>
      <c r="G28" s="7">
        <v>0</v>
      </c>
      <c r="H28" s="22">
        <f t="shared" si="1"/>
        <v>123.15013465498902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143.15013465498902</v>
      </c>
      <c r="N28" s="22">
        <f t="shared" si="4"/>
        <v>23.150134654989017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21.816801321655696</v>
      </c>
      <c r="G29" s="11">
        <v>93.333333333333329</v>
      </c>
      <c r="H29" s="22">
        <f t="shared" si="1"/>
        <v>115.15013465498902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143.15013465498902</v>
      </c>
      <c r="N29" s="22">
        <f t="shared" si="4"/>
        <v>23.150134654989017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623.75067327494514</v>
      </c>
      <c r="I30" s="26"/>
      <c r="K30" s="26"/>
      <c r="L30" s="26"/>
      <c r="M30" s="25">
        <f>SUM(M25:M29)</f>
        <v>715.75067327494526</v>
      </c>
      <c r="N30" s="25">
        <f t="shared" ref="N30" si="5">SUM(N25:N29)</f>
        <v>115.75067327494517</v>
      </c>
      <c r="O30" s="7">
        <f>N30*30</f>
        <v>3472.520198248355</v>
      </c>
      <c r="P30" s="7">
        <f>N31*40</f>
        <v>926.00538619956126</v>
      </c>
      <c r="Q30" s="7">
        <f>SUM(O30:P30)</f>
        <v>4398.5255844479161</v>
      </c>
    </row>
    <row r="31" spans="2:24" x14ac:dyDescent="0.3">
      <c r="B31" s="24"/>
      <c r="N31" s="26">
        <v>23.150134654989031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1113.6680019010121</v>
      </c>
      <c r="D35" s="30">
        <f>D25*D$13*D8</f>
        <v>0</v>
      </c>
      <c r="E35" s="30">
        <f>E25*E$13*E8</f>
        <v>0</v>
      </c>
      <c r="F35" s="30">
        <f>F25*F$13*F8</f>
        <v>3149.1447484554274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1886.3319980989879</v>
      </c>
      <c r="D36" s="30">
        <f>D26*D$13*D9</f>
        <v>485.71601941747701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2196.977221807319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317.30675877520531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850.85525154457218</v>
      </c>
      <c r="G39" s="30">
        <f t="shared" si="6"/>
        <v>2799.9999999999995</v>
      </c>
    </row>
    <row r="40" spans="2:14" x14ac:dyDescent="0.3">
      <c r="B40" s="31" t="s">
        <v>37</v>
      </c>
      <c r="C40" s="31">
        <f>SUM(C35:C39)</f>
        <v>3000</v>
      </c>
      <c r="D40" s="31">
        <f t="shared" ref="D40:G40" si="8">SUM(D35:D39)</f>
        <v>3000.0000000000014</v>
      </c>
      <c r="E40" s="31">
        <f t="shared" si="8"/>
        <v>4000</v>
      </c>
      <c r="F40" s="31">
        <f t="shared" si="8"/>
        <v>3999.9999999999995</v>
      </c>
      <c r="G40" s="31">
        <f t="shared" si="8"/>
        <v>2799.9999999999995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BA68-30B0-4719-9AF5-5664ABF1F84C}">
  <dimension ref="B2:AJ40"/>
  <sheetViews>
    <sheetView topLeftCell="A16" zoomScale="74" zoomScaleNormal="52" workbookViewId="0">
      <selection activeCell="O30" sqref="O30:Q30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6</v>
      </c>
      <c r="C4" s="7">
        <v>3500</v>
      </c>
      <c r="D4" s="7">
        <v>2500</v>
      </c>
      <c r="E4" s="7">
        <v>4000</v>
      </c>
      <c r="F4" s="7">
        <v>3800</v>
      </c>
      <c r="G4" s="7">
        <v>2500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118.41666666666664</v>
      </c>
      <c r="U17" s="7">
        <f t="shared" si="0"/>
        <v>0</v>
      </c>
      <c r="V17" s="7">
        <f t="shared" si="0"/>
        <v>0</v>
      </c>
      <c r="W17" s="7">
        <f t="shared" si="0"/>
        <v>90.832750582750606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58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35.249417249417291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151.91608391608392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147.73135198135196</v>
      </c>
      <c r="X21" s="7">
        <f t="shared" si="0"/>
        <v>84.666666666666671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49.583333333333357</v>
      </c>
      <c r="D25" s="7">
        <v>0</v>
      </c>
      <c r="E25" s="7">
        <v>0</v>
      </c>
      <c r="F25" s="7">
        <v>77.167249417249394</v>
      </c>
      <c r="G25" s="7">
        <v>0</v>
      </c>
      <c r="H25" s="22">
        <f>SUM(C25:G25)</f>
        <v>126.75058275058275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142.75058275058274</v>
      </c>
      <c r="N25" s="22">
        <f>M25-120</f>
        <v>22.750582750582737</v>
      </c>
    </row>
    <row r="26" spans="2:24" x14ac:dyDescent="0.3">
      <c r="B26" s="16" t="s">
        <v>13</v>
      </c>
      <c r="C26" s="7">
        <v>110</v>
      </c>
      <c r="D26" s="32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110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120</v>
      </c>
      <c r="N26" s="22">
        <f t="shared" ref="N26:N29" si="4">M26-120</f>
        <v>0</v>
      </c>
    </row>
    <row r="27" spans="2:24" x14ac:dyDescent="0.3">
      <c r="B27" s="16" t="s">
        <v>14</v>
      </c>
      <c r="C27" s="7">
        <v>0</v>
      </c>
      <c r="D27" s="7">
        <v>132.75058275058271</v>
      </c>
      <c r="E27" s="7">
        <v>0</v>
      </c>
      <c r="F27" s="7">
        <v>0</v>
      </c>
      <c r="G27" s="7">
        <v>0</v>
      </c>
      <c r="H27" s="22">
        <f t="shared" si="1"/>
        <v>132.75058275058271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142.75058275058271</v>
      </c>
      <c r="N27" s="22">
        <f t="shared" si="4"/>
        <v>22.750582750582709</v>
      </c>
    </row>
    <row r="28" spans="2:24" x14ac:dyDescent="0.3">
      <c r="B28" s="16" t="s">
        <v>15</v>
      </c>
      <c r="C28" s="7">
        <v>0</v>
      </c>
      <c r="D28" s="7">
        <v>16.083916083916087</v>
      </c>
      <c r="E28" s="7">
        <v>106.66666666666667</v>
      </c>
      <c r="F28" s="7">
        <v>0</v>
      </c>
      <c r="G28" s="7">
        <v>0</v>
      </c>
      <c r="H28" s="22">
        <f t="shared" si="1"/>
        <v>122.75058275058277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142.75058275058277</v>
      </c>
      <c r="N28" s="22">
        <f t="shared" si="4"/>
        <v>22.750582750582765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20.268648018648037</v>
      </c>
      <c r="G29" s="11">
        <v>83.333333333333329</v>
      </c>
      <c r="H29" s="22">
        <f t="shared" si="1"/>
        <v>103.60198135198137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131.60198135198135</v>
      </c>
      <c r="N29" s="22">
        <f t="shared" si="4"/>
        <v>11.601981351981351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595.85372960372968</v>
      </c>
      <c r="I30" s="26"/>
      <c r="K30" s="26"/>
      <c r="L30" s="26"/>
      <c r="M30" s="25">
        <f>SUM(M25:M29)</f>
        <v>679.85372960372956</v>
      </c>
      <c r="N30" s="25">
        <f t="shared" ref="N30" si="5">SUM(N25:N29)</f>
        <v>79.853729603729562</v>
      </c>
      <c r="O30" s="7">
        <f>N30*30</f>
        <v>2395.6118881118869</v>
      </c>
      <c r="P30" s="7">
        <f>N31*40</f>
        <v>910.02331002331061</v>
      </c>
      <c r="Q30" s="7">
        <f>SUM(O30:P30)</f>
        <v>3305.6351981351972</v>
      </c>
    </row>
    <row r="31" spans="2:24" x14ac:dyDescent="0.3">
      <c r="B31" s="24"/>
      <c r="N31" s="26">
        <v>22.750582750582765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1190.0000000000005</v>
      </c>
      <c r="D35" s="30">
        <f>D25*D$13*D8</f>
        <v>0</v>
      </c>
      <c r="E35" s="30">
        <f>E25*E$13*E8</f>
        <v>0</v>
      </c>
      <c r="F35" s="30">
        <f>F25*F$13*F8</f>
        <v>3009.5227272727261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2310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2190.3846153846148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309.6153846153847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790.47727272727343</v>
      </c>
      <c r="G39" s="30">
        <f t="shared" si="6"/>
        <v>2499.9999999999995</v>
      </c>
    </row>
    <row r="40" spans="2:14" x14ac:dyDescent="0.3">
      <c r="B40" s="31" t="s">
        <v>37</v>
      </c>
      <c r="C40" s="31">
        <f>SUM(C35:C39)</f>
        <v>3500.0000000000005</v>
      </c>
      <c r="D40" s="31">
        <f t="shared" ref="D40:G40" si="8">SUM(D35:D39)</f>
        <v>2499.9999999999995</v>
      </c>
      <c r="E40" s="31">
        <f t="shared" si="8"/>
        <v>4000</v>
      </c>
      <c r="F40" s="31">
        <f t="shared" si="8"/>
        <v>3799.9999999999995</v>
      </c>
      <c r="G40" s="31">
        <f t="shared" si="8"/>
        <v>2499.9999999999995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4B5-28F8-4593-95FE-BB825CB0D8A2}">
  <dimension ref="B2:AJ40"/>
  <sheetViews>
    <sheetView zoomScale="74" zoomScaleNormal="52" workbookViewId="0">
      <selection activeCell="O30" sqref="O30:Q30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7</v>
      </c>
      <c r="C4" s="7">
        <v>3500</v>
      </c>
      <c r="D4" s="7">
        <v>2500</v>
      </c>
      <c r="E4" s="7">
        <v>3800</v>
      </c>
      <c r="F4" s="7">
        <v>4000</v>
      </c>
      <c r="G4" s="7">
        <v>2500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118.41666666666663</v>
      </c>
      <c r="U17" s="7">
        <f t="shared" si="0"/>
        <v>0</v>
      </c>
      <c r="V17" s="7">
        <f t="shared" si="0"/>
        <v>0</v>
      </c>
      <c r="W17" s="7">
        <f t="shared" si="0"/>
        <v>93.704545454545496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57.999999999999972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38.121212121212096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149.45454545454547</v>
      </c>
      <c r="V20" s="7">
        <f t="shared" si="0"/>
        <v>66.666666666666657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139.73135198135196</v>
      </c>
      <c r="X21" s="7">
        <f t="shared" si="0"/>
        <v>84.666666666666671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49.583333333333371</v>
      </c>
      <c r="D25" s="7">
        <v>0</v>
      </c>
      <c r="E25" s="7">
        <v>0</v>
      </c>
      <c r="F25" s="7">
        <v>74.295454545454504</v>
      </c>
      <c r="G25" s="7">
        <v>0</v>
      </c>
      <c r="H25" s="22">
        <f>SUM(C25:G25)</f>
        <v>123.87878787878788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139.87878787878788</v>
      </c>
      <c r="N25" s="22">
        <f>M25-120</f>
        <v>19.878787878787875</v>
      </c>
    </row>
    <row r="26" spans="2:24" x14ac:dyDescent="0.3">
      <c r="B26" s="16" t="s">
        <v>13</v>
      </c>
      <c r="C26" s="7">
        <v>110.00000000000003</v>
      </c>
      <c r="D26" s="32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110.00000000000003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120.00000000000003</v>
      </c>
      <c r="N26" s="22">
        <f t="shared" ref="N26:N29" si="4">M26-120</f>
        <v>0</v>
      </c>
    </row>
    <row r="27" spans="2:24" x14ac:dyDescent="0.3">
      <c r="B27" s="16" t="s">
        <v>14</v>
      </c>
      <c r="C27" s="7">
        <v>0</v>
      </c>
      <c r="D27" s="7">
        <v>129.8787878787879</v>
      </c>
      <c r="E27" s="7">
        <v>0</v>
      </c>
      <c r="F27" s="7">
        <v>0</v>
      </c>
      <c r="G27" s="7">
        <v>0</v>
      </c>
      <c r="H27" s="22">
        <f t="shared" si="1"/>
        <v>129.8787878787879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139.8787878787879</v>
      </c>
      <c r="N27" s="22">
        <f t="shared" si="4"/>
        <v>19.878787878787904</v>
      </c>
    </row>
    <row r="28" spans="2:24" x14ac:dyDescent="0.3">
      <c r="B28" s="16" t="s">
        <v>15</v>
      </c>
      <c r="C28" s="7">
        <v>0</v>
      </c>
      <c r="D28" s="7">
        <v>18.545454545454529</v>
      </c>
      <c r="E28" s="7">
        <v>101.33333333333334</v>
      </c>
      <c r="F28" s="7">
        <v>0</v>
      </c>
      <c r="G28" s="7">
        <v>0</v>
      </c>
      <c r="H28" s="22">
        <f t="shared" si="1"/>
        <v>119.87878787878788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139.87878787878788</v>
      </c>
      <c r="N28" s="22">
        <f t="shared" si="4"/>
        <v>19.878787878787875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28.26864801864803</v>
      </c>
      <c r="G29" s="11">
        <v>83.333333333333329</v>
      </c>
      <c r="H29" s="22">
        <f t="shared" si="1"/>
        <v>111.60198135198135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139.60198135198135</v>
      </c>
      <c r="N29" s="22">
        <f t="shared" si="4"/>
        <v>19.601981351981351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595.23834498834503</v>
      </c>
      <c r="I30" s="26"/>
      <c r="K30" s="26"/>
      <c r="L30" s="26"/>
      <c r="M30" s="25">
        <f>SUM(M25:M29)</f>
        <v>679.23834498834503</v>
      </c>
      <c r="N30" s="25">
        <f t="shared" ref="N30" si="5">SUM(N25:N29)</f>
        <v>79.238344988345006</v>
      </c>
      <c r="O30" s="7">
        <f>N30*30</f>
        <v>2377.1503496503501</v>
      </c>
      <c r="P30" s="7">
        <f>N31*40</f>
        <v>795.1515151515157</v>
      </c>
      <c r="Q30" s="7">
        <f>SUM(O30:P30)</f>
        <v>3172.301864801866</v>
      </c>
    </row>
    <row r="31" spans="2:24" x14ac:dyDescent="0.3">
      <c r="B31" s="24"/>
      <c r="N31" s="26">
        <v>19.878787878787893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1190.0000000000009</v>
      </c>
      <c r="D35" s="30">
        <f>D25*D$13*D8</f>
        <v>0</v>
      </c>
      <c r="E35" s="30">
        <f>E25*E$13*E8</f>
        <v>0</v>
      </c>
      <c r="F35" s="30">
        <f>F25*F$13*F8</f>
        <v>2897.5227272727257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2310.0000000000005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2143.0000000000005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356.99999999999972</v>
      </c>
      <c r="E38" s="30">
        <f>E28*E$13*E11</f>
        <v>3800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1102.4772727272732</v>
      </c>
      <c r="G39" s="30">
        <f t="shared" si="6"/>
        <v>2499.9999999999995</v>
      </c>
    </row>
    <row r="40" spans="2:14" x14ac:dyDescent="0.3">
      <c r="B40" s="31" t="s">
        <v>37</v>
      </c>
      <c r="C40" s="31">
        <f>SUM(C35:C39)</f>
        <v>3500.0000000000014</v>
      </c>
      <c r="D40" s="31">
        <f t="shared" ref="D40:G40" si="8">SUM(D35:D39)</f>
        <v>2500</v>
      </c>
      <c r="E40" s="31">
        <f t="shared" si="8"/>
        <v>3800</v>
      </c>
      <c r="F40" s="31">
        <f t="shared" si="8"/>
        <v>3999.9999999999991</v>
      </c>
      <c r="G40" s="31">
        <f t="shared" si="8"/>
        <v>2499.9999999999995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C259-4018-42DD-9084-6BD59121525E}">
  <dimension ref="B2:AJ40"/>
  <sheetViews>
    <sheetView topLeftCell="A2" zoomScale="74" zoomScaleNormal="52" workbookViewId="0">
      <selection activeCell="O30" sqref="O30:Q30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4" style="2" customWidth="1"/>
    <col min="16" max="16" width="12.296875" style="2" customWidth="1"/>
    <col min="17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3">
        <v>8</v>
      </c>
      <c r="C4" s="7">
        <v>3300</v>
      </c>
      <c r="D4" s="7">
        <v>3400</v>
      </c>
      <c r="E4" s="7">
        <v>3700</v>
      </c>
      <c r="F4" s="7">
        <v>4200</v>
      </c>
      <c r="G4" s="7">
        <v>2500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36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107.68352682915787</v>
      </c>
      <c r="U17" s="7">
        <f t="shared" si="0"/>
        <v>0</v>
      </c>
      <c r="V17" s="7">
        <f t="shared" si="0"/>
        <v>0</v>
      </c>
      <c r="W17" s="7">
        <f t="shared" si="0"/>
        <v>96.64541607260054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8</v>
      </c>
      <c r="J18" s="18">
        <f>SUMPRODUCT(C18:G18,M18:Q18)</f>
        <v>18</v>
      </c>
      <c r="L18" s="7" t="s">
        <v>13</v>
      </c>
      <c r="M18" s="7">
        <v>1</v>
      </c>
      <c r="N18" s="7">
        <v>1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79.790255052390975</v>
      </c>
      <c r="U18" s="7">
        <f t="shared" si="0"/>
        <v>126.53868784936736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30.328942901758467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138.9956095684251</v>
      </c>
      <c r="V20" s="7">
        <f t="shared" si="0"/>
        <v>69.333333333333329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131.66227623509175</v>
      </c>
      <c r="X21" s="7">
        <f t="shared" si="0"/>
        <v>84.666666666666671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7">
        <v>60.31647317084213</v>
      </c>
      <c r="D25" s="7">
        <v>0</v>
      </c>
      <c r="E25" s="7">
        <v>0</v>
      </c>
      <c r="F25" s="7">
        <v>71.35458392739946</v>
      </c>
      <c r="G25" s="7">
        <v>0</v>
      </c>
      <c r="H25" s="22">
        <f>SUM(C25:G25)</f>
        <v>131.67105709824159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147.67105709824159</v>
      </c>
      <c r="N25" s="22">
        <f>M25-120</f>
        <v>27.67105709824159</v>
      </c>
    </row>
    <row r="26" spans="2:24" x14ac:dyDescent="0.3">
      <c r="B26" s="16" t="s">
        <v>13</v>
      </c>
      <c r="C26" s="7">
        <v>88.209744947609025</v>
      </c>
      <c r="D26" s="32">
        <v>41.461312150632629</v>
      </c>
      <c r="E26" s="7">
        <v>0</v>
      </c>
      <c r="F26" s="7">
        <v>0</v>
      </c>
      <c r="G26" s="7">
        <v>0</v>
      </c>
      <c r="H26" s="22">
        <f t="shared" ref="H26:H29" si="1">SUM(C26:G26)</f>
        <v>129.67105709824165</v>
      </c>
      <c r="I26" s="22">
        <f>J18</f>
        <v>18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147.67105709824165</v>
      </c>
      <c r="N26" s="22">
        <f t="shared" ref="N26:N29" si="4">M26-120</f>
        <v>27.671057098241647</v>
      </c>
    </row>
    <row r="27" spans="2:24" x14ac:dyDescent="0.3">
      <c r="B27" s="16" t="s">
        <v>14</v>
      </c>
      <c r="C27" s="7">
        <v>0</v>
      </c>
      <c r="D27" s="7">
        <v>137.67105709824153</v>
      </c>
      <c r="E27" s="7">
        <v>0</v>
      </c>
      <c r="F27" s="7">
        <v>0</v>
      </c>
      <c r="G27" s="7">
        <v>0</v>
      </c>
      <c r="H27" s="22">
        <f t="shared" si="1"/>
        <v>137.67105709824153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147.67105709824153</v>
      </c>
      <c r="N27" s="22">
        <f t="shared" si="4"/>
        <v>27.671057098241533</v>
      </c>
    </row>
    <row r="28" spans="2:24" x14ac:dyDescent="0.3">
      <c r="B28" s="16" t="s">
        <v>15</v>
      </c>
      <c r="C28" s="7">
        <v>0</v>
      </c>
      <c r="D28" s="7">
        <v>29.004390431574897</v>
      </c>
      <c r="E28" s="7">
        <v>98.666666666666671</v>
      </c>
      <c r="F28" s="7">
        <v>0</v>
      </c>
      <c r="G28" s="7">
        <v>0</v>
      </c>
      <c r="H28" s="22">
        <f t="shared" si="1"/>
        <v>127.67105709824156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147.67105709824156</v>
      </c>
      <c r="N28" s="22">
        <f t="shared" si="4"/>
        <v>27.671057098241562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36.33772376490824</v>
      </c>
      <c r="G29" s="11">
        <v>83.333333333333329</v>
      </c>
      <c r="H29" s="22">
        <f t="shared" si="1"/>
        <v>119.67105709824156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147.67105709824156</v>
      </c>
      <c r="N29" s="22">
        <f t="shared" si="4"/>
        <v>27.671057098241562</v>
      </c>
      <c r="O29" s="21" t="s">
        <v>38</v>
      </c>
      <c r="P29" s="21" t="s">
        <v>39</v>
      </c>
      <c r="Q29" s="21" t="s">
        <v>40</v>
      </c>
    </row>
    <row r="30" spans="2:24" x14ac:dyDescent="0.3">
      <c r="B30" s="24"/>
      <c r="H30" s="25">
        <f>SUM(H25:H29)</f>
        <v>646.35528549120795</v>
      </c>
      <c r="I30" s="26"/>
      <c r="K30" s="26"/>
      <c r="L30" s="26"/>
      <c r="M30" s="25">
        <f>SUM(M25:M29)</f>
        <v>738.35528549120795</v>
      </c>
      <c r="N30" s="25">
        <f t="shared" ref="N30" si="5">SUM(N25:N29)</f>
        <v>138.35528549120789</v>
      </c>
      <c r="O30" s="7">
        <f>N30*30</f>
        <v>4150.6585647362372</v>
      </c>
      <c r="P30" s="7">
        <f>N31*40</f>
        <v>1106.8422839296625</v>
      </c>
      <c r="Q30" s="7">
        <f>SUM(O30:P30)</f>
        <v>5257.5008486658999</v>
      </c>
    </row>
    <row r="31" spans="2:24" x14ac:dyDescent="0.3">
      <c r="B31" s="24"/>
      <c r="N31" s="26">
        <v>27.671057098241562</v>
      </c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1447.5953561002111</v>
      </c>
      <c r="D35" s="30">
        <f>D25*D$13*D8</f>
        <v>0</v>
      </c>
      <c r="E35" s="30">
        <f>E25*E$13*E8</f>
        <v>0</v>
      </c>
      <c r="F35" s="30">
        <f>F25*F$13*F8</f>
        <v>2782.8287731685791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1852.4046438997896</v>
      </c>
      <c r="D36" s="30">
        <f>D26*D$13*D9</f>
        <v>570.09304207119862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2271.5724421209857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558.33451580781684</v>
      </c>
      <c r="E38" s="30">
        <f>E28*E$13*E11</f>
        <v>3700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1417.1712268314213</v>
      </c>
      <c r="G39" s="30">
        <f t="shared" si="6"/>
        <v>2499.9999999999995</v>
      </c>
    </row>
    <row r="40" spans="2:14" x14ac:dyDescent="0.3">
      <c r="B40" s="31" t="s">
        <v>37</v>
      </c>
      <c r="C40" s="31">
        <f>SUM(C35:C39)</f>
        <v>3300.0000000000009</v>
      </c>
      <c r="D40" s="31">
        <f t="shared" ref="D40:G40" si="8">SUM(D35:D39)</f>
        <v>3400.0000000000014</v>
      </c>
      <c r="E40" s="31">
        <f t="shared" si="8"/>
        <v>3700</v>
      </c>
      <c r="F40" s="31">
        <f t="shared" si="8"/>
        <v>4200</v>
      </c>
      <c r="G40" s="31">
        <f t="shared" si="8"/>
        <v>2499.9999999999995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Answer</vt:lpstr>
      <vt:lpstr>Q4_Week1</vt:lpstr>
      <vt:lpstr>Q4_Week2</vt:lpstr>
      <vt:lpstr>Q4_Week3</vt:lpstr>
      <vt:lpstr>Q4_Week4</vt:lpstr>
      <vt:lpstr>Q4_Week5</vt:lpstr>
      <vt:lpstr>Q4_Week6</vt:lpstr>
      <vt:lpstr>Q4_Week7</vt:lpstr>
      <vt:lpstr>Q4_Week8</vt:lpstr>
      <vt:lpstr>Q4_Week9</vt:lpstr>
      <vt:lpstr>Q4_Week10</vt:lpstr>
      <vt:lpstr>Q4_Week11</vt:lpstr>
      <vt:lpstr>Q4_Week12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 Saxena</dc:creator>
  <cp:lastModifiedBy>Priyansh Saxena</cp:lastModifiedBy>
  <dcterms:created xsi:type="dcterms:W3CDTF">2023-12-10T22:51:29Z</dcterms:created>
  <dcterms:modified xsi:type="dcterms:W3CDTF">2023-12-14T04:18:00Z</dcterms:modified>
</cp:coreProperties>
</file>