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docs\"/>
    </mc:Choice>
  </mc:AlternateContent>
  <xr:revisionPtr revIDLastSave="0" documentId="13_ncr:1_{27E3F533-FCEA-4438-ABD8-209C2C72236A}" xr6:coauthVersionLast="47" xr6:coauthVersionMax="47" xr10:uidLastSave="{00000000-0000-0000-0000-000000000000}"/>
  <bookViews>
    <workbookView xWindow="-108" yWindow="-108" windowWidth="23256" windowHeight="12576" xr2:uid="{EEFBBBD4-DAC4-4F35-8600-CC9D3F6E2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 s="1"/>
  <c r="AG24" i="1"/>
  <c r="AG25" i="1" s="1"/>
  <c r="Z27" i="1"/>
  <c r="Z29" i="1" s="1"/>
  <c r="Z26" i="1"/>
  <c r="Z28" i="1" s="1"/>
  <c r="AC24" i="1" s="1"/>
  <c r="AG8" i="1"/>
  <c r="AF8" i="1"/>
  <c r="AF9" i="1"/>
  <c r="AC9" i="1"/>
  <c r="AB9" i="1"/>
  <c r="AH7" i="1"/>
  <c r="AH9" i="1" s="1"/>
  <c r="AG7" i="1"/>
  <c r="AG9" i="1" s="1"/>
  <c r="AF7" i="1"/>
  <c r="AE7" i="1"/>
  <c r="AE8" i="1" s="1"/>
  <c r="AD7" i="1"/>
  <c r="AD9" i="1" s="1"/>
  <c r="AC7" i="1"/>
  <c r="AC8" i="1" s="1"/>
  <c r="AB7" i="1"/>
  <c r="AB8" i="1" s="1"/>
  <c r="R5" i="1"/>
  <c r="K5" i="1"/>
  <c r="B10" i="1"/>
  <c r="AA13" i="1" s="1"/>
  <c r="X6" i="1"/>
  <c r="V7" i="1" s="1"/>
  <c r="AE9" i="1" l="1"/>
  <c r="Z13" i="1"/>
  <c r="AE13" i="1" s="1"/>
  <c r="AD8" i="1"/>
  <c r="AD13" i="1" s="1"/>
  <c r="H34" i="1"/>
  <c r="H35" i="1" s="1"/>
  <c r="E16" i="1"/>
  <c r="L5" i="1"/>
  <c r="C14" i="1"/>
  <c r="Z12" i="1"/>
  <c r="E18" i="1"/>
  <c r="E11" i="1"/>
  <c r="C15" i="1"/>
  <c r="AA11" i="1"/>
  <c r="Z11" i="1"/>
  <c r="AB13" i="1"/>
  <c r="O5" i="1"/>
  <c r="E13" i="1"/>
  <c r="E21" i="1"/>
  <c r="C17" i="1"/>
  <c r="AH8" i="1"/>
  <c r="AH13" i="1" s="1"/>
  <c r="AA15" i="1"/>
  <c r="AA14" i="1"/>
  <c r="AC13" i="1"/>
  <c r="E17" i="1"/>
  <c r="AA12" i="1"/>
  <c r="AG13" i="1"/>
  <c r="E10" i="1"/>
  <c r="M5" i="1"/>
  <c r="E19" i="1"/>
  <c r="AA16" i="1"/>
  <c r="N5" i="1"/>
  <c r="E12" i="1"/>
  <c r="E20" i="1"/>
  <c r="C16" i="1"/>
  <c r="P5" i="1"/>
  <c r="E14" i="1"/>
  <c r="E22" i="1"/>
  <c r="C18" i="1"/>
  <c r="Z15" i="1"/>
  <c r="Z14" i="1"/>
  <c r="E24" i="1"/>
  <c r="C20" i="1"/>
  <c r="AF13" i="1"/>
  <c r="E9" i="1"/>
  <c r="C13" i="1"/>
  <c r="Q5" i="1"/>
  <c r="E15" i="1"/>
  <c r="E23" i="1"/>
  <c r="C19" i="1"/>
  <c r="AC25" i="1"/>
  <c r="AC23" i="1"/>
  <c r="AC22" i="1"/>
  <c r="AG18" i="1" s="1"/>
  <c r="J7" i="1"/>
  <c r="N7" i="1"/>
  <c r="G7" i="1"/>
  <c r="O7" i="1"/>
  <c r="P7" i="1"/>
  <c r="H7" i="1"/>
  <c r="I7" i="1"/>
  <c r="Q7" i="1"/>
  <c r="R7" i="1"/>
  <c r="K7" i="1"/>
  <c r="S7" i="1"/>
  <c r="L7" i="1"/>
  <c r="T7" i="1"/>
  <c r="M7" i="1"/>
  <c r="U7" i="1"/>
  <c r="AD12" i="1" l="1"/>
  <c r="AE12" i="1"/>
  <c r="AC12" i="1"/>
  <c r="AH12" i="1"/>
  <c r="AG12" i="1"/>
  <c r="AB12" i="1"/>
  <c r="AF12" i="1"/>
  <c r="AG15" i="1"/>
  <c r="AH15" i="1"/>
  <c r="AF15" i="1"/>
  <c r="AE15" i="1"/>
  <c r="AD15" i="1"/>
  <c r="AC15" i="1"/>
  <c r="AB15" i="1"/>
  <c r="AC11" i="1"/>
  <c r="AH11" i="1"/>
  <c r="AG11" i="1"/>
  <c r="AB11" i="1"/>
  <c r="AE11" i="1"/>
  <c r="AF11" i="1"/>
  <c r="AD11" i="1"/>
  <c r="AF14" i="1"/>
  <c r="AG14" i="1"/>
  <c r="AE14" i="1"/>
  <c r="AC14" i="1"/>
  <c r="AB14" i="1"/>
  <c r="AD14" i="1"/>
  <c r="AH14" i="1"/>
  <c r="AG19" i="1"/>
  <c r="AG26" i="1"/>
  <c r="X16" i="1" l="1"/>
  <c r="Z16" i="1" s="1"/>
  <c r="AH16" i="1" l="1"/>
  <c r="AG16" i="1"/>
  <c r="AE16" i="1"/>
  <c r="AD16" i="1"/>
  <c r="AC16" i="1"/>
  <c r="AB16" i="1"/>
  <c r="AF16" i="1"/>
  <c r="AG21" i="1" l="1"/>
  <c r="AG22" i="1"/>
  <c r="AG20" i="1" l="1"/>
  <c r="AM14" i="1" s="1"/>
  <c r="AP12" i="1" l="1"/>
  <c r="AQ16" i="1"/>
  <c r="AN15" i="1"/>
  <c r="AN12" i="1"/>
  <c r="AK11" i="1"/>
  <c r="AO11" i="1"/>
  <c r="AK16" i="1"/>
  <c r="AL16" i="1"/>
  <c r="AM16" i="1"/>
  <c r="AP16" i="1"/>
  <c r="AL11" i="1"/>
  <c r="AN16" i="1"/>
  <c r="AO16" i="1"/>
  <c r="AQ14" i="1"/>
  <c r="AK12" i="1"/>
  <c r="AL12" i="1"/>
  <c r="AM11" i="1"/>
  <c r="AO13" i="1"/>
  <c r="AM15" i="1"/>
  <c r="AL13" i="1"/>
  <c r="AK14" i="1"/>
  <c r="AQ11" i="1"/>
  <c r="AO14" i="1"/>
  <c r="AP15" i="1"/>
  <c r="AQ13" i="1"/>
  <c r="AM13" i="1"/>
  <c r="AK13" i="1"/>
  <c r="AL14" i="1"/>
  <c r="AP14" i="1"/>
  <c r="AK15" i="1"/>
  <c r="AQ12" i="1"/>
  <c r="AQ15" i="1"/>
  <c r="AN11" i="1"/>
  <c r="AP13" i="1"/>
  <c r="AM12" i="1"/>
  <c r="AO12" i="1"/>
  <c r="AO15" i="1"/>
  <c r="AP11" i="1"/>
  <c r="AL15" i="1"/>
  <c r="AN14" i="1"/>
  <c r="AN13" i="1"/>
</calcChain>
</file>

<file path=xl/sharedStrings.xml><?xml version="1.0" encoding="utf-8"?>
<sst xmlns="http://schemas.openxmlformats.org/spreadsheetml/2006/main" count="45" uniqueCount="36">
  <si>
    <t>ncols</t>
  </si>
  <si>
    <t>col_offset</t>
  </si>
  <si>
    <t>nrows</t>
  </si>
  <si>
    <t>row_offset</t>
  </si>
  <si>
    <t>col</t>
  </si>
  <si>
    <t>row</t>
  </si>
  <si>
    <t>x</t>
  </si>
  <si>
    <t>y</t>
  </si>
  <si>
    <t>q</t>
  </si>
  <si>
    <t>cos</t>
  </si>
  <si>
    <t>sin</t>
  </si>
  <si>
    <t>rad</t>
  </si>
  <si>
    <t>rho</t>
  </si>
  <si>
    <t>min_theta</t>
  </si>
  <si>
    <t>max_theta</t>
  </si>
  <si>
    <t>theta_inc</t>
  </si>
  <si>
    <t>rho_inc</t>
  </si>
  <si>
    <t>min_col</t>
  </si>
  <si>
    <t>min_row</t>
  </si>
  <si>
    <t>max_col</t>
  </si>
  <si>
    <t>max_row</t>
  </si>
  <si>
    <t>min_x</t>
  </si>
  <si>
    <t>min_y</t>
  </si>
  <si>
    <t>max_x</t>
  </si>
  <si>
    <t>max_y</t>
  </si>
  <si>
    <t>x_range</t>
  </si>
  <si>
    <t>y_range</t>
  </si>
  <si>
    <t>rho_range</t>
  </si>
  <si>
    <t>max_rho</t>
  </si>
  <si>
    <t>min_rho</t>
  </si>
  <si>
    <t>nrhos</t>
  </si>
  <si>
    <t>theta_range</t>
  </si>
  <si>
    <t>nthetas</t>
  </si>
  <si>
    <t>nbins</t>
  </si>
  <si>
    <t>rho_index</t>
  </si>
  <si>
    <t>theta_index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</si>
</sst>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2" borderId="1" xfId="0" applyFill="1" applyBorder="1"/>
    <xf numFmtId="0" fontId="1" fillId="0" borderId="0" xfId="0" applyFont="1"/>
    <xf numFmtId="0" fontId="0" fillId="0" borderId="17" xfId="0" applyBorder="1"/>
    <xf numFmtId="2" fontId="0" fillId="0" borderId="0" xfId="0" applyNumberFormat="1"/>
    <xf numFmtId="164" fontId="0" fillId="0" borderId="0" xfId="0" applyNumberFormat="1"/>
    <xf numFmtId="164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2" borderId="12" xfId="0" applyFill="1" applyBorder="1"/>
    <xf numFmtId="1" fontId="0" fillId="0" borderId="0" xfId="0" applyNumberFormat="1"/>
    <xf numFmtId="164" fontId="0" fillId="3" borderId="16" xfId="0" applyNumberFormat="1" applyFill="1" applyBorder="1"/>
    <xf numFmtId="164" fontId="0" fillId="3" borderId="0" xfId="0" applyNumberFormat="1" applyFill="1"/>
    <xf numFmtId="0" fontId="0" fillId="3" borderId="0" xfId="0" applyFill="1"/>
    <xf numFmtId="0" fontId="0" fillId="3" borderId="17" xfId="0" applyFill="1" applyBorder="1"/>
    <xf numFmtId="2" fontId="0" fillId="3" borderId="1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9A4-ED4E-4E71-8792-EA1E8F7DCD63}">
  <dimension ref="A4:AQ38"/>
  <sheetViews>
    <sheetView tabSelected="1" topLeftCell="L7" zoomScale="130" zoomScaleNormal="130" workbookViewId="0">
      <selection activeCell="AG20" sqref="AG20"/>
    </sheetView>
  </sheetViews>
  <sheetFormatPr defaultRowHeight="14.4" x14ac:dyDescent="0.3"/>
  <cols>
    <col min="1" max="1" width="9.109375" bestFit="1" customWidth="1"/>
    <col min="2" max="22" width="4.77734375" customWidth="1"/>
    <col min="23" max="23" width="9.109375" bestFit="1" customWidth="1"/>
    <col min="24" max="27" width="4.77734375" customWidth="1"/>
    <col min="28" max="34" width="5.21875" bestFit="1" customWidth="1"/>
    <col min="35" max="36" width="3.77734375" customWidth="1"/>
    <col min="37" max="37" width="6.44140625" customWidth="1"/>
    <col min="38" max="46" width="3.77734375" customWidth="1"/>
  </cols>
  <sheetData>
    <row r="4" spans="1:43" x14ac:dyDescent="0.3">
      <c r="K4" t="s">
        <v>21</v>
      </c>
      <c r="R4" t="s">
        <v>23</v>
      </c>
    </row>
    <row r="5" spans="1:43" x14ac:dyDescent="0.3">
      <c r="K5">
        <f t="shared" ref="H5:V7" si="0">K6-$X$6+0.5</f>
        <v>-3.5</v>
      </c>
      <c r="L5">
        <f t="shared" ref="L5" si="1">L6-$X$6+0.5</f>
        <v>-2.5</v>
      </c>
      <c r="M5">
        <f t="shared" ref="M5" si="2">M6-$X$6+0.5</f>
        <v>-1.5</v>
      </c>
      <c r="N5">
        <f t="shared" ref="N5" si="3">N6-$X$6+0.5</f>
        <v>-0.5</v>
      </c>
      <c r="O5">
        <f t="shared" ref="O5" si="4">O6-$X$6+0.5</f>
        <v>0.5</v>
      </c>
      <c r="P5">
        <f t="shared" ref="P5" si="5">P6-$X$6+0.5</f>
        <v>1.5</v>
      </c>
      <c r="Q5">
        <f t="shared" ref="Q5" si="6">Q6-$X$6+0.5</f>
        <v>2.5</v>
      </c>
      <c r="R5">
        <f t="shared" ref="R5" si="7">R6-$X$6+0.5</f>
        <v>3.5</v>
      </c>
      <c r="W5" t="s">
        <v>0</v>
      </c>
      <c r="X5">
        <v>8</v>
      </c>
      <c r="AA5" t="s">
        <v>35</v>
      </c>
      <c r="AB5">
        <v>0</v>
      </c>
      <c r="AC5">
        <v>1</v>
      </c>
      <c r="AD5">
        <v>2</v>
      </c>
      <c r="AE5">
        <v>3</v>
      </c>
      <c r="AF5">
        <v>4</v>
      </c>
      <c r="AG5">
        <v>5</v>
      </c>
      <c r="AH5">
        <v>6</v>
      </c>
    </row>
    <row r="6" spans="1:43" ht="15" thickBot="1" x14ac:dyDescent="0.35">
      <c r="K6" s="15">
        <v>0</v>
      </c>
      <c r="L6" s="15">
        <v>1</v>
      </c>
      <c r="M6" s="15">
        <v>2</v>
      </c>
      <c r="N6" s="15">
        <v>3</v>
      </c>
      <c r="O6" s="15">
        <v>4</v>
      </c>
      <c r="P6" s="15">
        <v>5</v>
      </c>
      <c r="Q6" s="15">
        <v>6</v>
      </c>
      <c r="R6" s="15">
        <v>7</v>
      </c>
      <c r="W6" t="s">
        <v>1</v>
      </c>
      <c r="X6">
        <f>X5/2</f>
        <v>4</v>
      </c>
      <c r="AA6" s="18" t="s">
        <v>8</v>
      </c>
      <c r="AB6">
        <v>30</v>
      </c>
      <c r="AC6">
        <v>35</v>
      </c>
      <c r="AD6">
        <v>40</v>
      </c>
      <c r="AE6">
        <v>45</v>
      </c>
      <c r="AF6">
        <v>50</v>
      </c>
      <c r="AG6">
        <v>55</v>
      </c>
      <c r="AH6">
        <v>60</v>
      </c>
    </row>
    <row r="7" spans="1:43" ht="15" thickTop="1" x14ac:dyDescent="0.3">
      <c r="G7">
        <f>G8-$X$6+0.5</f>
        <v>-3.5</v>
      </c>
      <c r="H7">
        <f t="shared" si="0"/>
        <v>-2.5</v>
      </c>
      <c r="I7">
        <f t="shared" si="0"/>
        <v>-1.5</v>
      </c>
      <c r="J7">
        <f t="shared" si="0"/>
        <v>-0.5</v>
      </c>
      <c r="K7">
        <f t="shared" si="0"/>
        <v>0.5</v>
      </c>
      <c r="L7">
        <f t="shared" si="0"/>
        <v>1.5</v>
      </c>
      <c r="M7">
        <f t="shared" si="0"/>
        <v>2.5</v>
      </c>
      <c r="N7">
        <f t="shared" si="0"/>
        <v>3.5</v>
      </c>
      <c r="O7">
        <f t="shared" si="0"/>
        <v>4.5</v>
      </c>
      <c r="P7">
        <f t="shared" si="0"/>
        <v>5.5</v>
      </c>
      <c r="Q7">
        <f t="shared" si="0"/>
        <v>6.5</v>
      </c>
      <c r="R7">
        <f t="shared" si="0"/>
        <v>7.5</v>
      </c>
      <c r="S7">
        <f t="shared" si="0"/>
        <v>8.5</v>
      </c>
      <c r="T7">
        <f t="shared" si="0"/>
        <v>9.5</v>
      </c>
      <c r="U7">
        <f t="shared" si="0"/>
        <v>10.5</v>
      </c>
      <c r="V7">
        <f t="shared" si="0"/>
        <v>11.5</v>
      </c>
      <c r="AA7" t="s">
        <v>11</v>
      </c>
      <c r="AB7" s="19">
        <f>AB6*3.14159/180</f>
        <v>0.52359833333333328</v>
      </c>
      <c r="AC7" s="19">
        <f t="shared" ref="AC7:AH7" si="8">AC6*3.14159/180</f>
        <v>0.61086472222222221</v>
      </c>
      <c r="AD7" s="19">
        <f t="shared" si="8"/>
        <v>0.69813111111111115</v>
      </c>
      <c r="AE7" s="19">
        <f t="shared" si="8"/>
        <v>0.78539749999999997</v>
      </c>
      <c r="AF7" s="19">
        <f t="shared" si="8"/>
        <v>0.87266388888888891</v>
      </c>
      <c r="AG7" s="23">
        <f t="shared" si="8"/>
        <v>0.95993027777777784</v>
      </c>
      <c r="AH7" s="23">
        <f t="shared" si="8"/>
        <v>1.0471966666666666</v>
      </c>
    </row>
    <row r="8" spans="1:43" x14ac:dyDescent="0.3">
      <c r="G8">
        <v>0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  <c r="V8">
        <v>15</v>
      </c>
      <c r="AA8" t="s">
        <v>9</v>
      </c>
      <c r="AB8" s="29">
        <f>COS(AB7)</f>
        <v>0.86602562491683677</v>
      </c>
      <c r="AC8">
        <f t="shared" ref="AC8:AH8" si="9">COS(AC7)</f>
        <v>0.81915234024043937</v>
      </c>
      <c r="AD8">
        <f t="shared" si="9"/>
        <v>0.76604482216209824</v>
      </c>
      <c r="AE8">
        <f t="shared" si="9"/>
        <v>0.70710725027922627</v>
      </c>
      <c r="AF8">
        <f t="shared" si="9"/>
        <v>0.64278817434406343</v>
      </c>
      <c r="AG8" s="20">
        <f t="shared" si="9"/>
        <v>0.57357710053498367</v>
      </c>
      <c r="AH8" s="20">
        <f t="shared" si="9"/>
        <v>0.50000076602519528</v>
      </c>
    </row>
    <row r="9" spans="1:43" x14ac:dyDescent="0.3">
      <c r="A9" t="s">
        <v>2</v>
      </c>
      <c r="B9">
        <v>8</v>
      </c>
      <c r="E9">
        <f>$B$10-F9-0.5</f>
        <v>3.5</v>
      </c>
      <c r="F9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AA9" t="s">
        <v>10</v>
      </c>
      <c r="AB9" s="30">
        <f>SIN(AB7)</f>
        <v>0.4999996169872557</v>
      </c>
      <c r="AC9" s="19">
        <f t="shared" ref="AC9:AH9" si="10">SIN(AC7)</f>
        <v>0.57357601368834399</v>
      </c>
      <c r="AD9" s="19">
        <f t="shared" si="10"/>
        <v>0.64278715796026864</v>
      </c>
      <c r="AE9" s="19">
        <f t="shared" si="10"/>
        <v>0.70710631209355757</v>
      </c>
      <c r="AF9" s="19">
        <f t="shared" si="10"/>
        <v>0.7660439693147032</v>
      </c>
      <c r="AG9" s="23">
        <f t="shared" si="10"/>
        <v>0.81915157922199067</v>
      </c>
      <c r="AH9" s="23">
        <f t="shared" si="10"/>
        <v>0.86602496151913422</v>
      </c>
      <c r="AJ9" t="s">
        <v>35</v>
      </c>
      <c r="AK9">
        <v>0</v>
      </c>
      <c r="AL9">
        <v>1</v>
      </c>
      <c r="AM9">
        <v>2</v>
      </c>
      <c r="AN9">
        <v>3</v>
      </c>
      <c r="AO9">
        <v>4</v>
      </c>
      <c r="AP9">
        <v>5</v>
      </c>
      <c r="AQ9">
        <v>6</v>
      </c>
    </row>
    <row r="10" spans="1:43" x14ac:dyDescent="0.3">
      <c r="A10" t="s">
        <v>3</v>
      </c>
      <c r="B10">
        <f>B9/2</f>
        <v>4</v>
      </c>
      <c r="E10">
        <f t="shared" ref="C10:E24" si="11">$B$10-F10-0.5</f>
        <v>2.5</v>
      </c>
      <c r="F10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 s="19" t="s">
        <v>4</v>
      </c>
      <c r="Y10" s="19" t="s">
        <v>5</v>
      </c>
      <c r="Z10" s="24" t="s">
        <v>6</v>
      </c>
      <c r="AA10" s="19" t="s">
        <v>7</v>
      </c>
      <c r="AB10" s="24" t="s">
        <v>12</v>
      </c>
      <c r="AC10" s="19"/>
      <c r="AD10" s="19"/>
      <c r="AE10" s="19"/>
      <c r="AF10" s="19"/>
      <c r="AG10" s="19"/>
      <c r="AH10" s="19"/>
      <c r="AJ10" t="s">
        <v>34</v>
      </c>
    </row>
    <row r="11" spans="1:43" x14ac:dyDescent="0.3">
      <c r="E11">
        <f t="shared" si="11"/>
        <v>1.5</v>
      </c>
      <c r="F1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</v>
      </c>
      <c r="Y11">
        <v>2</v>
      </c>
      <c r="Z11" s="27">
        <f>X11-$X$6+0.5</f>
        <v>-3.5</v>
      </c>
      <c r="AA11" s="28">
        <f>$B$10-Y11-0.5</f>
        <v>1.5</v>
      </c>
      <c r="AB11" s="31">
        <f>$Z11*AB$8+$AA11*AB$9</f>
        <v>-2.2810902617280453</v>
      </c>
      <c r="AC11" s="31">
        <f t="shared" ref="AC11:AH16" si="12">$Z11*AC$8+$AA11*AC$9</f>
        <v>-2.0066691703090216</v>
      </c>
      <c r="AD11" s="31">
        <f t="shared" si="12"/>
        <v>-1.7169761406269408</v>
      </c>
      <c r="AE11" s="31">
        <f t="shared" si="12"/>
        <v>-1.4142159078369556</v>
      </c>
      <c r="AF11" s="31">
        <f t="shared" si="12"/>
        <v>-1.1006926562321673</v>
      </c>
      <c r="AG11" s="31">
        <f t="shared" si="12"/>
        <v>-0.77879248303945703</v>
      </c>
      <c r="AH11" s="31">
        <f t="shared" si="12"/>
        <v>-0.45096523880948203</v>
      </c>
      <c r="AK11" s="26">
        <f t="shared" ref="AK11:AK15" si="13">$AG$23*(AB11-$AG$22)/$AG$20</f>
        <v>-2.2104756072326986E-5</v>
      </c>
      <c r="AL11" s="26">
        <f t="shared" ref="AL11:AL16" si="14">$AG$23*(AC11-$AG$22)/$AG$20</f>
        <v>1.49944346367396</v>
      </c>
      <c r="AM11" s="26">
        <f t="shared" ref="AM11:AM16" si="15">$AG$23*(AD11-$AG$22)/$AG$20</f>
        <v>3.0823565013572818</v>
      </c>
      <c r="AN11" s="26">
        <f t="shared" ref="AN11:AN16" si="16">$AG$23*(AE11-$AG$22)/$AG$20</f>
        <v>4.7366701046263815</v>
      </c>
      <c r="AO11" s="26">
        <f t="shared" ref="AO11:AO16" si="17">$AG$23*(AF11-$AG$22)/$AG$20</f>
        <v>6.4497939693141966</v>
      </c>
      <c r="AP11" s="26">
        <f t="shared" ref="AP11:AP16" si="18">$AG$23*(AG11-$AG$22)/$AG$20</f>
        <v>8.2086902104092871</v>
      </c>
      <c r="AQ11" s="26">
        <f t="shared" ref="AQ11:AQ16" si="19">$AG$23*(AH11-$AG$22)/$AG$20</f>
        <v>9.9999725880657504</v>
      </c>
    </row>
    <row r="12" spans="1:43" ht="15" thickBot="1" x14ac:dyDescent="0.35">
      <c r="E12">
        <f t="shared" si="11"/>
        <v>0.5</v>
      </c>
      <c r="F12">
        <v>3</v>
      </c>
      <c r="G12" s="1"/>
      <c r="H12" s="1"/>
      <c r="I12" s="1"/>
      <c r="J12" s="1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X12">
        <v>1</v>
      </c>
      <c r="Y12">
        <v>3</v>
      </c>
      <c r="Z12" s="22">
        <f t="shared" ref="Z12:Z16" si="20">X12-$X$6+0.5</f>
        <v>-2.5</v>
      </c>
      <c r="AA12" s="21">
        <f t="shared" ref="AA12:AA16" si="21">$B$10-Y12-0.5</f>
        <v>0.5</v>
      </c>
      <c r="AB12" s="31">
        <f t="shared" ref="AB12:AB16" si="22">$Z12*AB$8+$AA12*AB$9</f>
        <v>-1.9150642537984641</v>
      </c>
      <c r="AC12" s="31">
        <f t="shared" si="12"/>
        <v>-1.7610928437569267</v>
      </c>
      <c r="AD12" s="31">
        <f t="shared" si="12"/>
        <v>-1.5937184764251113</v>
      </c>
      <c r="AE12" s="31">
        <f t="shared" si="12"/>
        <v>-1.4142149696512869</v>
      </c>
      <c r="AF12" s="31">
        <f t="shared" si="12"/>
        <v>-1.2239484512028072</v>
      </c>
      <c r="AG12" s="31">
        <f t="shared" si="12"/>
        <v>-1.0243669617264639</v>
      </c>
      <c r="AH12" s="31">
        <f t="shared" si="12"/>
        <v>-0.81698943430342108</v>
      </c>
      <c r="AK12" s="26">
        <f t="shared" si="13"/>
        <v>1.9999823161951427</v>
      </c>
      <c r="AL12" s="26">
        <f t="shared" si="14"/>
        <v>2.8412982175570254</v>
      </c>
      <c r="AM12" s="26">
        <f t="shared" si="15"/>
        <v>3.7558492805021069</v>
      </c>
      <c r="AN12" s="26">
        <f t="shared" si="16"/>
        <v>4.7366752309710796</v>
      </c>
      <c r="AO12" s="26">
        <f t="shared" si="17"/>
        <v>5.776311403844252</v>
      </c>
      <c r="AP12" s="26">
        <f t="shared" si="18"/>
        <v>6.8668455534544881</v>
      </c>
      <c r="AQ12" s="26">
        <f t="shared" si="19"/>
        <v>7.9999780704525989</v>
      </c>
    </row>
    <row r="13" spans="1:43" x14ac:dyDescent="0.3">
      <c r="A13" t="s">
        <v>22</v>
      </c>
      <c r="C13">
        <f>$B$10-D13-0.5</f>
        <v>3.5</v>
      </c>
      <c r="D13" s="14">
        <v>0</v>
      </c>
      <c r="E13">
        <f t="shared" si="11"/>
        <v>-0.5</v>
      </c>
      <c r="F13">
        <v>4</v>
      </c>
      <c r="G13" s="1"/>
      <c r="H13" s="1"/>
      <c r="I13" s="1"/>
      <c r="J13" s="2"/>
      <c r="K13" s="6"/>
      <c r="L13" s="7"/>
      <c r="M13" s="7"/>
      <c r="N13" s="7"/>
      <c r="O13" s="7"/>
      <c r="P13" s="7"/>
      <c r="Q13" s="7"/>
      <c r="R13" s="8"/>
      <c r="S13" s="3"/>
      <c r="T13" s="1"/>
      <c r="U13" s="1"/>
      <c r="V13" s="1"/>
      <c r="X13">
        <v>2</v>
      </c>
      <c r="Y13">
        <v>4</v>
      </c>
      <c r="Z13" s="22">
        <f t="shared" si="20"/>
        <v>-1.5</v>
      </c>
      <c r="AA13" s="21">
        <f t="shared" si="21"/>
        <v>-0.5</v>
      </c>
      <c r="AB13" s="31">
        <f t="shared" si="22"/>
        <v>-1.5490382458688829</v>
      </c>
      <c r="AC13" s="31">
        <f t="shared" si="12"/>
        <v>-1.515516517204831</v>
      </c>
      <c r="AD13" s="31">
        <f t="shared" si="12"/>
        <v>-1.4704608122232816</v>
      </c>
      <c r="AE13" s="31">
        <f t="shared" si="12"/>
        <v>-1.4142140314656182</v>
      </c>
      <c r="AF13" s="31">
        <f t="shared" si="12"/>
        <v>-1.3472042461734466</v>
      </c>
      <c r="AG13" s="31">
        <f t="shared" si="12"/>
        <v>-1.2699414404134708</v>
      </c>
      <c r="AH13" s="31">
        <f t="shared" si="12"/>
        <v>-1.1830136297973599</v>
      </c>
      <c r="AK13" s="26">
        <f t="shared" si="13"/>
        <v>3.9999867371463576</v>
      </c>
      <c r="AL13" s="26">
        <f t="shared" si="14"/>
        <v>4.1831529714400943</v>
      </c>
      <c r="AM13" s="26">
        <f t="shared" si="15"/>
        <v>4.4293420596469328</v>
      </c>
      <c r="AN13" s="26">
        <f t="shared" si="16"/>
        <v>4.7366803573157776</v>
      </c>
      <c r="AO13" s="26">
        <f t="shared" si="17"/>
        <v>5.102828838374311</v>
      </c>
      <c r="AP13" s="26">
        <f t="shared" si="18"/>
        <v>5.5250008964996873</v>
      </c>
      <c r="AQ13" s="26">
        <f t="shared" si="19"/>
        <v>5.999983552839451</v>
      </c>
    </row>
    <row r="14" spans="1:43" x14ac:dyDescent="0.3">
      <c r="C14">
        <f t="shared" si="11"/>
        <v>2.5</v>
      </c>
      <c r="D14" s="14">
        <v>1</v>
      </c>
      <c r="E14">
        <f t="shared" si="11"/>
        <v>-1.5</v>
      </c>
      <c r="F14">
        <v>5</v>
      </c>
      <c r="G14" s="1"/>
      <c r="H14" s="1"/>
      <c r="I14" s="1"/>
      <c r="J14" s="2"/>
      <c r="K14" s="9"/>
      <c r="L14" s="1"/>
      <c r="M14" s="1"/>
      <c r="N14" s="1"/>
      <c r="O14" s="1"/>
      <c r="P14" s="1"/>
      <c r="Q14" s="1"/>
      <c r="R14" s="10"/>
      <c r="S14" s="3"/>
      <c r="T14" s="1"/>
      <c r="U14" s="1"/>
      <c r="V14" s="1"/>
      <c r="X14">
        <v>3</v>
      </c>
      <c r="Y14">
        <v>5</v>
      </c>
      <c r="Z14" s="22">
        <f t="shared" si="20"/>
        <v>-0.5</v>
      </c>
      <c r="AA14" s="21">
        <f t="shared" si="21"/>
        <v>-1.5</v>
      </c>
      <c r="AB14" s="31">
        <f t="shared" si="22"/>
        <v>-1.1830122379393018</v>
      </c>
      <c r="AC14" s="31">
        <f t="shared" si="12"/>
        <v>-1.2699401906527357</v>
      </c>
      <c r="AD14" s="31">
        <f t="shared" si="12"/>
        <v>-1.3472031480214521</v>
      </c>
      <c r="AE14" s="31">
        <f t="shared" si="12"/>
        <v>-1.4142130932799495</v>
      </c>
      <c r="AF14" s="31">
        <f t="shared" si="12"/>
        <v>-1.4704600411440867</v>
      </c>
      <c r="AG14" s="31">
        <f t="shared" si="12"/>
        <v>-1.5155159191004779</v>
      </c>
      <c r="AH14" s="31">
        <f t="shared" si="12"/>
        <v>-1.5490378252912991</v>
      </c>
      <c r="AK14" s="26">
        <f t="shared" si="13"/>
        <v>5.9999911580975729</v>
      </c>
      <c r="AL14" s="26">
        <f t="shared" si="14"/>
        <v>5.5250077253231629</v>
      </c>
      <c r="AM14" s="26">
        <f t="shared" si="15"/>
        <v>5.1028348387917575</v>
      </c>
      <c r="AN14" s="26">
        <f t="shared" si="16"/>
        <v>4.7366854836604757</v>
      </c>
      <c r="AO14" s="26">
        <f t="shared" si="17"/>
        <v>4.4293462729043664</v>
      </c>
      <c r="AP14" s="26">
        <f t="shared" si="18"/>
        <v>4.1831562395448865</v>
      </c>
      <c r="AQ14" s="26">
        <f t="shared" si="19"/>
        <v>3.9999890352262994</v>
      </c>
    </row>
    <row r="15" spans="1:43" x14ac:dyDescent="0.3">
      <c r="C15">
        <f t="shared" si="11"/>
        <v>1.5</v>
      </c>
      <c r="D15" s="14">
        <v>2</v>
      </c>
      <c r="E15">
        <f t="shared" si="11"/>
        <v>-2.5</v>
      </c>
      <c r="F15">
        <v>6</v>
      </c>
      <c r="G15" s="1"/>
      <c r="H15" s="1"/>
      <c r="I15" s="1"/>
      <c r="J15" s="2"/>
      <c r="K15" s="16"/>
      <c r="L15" s="1"/>
      <c r="M15" s="1"/>
      <c r="N15" s="1"/>
      <c r="O15" s="1"/>
      <c r="P15" s="1"/>
      <c r="Q15" s="1"/>
      <c r="R15" s="10"/>
      <c r="S15" s="3"/>
      <c r="T15" s="1"/>
      <c r="U15" s="1"/>
      <c r="V15" s="1"/>
      <c r="X15">
        <v>4</v>
      </c>
      <c r="Y15">
        <v>6</v>
      </c>
      <c r="Z15" s="22">
        <f t="shared" si="20"/>
        <v>0.5</v>
      </c>
      <c r="AA15" s="21">
        <f t="shared" si="21"/>
        <v>-2.5</v>
      </c>
      <c r="AB15" s="31">
        <f t="shared" si="22"/>
        <v>-0.81698623000972093</v>
      </c>
      <c r="AC15" s="31">
        <f t="shared" si="12"/>
        <v>-1.0243638641006403</v>
      </c>
      <c r="AD15" s="31">
        <f t="shared" si="12"/>
        <v>-1.2239454838196224</v>
      </c>
      <c r="AE15" s="31">
        <f t="shared" si="12"/>
        <v>-1.4142121550942808</v>
      </c>
      <c r="AF15" s="31">
        <f t="shared" si="12"/>
        <v>-1.5937158361147261</v>
      </c>
      <c r="AG15" s="31">
        <f t="shared" si="12"/>
        <v>-1.7610903977874848</v>
      </c>
      <c r="AH15" s="31">
        <f t="shared" si="12"/>
        <v>-1.9150620207852378</v>
      </c>
      <c r="AK15" s="26">
        <f t="shared" si="13"/>
        <v>7.9999955790487851</v>
      </c>
      <c r="AL15" s="26">
        <f t="shared" si="14"/>
        <v>6.8668624792062305</v>
      </c>
      <c r="AM15" s="26">
        <f t="shared" si="15"/>
        <v>5.7763276179365839</v>
      </c>
      <c r="AN15" s="26">
        <f t="shared" si="16"/>
        <v>4.7366906100051738</v>
      </c>
      <c r="AO15" s="26">
        <f t="shared" si="17"/>
        <v>3.7558637074344245</v>
      </c>
      <c r="AP15" s="26">
        <f t="shared" si="18"/>
        <v>2.8413115825900865</v>
      </c>
      <c r="AQ15" s="26">
        <f t="shared" si="19"/>
        <v>1.9999945176131511</v>
      </c>
    </row>
    <row r="16" spans="1:43" x14ac:dyDescent="0.3">
      <c r="C16">
        <f t="shared" si="11"/>
        <v>0.5</v>
      </c>
      <c r="D16" s="14">
        <v>3</v>
      </c>
      <c r="E16">
        <f t="shared" si="11"/>
        <v>-3.5</v>
      </c>
      <c r="F16">
        <v>7</v>
      </c>
      <c r="G16" s="1"/>
      <c r="H16" s="1"/>
      <c r="I16" s="1"/>
      <c r="J16" s="2"/>
      <c r="K16" s="9"/>
      <c r="L16" s="17"/>
      <c r="M16" s="1"/>
      <c r="N16" s="1"/>
      <c r="O16" s="1"/>
      <c r="P16" s="1"/>
      <c r="Q16" s="1"/>
      <c r="R16" s="10"/>
      <c r="S16" s="3"/>
      <c r="T16" s="1"/>
      <c r="U16" s="1"/>
      <c r="V16" s="1"/>
      <c r="X16">
        <f>X15+1</f>
        <v>5</v>
      </c>
      <c r="Y16">
        <v>7</v>
      </c>
      <c r="Z16" s="22">
        <f t="shared" si="20"/>
        <v>1.5</v>
      </c>
      <c r="AA16" s="21">
        <f t="shared" si="21"/>
        <v>-3.5</v>
      </c>
      <c r="AB16" s="31">
        <f t="shared" si="22"/>
        <v>-0.45096022208013986</v>
      </c>
      <c r="AC16" s="31">
        <f t="shared" si="12"/>
        <v>-0.77878753754854491</v>
      </c>
      <c r="AD16" s="31">
        <f t="shared" si="12"/>
        <v>-1.1006878196177927</v>
      </c>
      <c r="AE16" s="31">
        <f t="shared" si="12"/>
        <v>-1.4142112169086121</v>
      </c>
      <c r="AF16" s="31">
        <f t="shared" si="12"/>
        <v>-1.7169716310853662</v>
      </c>
      <c r="AG16" s="31">
        <f t="shared" si="12"/>
        <v>-2.0066648764744919</v>
      </c>
      <c r="AH16" s="31">
        <f t="shared" si="12"/>
        <v>-2.281086216279177</v>
      </c>
      <c r="AK16" s="26">
        <f>$AG$23*(AB16-$AG$22)/$AG$20</f>
        <v>10</v>
      </c>
      <c r="AL16" s="26">
        <f t="shared" si="14"/>
        <v>8.208717233089299</v>
      </c>
      <c r="AM16" s="26">
        <f t="shared" si="15"/>
        <v>6.4498203970814094</v>
      </c>
      <c r="AN16" s="26">
        <f t="shared" si="16"/>
        <v>4.7366957363498718</v>
      </c>
      <c r="AO16" s="26">
        <f t="shared" si="17"/>
        <v>3.08238114196448</v>
      </c>
      <c r="AP16" s="26">
        <f t="shared" si="18"/>
        <v>1.4994669256352857</v>
      </c>
      <c r="AQ16" s="26">
        <f t="shared" si="19"/>
        <v>0</v>
      </c>
    </row>
    <row r="17" spans="1:43" x14ac:dyDescent="0.3">
      <c r="C17">
        <f t="shared" si="11"/>
        <v>-0.5</v>
      </c>
      <c r="D17" s="14">
        <v>4</v>
      </c>
      <c r="E17">
        <f t="shared" si="11"/>
        <v>-4.5</v>
      </c>
      <c r="F17">
        <v>8</v>
      </c>
      <c r="G17" s="1"/>
      <c r="H17" s="1"/>
      <c r="I17" s="1"/>
      <c r="J17" s="2"/>
      <c r="K17" s="9"/>
      <c r="L17" s="1"/>
      <c r="M17" s="17"/>
      <c r="N17" s="1"/>
      <c r="O17" s="1"/>
      <c r="P17" s="1"/>
      <c r="Q17" s="1"/>
      <c r="R17" s="10"/>
      <c r="S17" s="3"/>
      <c r="T17" s="1"/>
      <c r="U17" s="1"/>
      <c r="V17" s="1"/>
    </row>
    <row r="18" spans="1:43" x14ac:dyDescent="0.3">
      <c r="C18">
        <f t="shared" si="11"/>
        <v>-1.5</v>
      </c>
      <c r="D18" s="14">
        <v>5</v>
      </c>
      <c r="E18">
        <f t="shared" si="11"/>
        <v>-5.5</v>
      </c>
      <c r="F18">
        <v>9</v>
      </c>
      <c r="G18" s="1"/>
      <c r="H18" s="1"/>
      <c r="I18" s="1"/>
      <c r="J18" s="2"/>
      <c r="K18" s="9"/>
      <c r="L18" s="1"/>
      <c r="M18" s="1"/>
      <c r="N18" s="17"/>
      <c r="O18" s="1"/>
      <c r="P18" s="1"/>
      <c r="Q18" s="1"/>
      <c r="R18" s="10"/>
      <c r="S18" s="3"/>
      <c r="T18" s="1"/>
      <c r="U18" s="1"/>
      <c r="V18" s="1"/>
      <c r="X18" t="s">
        <v>13</v>
      </c>
      <c r="Z18">
        <v>30</v>
      </c>
      <c r="AE18" t="s">
        <v>25</v>
      </c>
      <c r="AG18" s="20">
        <f>AC24-AC22</f>
        <v>7</v>
      </c>
      <c r="AJ18">
        <v>0</v>
      </c>
    </row>
    <row r="19" spans="1:43" x14ac:dyDescent="0.3">
      <c r="C19">
        <f t="shared" si="11"/>
        <v>-2.5</v>
      </c>
      <c r="D19" s="14">
        <v>6</v>
      </c>
      <c r="E19">
        <f t="shared" si="11"/>
        <v>-6.5</v>
      </c>
      <c r="F19">
        <v>10</v>
      </c>
      <c r="G19" s="1"/>
      <c r="H19" s="1"/>
      <c r="I19" s="1"/>
      <c r="J19" s="2"/>
      <c r="K19" s="9"/>
      <c r="L19" s="1"/>
      <c r="M19" s="1"/>
      <c r="N19" s="1"/>
      <c r="O19" s="17"/>
      <c r="P19" s="1"/>
      <c r="Q19" s="1"/>
      <c r="R19" s="10"/>
      <c r="S19" s="3"/>
      <c r="T19" s="1"/>
      <c r="U19" s="1"/>
      <c r="V19" s="1"/>
      <c r="X19" t="s">
        <v>14</v>
      </c>
      <c r="Z19">
        <v>60</v>
      </c>
      <c r="AE19" t="s">
        <v>26</v>
      </c>
      <c r="AG19" s="20">
        <f>AC25-AC23</f>
        <v>-7</v>
      </c>
      <c r="AJ19">
        <v>1</v>
      </c>
    </row>
    <row r="20" spans="1:43" ht="15" thickBot="1" x14ac:dyDescent="0.35">
      <c r="A20" t="s">
        <v>24</v>
      </c>
      <c r="C20">
        <f t="shared" si="11"/>
        <v>-3.5</v>
      </c>
      <c r="D20" s="14">
        <v>7</v>
      </c>
      <c r="E20">
        <f t="shared" si="11"/>
        <v>-7.5</v>
      </c>
      <c r="F20">
        <v>11</v>
      </c>
      <c r="G20" s="1"/>
      <c r="H20" s="1"/>
      <c r="I20" s="1"/>
      <c r="J20" s="2"/>
      <c r="K20" s="11"/>
      <c r="L20" s="12"/>
      <c r="M20" s="12"/>
      <c r="N20" s="12"/>
      <c r="O20" s="12"/>
      <c r="P20" s="25"/>
      <c r="Q20" s="12"/>
      <c r="R20" s="13"/>
      <c r="S20" s="3"/>
      <c r="T20" s="1"/>
      <c r="U20" s="1"/>
      <c r="V20" s="1"/>
      <c r="X20" t="s">
        <v>15</v>
      </c>
      <c r="Z20">
        <v>5</v>
      </c>
      <c r="AE20" t="s">
        <v>27</v>
      </c>
      <c r="AG20" s="20">
        <f>AG21-AG22</f>
        <v>1.8301259941990371</v>
      </c>
      <c r="AJ20">
        <v>2</v>
      </c>
    </row>
    <row r="21" spans="1:43" x14ac:dyDescent="0.3">
      <c r="E21">
        <f t="shared" si="11"/>
        <v>-8.5</v>
      </c>
      <c r="F21">
        <v>12</v>
      </c>
      <c r="G21" s="1"/>
      <c r="H21" s="1"/>
      <c r="I21" s="1"/>
      <c r="J21" s="1"/>
      <c r="K21" s="5"/>
      <c r="L21" s="5"/>
      <c r="M21" s="5"/>
      <c r="N21" s="5"/>
      <c r="O21" s="5"/>
      <c r="P21" s="5"/>
      <c r="Q21" s="5"/>
      <c r="R21" s="5"/>
      <c r="S21" s="1"/>
      <c r="T21" s="1"/>
      <c r="U21" s="1"/>
      <c r="V21" s="1"/>
      <c r="X21" t="s">
        <v>16</v>
      </c>
      <c r="Z21">
        <v>1</v>
      </c>
      <c r="AE21" t="s">
        <v>28</v>
      </c>
      <c r="AG21" s="20">
        <f>MAX(AB11:AH16)</f>
        <v>-0.45096022208013986</v>
      </c>
      <c r="AH21">
        <v>4.9497489999999997</v>
      </c>
      <c r="AJ21">
        <v>3</v>
      </c>
      <c r="AQ21">
        <v>2</v>
      </c>
    </row>
    <row r="22" spans="1:43" x14ac:dyDescent="0.3">
      <c r="E22">
        <f t="shared" si="11"/>
        <v>-9.5</v>
      </c>
      <c r="F22">
        <v>13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X22" t="s">
        <v>17</v>
      </c>
      <c r="Z22">
        <v>0</v>
      </c>
      <c r="AA22" t="s">
        <v>21</v>
      </c>
      <c r="AC22" s="21">
        <f>0-$Z$28+0.5</f>
        <v>-3.5</v>
      </c>
      <c r="AE22" t="s">
        <v>29</v>
      </c>
      <c r="AG22" s="20">
        <f>MIN(AB12:AH17)</f>
        <v>-2.281086216279177</v>
      </c>
      <c r="AH22">
        <v>-4.9497489999999997</v>
      </c>
      <c r="AJ22">
        <v>4</v>
      </c>
      <c r="AP22">
        <v>1</v>
      </c>
      <c r="AQ22">
        <v>1</v>
      </c>
    </row>
    <row r="23" spans="1:43" x14ac:dyDescent="0.3">
      <c r="E23">
        <f t="shared" si="11"/>
        <v>-10.5</v>
      </c>
      <c r="F23">
        <v>14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X23" t="s">
        <v>18</v>
      </c>
      <c r="Z23">
        <v>0</v>
      </c>
      <c r="AA23" t="s">
        <v>22</v>
      </c>
      <c r="AC23" s="21">
        <f>$Z$29-0-0.5</f>
        <v>3.5</v>
      </c>
      <c r="AE23" t="s">
        <v>30</v>
      </c>
      <c r="AG23">
        <v>10</v>
      </c>
      <c r="AJ23">
        <v>5</v>
      </c>
      <c r="AO23">
        <v>1</v>
      </c>
      <c r="AP23">
        <v>2</v>
      </c>
      <c r="AQ23">
        <v>1</v>
      </c>
    </row>
    <row r="24" spans="1:43" x14ac:dyDescent="0.3">
      <c r="E24">
        <f t="shared" si="11"/>
        <v>-11.5</v>
      </c>
      <c r="F24">
        <v>15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X24" t="s">
        <v>19</v>
      </c>
      <c r="Z24">
        <v>7</v>
      </c>
      <c r="AA24" t="s">
        <v>23</v>
      </c>
      <c r="AC24" s="21">
        <f>$Z$26-1-$Z$28+0.5</f>
        <v>3.5</v>
      </c>
      <c r="AE24" t="s">
        <v>31</v>
      </c>
      <c r="AG24">
        <f>Z19-Z18</f>
        <v>30</v>
      </c>
      <c r="AJ24">
        <v>6</v>
      </c>
      <c r="AN24">
        <v>1</v>
      </c>
      <c r="AO24">
        <v>2</v>
      </c>
      <c r="AP24">
        <v>1</v>
      </c>
      <c r="AQ24">
        <v>1</v>
      </c>
    </row>
    <row r="25" spans="1:43" x14ac:dyDescent="0.3">
      <c r="X25" t="s">
        <v>20</v>
      </c>
      <c r="Z25">
        <v>7</v>
      </c>
      <c r="AA25" t="s">
        <v>24</v>
      </c>
      <c r="AC25" s="21">
        <f>$Z$29-(Z27-1)-0.5</f>
        <v>-3.5</v>
      </c>
      <c r="AE25" t="s">
        <v>32</v>
      </c>
      <c r="AG25">
        <f>AG24/Z20+1</f>
        <v>7</v>
      </c>
      <c r="AJ25">
        <v>7</v>
      </c>
      <c r="AL25">
        <v>2</v>
      </c>
      <c r="AN25">
        <v>2</v>
      </c>
      <c r="AO25">
        <v>2</v>
      </c>
      <c r="AP25">
        <v>2</v>
      </c>
      <c r="AQ25">
        <v>1</v>
      </c>
    </row>
    <row r="26" spans="1:43" x14ac:dyDescent="0.3">
      <c r="X26" t="s">
        <v>0</v>
      </c>
      <c r="Z26">
        <f>Z24-Z22+1</f>
        <v>8</v>
      </c>
      <c r="AE26" t="s">
        <v>33</v>
      </c>
      <c r="AG26">
        <f>AG23*AG25</f>
        <v>70</v>
      </c>
      <c r="AJ26">
        <v>8</v>
      </c>
      <c r="AK26">
        <v>3</v>
      </c>
      <c r="AL26">
        <v>1</v>
      </c>
      <c r="AM26">
        <v>6</v>
      </c>
      <c r="AN26">
        <v>2</v>
      </c>
      <c r="AO26">
        <v>1</v>
      </c>
    </row>
    <row r="27" spans="1:43" x14ac:dyDescent="0.3">
      <c r="X27" t="s">
        <v>2</v>
      </c>
      <c r="Z27">
        <f>Z25-Z23+1</f>
        <v>8</v>
      </c>
      <c r="AJ27">
        <v>9</v>
      </c>
      <c r="AK27">
        <v>3</v>
      </c>
      <c r="AL27">
        <v>2</v>
      </c>
      <c r="AN27">
        <v>1</v>
      </c>
    </row>
    <row r="28" spans="1:43" x14ac:dyDescent="0.3">
      <c r="X28" t="s">
        <v>1</v>
      </c>
      <c r="Z28" s="21">
        <f>Z26/2</f>
        <v>4</v>
      </c>
      <c r="AJ28">
        <v>10</v>
      </c>
      <c r="AL28">
        <v>1</v>
      </c>
    </row>
    <row r="29" spans="1:43" x14ac:dyDescent="0.3">
      <c r="X29" t="s">
        <v>3</v>
      </c>
      <c r="Z29" s="21">
        <f>Z27/2</f>
        <v>4</v>
      </c>
      <c r="AJ29">
        <v>11</v>
      </c>
    </row>
    <row r="30" spans="1:43" x14ac:dyDescent="0.3">
      <c r="AJ30">
        <v>12</v>
      </c>
    </row>
    <row r="31" spans="1:43" x14ac:dyDescent="0.3">
      <c r="H31">
        <v>174</v>
      </c>
      <c r="AJ31">
        <v>13</v>
      </c>
    </row>
    <row r="32" spans="1:43" x14ac:dyDescent="0.3">
      <c r="H32">
        <f>H31*3.14159/180</f>
        <v>3.0368703333333333</v>
      </c>
      <c r="AJ32">
        <v>14</v>
      </c>
    </row>
    <row r="33" spans="8:36" x14ac:dyDescent="0.3">
      <c r="H33">
        <f>COS(H32)</f>
        <v>-0.99452162723519366</v>
      </c>
      <c r="AJ33">
        <v>15</v>
      </c>
    </row>
    <row r="34" spans="8:36" x14ac:dyDescent="0.3">
      <c r="H34">
        <f>SIN(H32)</f>
        <v>0.10453101435202192</v>
      </c>
      <c r="AJ34">
        <v>16</v>
      </c>
    </row>
    <row r="35" spans="8:36" x14ac:dyDescent="0.3">
      <c r="H35">
        <f>57*H33+50*H34</f>
        <v>-51.461182034804949</v>
      </c>
      <c r="AJ35">
        <v>17</v>
      </c>
    </row>
    <row r="36" spans="8:36" x14ac:dyDescent="0.3">
      <c r="AJ36">
        <v>18</v>
      </c>
    </row>
    <row r="37" spans="8:36" x14ac:dyDescent="0.3">
      <c r="AJ37">
        <v>19</v>
      </c>
    </row>
    <row r="38" spans="8:36" x14ac:dyDescent="0.3">
      <c r="AJ38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2025-06-20T14:30:20Z</dcterms:created>
  <dcterms:modified xsi:type="dcterms:W3CDTF">2025-06-30T23:45:17Z</dcterms:modified>
</cp:coreProperties>
</file>