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PE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3" i="1"/>
  <c r="E22" i="2" l="1"/>
  <c r="E15" i="2"/>
  <c r="E16" i="2"/>
  <c r="E17" i="2"/>
  <c r="E18" i="2"/>
  <c r="E19" i="2"/>
  <c r="E20" i="2"/>
  <c r="E21" i="2"/>
  <c r="E14" i="2"/>
  <c r="J6" i="2"/>
  <c r="J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D4" i="1" l="1"/>
  <c r="D5" i="1"/>
  <c r="D6" i="1"/>
  <c r="D7" i="1"/>
  <c r="D8" i="1"/>
  <c r="D9" i="1" l="1"/>
  <c r="C12" i="1" s="1"/>
</calcChain>
</file>

<file path=xl/sharedStrings.xml><?xml version="1.0" encoding="utf-8"?>
<sst xmlns="http://schemas.openxmlformats.org/spreadsheetml/2006/main" count="34" uniqueCount="34">
  <si>
    <t>Чистый дисконтированный доход</t>
  </si>
  <si>
    <t>Период</t>
  </si>
  <si>
    <t>Денежный поток</t>
  </si>
  <si>
    <t>Дисконт</t>
  </si>
  <si>
    <t>Чистая приведенная стоимость</t>
  </si>
  <si>
    <t>ИТОГО:</t>
  </si>
  <si>
    <t>Индекс доходности</t>
  </si>
  <si>
    <t>Внутренняя норма доходности</t>
  </si>
  <si>
    <t>Срок окупаемости</t>
  </si>
  <si>
    <t>№</t>
  </si>
  <si>
    <t>Этап</t>
  </si>
  <si>
    <t>Предшествующий этап</t>
  </si>
  <si>
    <t>ES</t>
  </si>
  <si>
    <t>EF</t>
  </si>
  <si>
    <t>LS</t>
  </si>
  <si>
    <t>LF</t>
  </si>
  <si>
    <t>Общий резерв времени</t>
  </si>
  <si>
    <t>Свободный резерв времени</t>
  </si>
  <si>
    <t>Объем времени</t>
  </si>
  <si>
    <t>Старт</t>
  </si>
  <si>
    <t>Исследование предметной области</t>
  </si>
  <si>
    <t>Проектирование системы</t>
  </si>
  <si>
    <t>Создание плана работы</t>
  </si>
  <si>
    <t>Разработка</t>
  </si>
  <si>
    <t>Тестирование</t>
  </si>
  <si>
    <t>Анализ рынка</t>
  </si>
  <si>
    <t>Подготовка к запуску</t>
  </si>
  <si>
    <t>Запуск</t>
  </si>
  <si>
    <t>Задача</t>
  </si>
  <si>
    <t>Оптимистичное время</t>
  </si>
  <si>
    <t>Вероятное время</t>
  </si>
  <si>
    <t>Пессимистичное время</t>
  </si>
  <si>
    <t>Длительность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</si>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</sst>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1" fillId="2" borderId="0" xfId="0" applyFont="1" applyFill="1"/>
    <xf numFmtId="0" fontId="0" fillId="2" borderId="0" xfId="0" applyFill="1"/>
    <xf numFmtId="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</a:t>
            </a:r>
            <a:r>
              <a:rPr lang="ru-RU" baseline="0"/>
              <a:t> приведенная стоимость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Лист1!$D$3:$D$8</c:f>
              <c:numCache>
                <c:formatCode>General</c:formatCode>
                <c:ptCount val="6"/>
                <c:pt idx="0">
                  <c:v>-50000</c:v>
                </c:pt>
                <c:pt idx="1">
                  <c:v>9090.9090909090901</c:v>
                </c:pt>
                <c:pt idx="2">
                  <c:v>12396.694214876032</c:v>
                </c:pt>
                <c:pt idx="3">
                  <c:v>15026.296018031551</c:v>
                </c:pt>
                <c:pt idx="4">
                  <c:v>17075.336384126764</c:v>
                </c:pt>
                <c:pt idx="5">
                  <c:v>18627.63969177465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2-4548-978A-6C86E982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2016"/>
        <c:axId val="447957096"/>
      </c:scatterChart>
      <c:valAx>
        <c:axId val="4479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957096"/>
        <c:crosses val="autoZero"/>
        <c:crossBetween val="midCat"/>
      </c:valAx>
      <c:valAx>
        <c:axId val="4479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9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85725</xdr:rowOff>
    </xdr:from>
    <xdr:to>
      <xdr:col>14</xdr:col>
      <xdr:colOff>328612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4" sqref="A1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-50000</v>
      </c>
      <c r="C3">
        <v>0.1</v>
      </c>
      <c r="D3">
        <f>B3/(1+C3)^A3</f>
        <v>-50000</v>
      </c>
    </row>
    <row r="4" spans="1:4" x14ac:dyDescent="0.25">
      <c r="A4">
        <v>1</v>
      </c>
      <c r="B4">
        <v>10000</v>
      </c>
      <c r="C4">
        <v>0.1</v>
      </c>
      <c r="D4">
        <f t="shared" ref="D4:D8" si="0">B4/(1+C4)^A4</f>
        <v>9090.9090909090901</v>
      </c>
    </row>
    <row r="5" spans="1:4" x14ac:dyDescent="0.25">
      <c r="A5">
        <v>2</v>
      </c>
      <c r="B5">
        <v>15000</v>
      </c>
      <c r="C5">
        <v>0.1</v>
      </c>
      <c r="D5">
        <f t="shared" si="0"/>
        <v>12396.694214876032</v>
      </c>
    </row>
    <row r="6" spans="1:4" x14ac:dyDescent="0.25">
      <c r="A6">
        <v>3</v>
      </c>
      <c r="B6">
        <v>20000</v>
      </c>
      <c r="C6">
        <v>0.1</v>
      </c>
      <c r="D6">
        <f t="shared" si="0"/>
        <v>15026.296018031551</v>
      </c>
    </row>
    <row r="7" spans="1:4" x14ac:dyDescent="0.25">
      <c r="A7">
        <v>4</v>
      </c>
      <c r="B7">
        <v>25000</v>
      </c>
      <c r="C7">
        <v>0.1</v>
      </c>
      <c r="D7">
        <f t="shared" si="0"/>
        <v>17075.336384126764</v>
      </c>
    </row>
    <row r="8" spans="1:4" x14ac:dyDescent="0.25">
      <c r="A8">
        <v>5</v>
      </c>
      <c r="B8">
        <v>30000</v>
      </c>
      <c r="C8">
        <v>0.1</v>
      </c>
      <c r="D8">
        <f t="shared" si="0"/>
        <v>18627.63969177465</v>
      </c>
    </row>
    <row r="9" spans="1:4" x14ac:dyDescent="0.25">
      <c r="A9" s="1" t="s">
        <v>5</v>
      </c>
      <c r="D9" s="6">
        <f>SUM(D3:D8)</f>
        <v>22216.875399718083</v>
      </c>
    </row>
    <row r="12" spans="1:4" x14ac:dyDescent="0.25">
      <c r="A12" t="s">
        <v>6</v>
      </c>
      <c r="C12" s="7">
        <f>D9/(-1*D3) + 1</f>
        <v>1.4443375079943617</v>
      </c>
    </row>
    <row r="14" spans="1:4" x14ac:dyDescent="0.25">
      <c r="A14" t="s">
        <v>7</v>
      </c>
      <c r="C14" s="8">
        <f>IRR(B3:B8)</f>
        <v>0.23291940737673422</v>
      </c>
    </row>
    <row r="16" spans="1:4" x14ac:dyDescent="0.25">
      <c r="A16" t="s">
        <v>8</v>
      </c>
      <c r="B16" s="7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6" sqref="H16"/>
    </sheetView>
  </sheetViews>
  <sheetFormatPr defaultRowHeight="15" x14ac:dyDescent="0.25"/>
  <cols>
    <col min="4" max="7" width="10.140625" bestFit="1" customWidth="1"/>
  </cols>
  <sheetData>
    <row r="1" spans="1:10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2">
        <v>0</v>
      </c>
      <c r="B2" s="2" t="s">
        <v>19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1</v>
      </c>
      <c r="B3" s="2" t="s">
        <v>20</v>
      </c>
      <c r="C3" s="2">
        <v>0</v>
      </c>
      <c r="D3" s="3">
        <v>46023</v>
      </c>
      <c r="E3" s="3">
        <v>46082</v>
      </c>
      <c r="F3" s="3">
        <v>46037</v>
      </c>
      <c r="G3" s="3">
        <f>F3+(E3-D3)</f>
        <v>46096</v>
      </c>
      <c r="H3" s="2">
        <f>F3-D3</f>
        <v>14</v>
      </c>
      <c r="I3" s="2">
        <f>D4-E3</f>
        <v>19</v>
      </c>
      <c r="J3" s="2">
        <f>E3-D3</f>
        <v>59</v>
      </c>
    </row>
    <row r="4" spans="1:10" x14ac:dyDescent="0.25">
      <c r="A4" s="2">
        <v>2</v>
      </c>
      <c r="B4" s="2" t="s">
        <v>22</v>
      </c>
      <c r="C4" s="2">
        <v>1</v>
      </c>
      <c r="D4" s="3">
        <v>46101</v>
      </c>
      <c r="E4" s="3">
        <v>46143</v>
      </c>
      <c r="F4" s="3">
        <v>46113</v>
      </c>
      <c r="G4" s="3">
        <f t="shared" ref="G4:G10" si="0">F4+(E4-D4)</f>
        <v>46155</v>
      </c>
      <c r="H4" s="2">
        <f t="shared" ref="H4:H10" si="1">F4-D4</f>
        <v>12</v>
      </c>
      <c r="I4" s="2">
        <f>D5-E4</f>
        <v>19</v>
      </c>
      <c r="J4" s="2">
        <f t="shared" ref="J4:J10" si="2">E4-D4</f>
        <v>42</v>
      </c>
    </row>
    <row r="5" spans="1:10" x14ac:dyDescent="0.25">
      <c r="A5" s="2">
        <v>3</v>
      </c>
      <c r="B5" s="2" t="s">
        <v>21</v>
      </c>
      <c r="C5" s="2">
        <v>2</v>
      </c>
      <c r="D5" s="3">
        <v>46162</v>
      </c>
      <c r="E5" s="3">
        <v>46183</v>
      </c>
      <c r="F5" s="3">
        <v>46174</v>
      </c>
      <c r="G5" s="3">
        <f t="shared" si="0"/>
        <v>46195</v>
      </c>
      <c r="H5" s="2">
        <f>F5-D5</f>
        <v>12</v>
      </c>
      <c r="I5" s="2">
        <f t="shared" ref="I5:I9" si="3">D6-E5</f>
        <v>20</v>
      </c>
      <c r="J5" s="2">
        <f>E5-D5</f>
        <v>21</v>
      </c>
    </row>
    <row r="6" spans="1:10" x14ac:dyDescent="0.25">
      <c r="A6" s="2">
        <v>4</v>
      </c>
      <c r="B6" s="2" t="s">
        <v>23</v>
      </c>
      <c r="C6" s="2">
        <v>3</v>
      </c>
      <c r="D6" s="3">
        <v>46203</v>
      </c>
      <c r="E6" s="3">
        <v>46296</v>
      </c>
      <c r="F6" s="3">
        <v>46203</v>
      </c>
      <c r="G6" s="3">
        <f t="shared" si="0"/>
        <v>46296</v>
      </c>
      <c r="H6" s="2">
        <f t="shared" si="1"/>
        <v>0</v>
      </c>
      <c r="I6" s="2">
        <f t="shared" si="3"/>
        <v>4</v>
      </c>
      <c r="J6" s="2">
        <f>E6-D6</f>
        <v>93</v>
      </c>
    </row>
    <row r="7" spans="1:10" x14ac:dyDescent="0.25">
      <c r="A7" s="2">
        <v>5</v>
      </c>
      <c r="B7" s="2" t="s">
        <v>24</v>
      </c>
      <c r="C7" s="2">
        <v>4</v>
      </c>
      <c r="D7" s="3">
        <v>46300</v>
      </c>
      <c r="E7" s="3">
        <v>46331</v>
      </c>
      <c r="F7" s="3">
        <v>46305</v>
      </c>
      <c r="G7" s="3">
        <f t="shared" si="0"/>
        <v>46336</v>
      </c>
      <c r="H7" s="2">
        <f t="shared" si="1"/>
        <v>5</v>
      </c>
      <c r="I7" s="2">
        <f t="shared" si="3"/>
        <v>5</v>
      </c>
      <c r="J7" s="2">
        <f t="shared" si="2"/>
        <v>31</v>
      </c>
    </row>
    <row r="8" spans="1:10" x14ac:dyDescent="0.25">
      <c r="A8" s="2">
        <v>6</v>
      </c>
      <c r="B8" s="2" t="s">
        <v>25</v>
      </c>
      <c r="C8" s="2">
        <v>5</v>
      </c>
      <c r="D8" s="3">
        <v>46336</v>
      </c>
      <c r="E8" s="3">
        <v>46366</v>
      </c>
      <c r="F8" s="3">
        <v>46341</v>
      </c>
      <c r="G8" s="3">
        <f t="shared" si="0"/>
        <v>46371</v>
      </c>
      <c r="H8" s="2">
        <f t="shared" si="1"/>
        <v>5</v>
      </c>
      <c r="I8" s="2">
        <f t="shared" si="3"/>
        <v>5</v>
      </c>
      <c r="J8" s="2">
        <f t="shared" si="2"/>
        <v>30</v>
      </c>
    </row>
    <row r="9" spans="1:10" x14ac:dyDescent="0.25">
      <c r="A9" s="2">
        <v>7</v>
      </c>
      <c r="B9" s="2" t="s">
        <v>26</v>
      </c>
      <c r="C9" s="2">
        <v>6</v>
      </c>
      <c r="D9" s="3">
        <v>46371</v>
      </c>
      <c r="E9" s="3">
        <v>46376</v>
      </c>
      <c r="F9" s="3">
        <v>46376</v>
      </c>
      <c r="G9" s="3">
        <f t="shared" si="0"/>
        <v>46381</v>
      </c>
      <c r="H9" s="2">
        <f t="shared" si="1"/>
        <v>5</v>
      </c>
      <c r="I9" s="2">
        <f t="shared" si="3"/>
        <v>5</v>
      </c>
      <c r="J9" s="2">
        <f t="shared" si="2"/>
        <v>5</v>
      </c>
    </row>
    <row r="10" spans="1:10" x14ac:dyDescent="0.25">
      <c r="A10" s="2">
        <v>8</v>
      </c>
      <c r="B10" s="2" t="s">
        <v>27</v>
      </c>
      <c r="C10" s="2">
        <v>7</v>
      </c>
      <c r="D10" s="3">
        <v>46381</v>
      </c>
      <c r="E10" s="3">
        <v>46385</v>
      </c>
      <c r="F10" s="3">
        <v>46382</v>
      </c>
      <c r="G10" s="3">
        <f t="shared" si="0"/>
        <v>46386</v>
      </c>
      <c r="H10" s="2">
        <f t="shared" si="1"/>
        <v>1</v>
      </c>
      <c r="I10" s="2">
        <v>0</v>
      </c>
      <c r="J10" s="2">
        <f t="shared" si="2"/>
        <v>4</v>
      </c>
    </row>
    <row r="13" spans="1:10" x14ac:dyDescent="0.25">
      <c r="A13" t="s">
        <v>28</v>
      </c>
      <c r="B13" t="s">
        <v>29</v>
      </c>
      <c r="C13" t="s">
        <v>30</v>
      </c>
      <c r="D13" t="s">
        <v>31</v>
      </c>
      <c r="E13" t="s">
        <v>32</v>
      </c>
    </row>
    <row r="14" spans="1:10" x14ac:dyDescent="0.25">
      <c r="A14">
        <v>1</v>
      </c>
      <c r="B14" s="4">
        <v>40</v>
      </c>
      <c r="C14" s="4">
        <v>50</v>
      </c>
      <c r="D14" s="5">
        <v>60</v>
      </c>
      <c r="E14">
        <f>(B14+4*C14+D14)/6</f>
        <v>50</v>
      </c>
    </row>
    <row r="15" spans="1:10" x14ac:dyDescent="0.25">
      <c r="A15">
        <v>2</v>
      </c>
      <c r="B15" s="4">
        <v>30</v>
      </c>
      <c r="C15" s="4">
        <v>45</v>
      </c>
      <c r="D15" s="4">
        <v>55</v>
      </c>
      <c r="E15">
        <f t="shared" ref="E15:E21" si="4">(B15+4*C15+D15)/6</f>
        <v>44.166666666666664</v>
      </c>
    </row>
    <row r="16" spans="1:10" x14ac:dyDescent="0.25">
      <c r="A16">
        <v>3</v>
      </c>
      <c r="B16" s="4">
        <v>15</v>
      </c>
      <c r="C16" s="4">
        <v>20</v>
      </c>
      <c r="D16" s="4">
        <v>25</v>
      </c>
      <c r="E16">
        <f t="shared" si="4"/>
        <v>20</v>
      </c>
    </row>
    <row r="17" spans="1:5" x14ac:dyDescent="0.25">
      <c r="A17">
        <v>4</v>
      </c>
      <c r="B17" s="4">
        <v>30</v>
      </c>
      <c r="C17" s="4">
        <v>40</v>
      </c>
      <c r="D17" s="4">
        <v>70</v>
      </c>
      <c r="E17">
        <f t="shared" si="4"/>
        <v>43.333333333333336</v>
      </c>
    </row>
    <row r="18" spans="1:5" x14ac:dyDescent="0.25">
      <c r="A18">
        <v>5</v>
      </c>
      <c r="B18" s="4">
        <v>15</v>
      </c>
      <c r="C18" s="4">
        <v>30</v>
      </c>
      <c r="D18" s="4">
        <v>40</v>
      </c>
      <c r="E18">
        <f t="shared" si="4"/>
        <v>29.166666666666668</v>
      </c>
    </row>
    <row r="19" spans="1:5" x14ac:dyDescent="0.25">
      <c r="A19">
        <v>6</v>
      </c>
      <c r="B19" s="4">
        <v>15</v>
      </c>
      <c r="C19" s="4">
        <v>30</v>
      </c>
      <c r="D19" s="4">
        <v>40</v>
      </c>
      <c r="E19">
        <f t="shared" si="4"/>
        <v>29.166666666666668</v>
      </c>
    </row>
    <row r="20" spans="1:5" x14ac:dyDescent="0.25">
      <c r="A20">
        <v>7</v>
      </c>
      <c r="B20" s="4">
        <v>3</v>
      </c>
      <c r="C20" s="4">
        <v>5</v>
      </c>
      <c r="D20" s="4">
        <v>10</v>
      </c>
      <c r="E20">
        <f t="shared" si="4"/>
        <v>5.5</v>
      </c>
    </row>
    <row r="21" spans="1:5" x14ac:dyDescent="0.25">
      <c r="A21">
        <v>8</v>
      </c>
      <c r="B21" s="4">
        <v>2</v>
      </c>
      <c r="C21" s="4">
        <v>4</v>
      </c>
      <c r="D21" s="4">
        <v>7</v>
      </c>
      <c r="E21">
        <f t="shared" si="4"/>
        <v>4.166666666666667</v>
      </c>
    </row>
    <row r="22" spans="1:5" x14ac:dyDescent="0.25">
      <c r="A22" s="1" t="s">
        <v>33</v>
      </c>
      <c r="E22" s="6">
        <f>SUM(E14:E21)</f>
        <v>225.49999999999997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2025-03-25T19:57:33Z</dcterms:modified>
</cp:coreProperties>
</file>