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kusumobile/Desktop/"/>
    </mc:Choice>
  </mc:AlternateContent>
  <xr:revisionPtr revIDLastSave="0" documentId="13_ncr:1_{73671C5F-029C-9742-B3CF-7C4AE0036CDA}" xr6:coauthVersionLast="43" xr6:coauthVersionMax="43" xr10:uidLastSave="{00000000-0000-0000-0000-000000000000}"/>
  <bookViews>
    <workbookView xWindow="0" yWindow="460" windowWidth="38400" windowHeight="21140" xr2:uid="{00000000-000D-0000-FFFF-FFFF00000000}"/>
  </bookViews>
  <sheets>
    <sheet name="勤怠報告書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4" l="1"/>
  <c r="G6" i="4" s="1"/>
  <c r="H6" i="4"/>
  <c r="D7" i="4"/>
  <c r="G7" i="4" s="1"/>
  <c r="H7" i="4"/>
  <c r="D8" i="4"/>
  <c r="G8" i="4" s="1"/>
  <c r="H8" i="4"/>
  <c r="D9" i="4"/>
  <c r="G9" i="4" s="1"/>
  <c r="H9" i="4"/>
  <c r="D10" i="4"/>
  <c r="G10" i="4" s="1"/>
  <c r="H10" i="4"/>
  <c r="D11" i="4"/>
  <c r="G11" i="4"/>
  <c r="H11" i="4"/>
  <c r="D12" i="4"/>
  <c r="G12" i="4" s="1"/>
  <c r="H12" i="4"/>
  <c r="D13" i="4"/>
  <c r="G13" i="4" s="1"/>
  <c r="H13" i="4"/>
  <c r="D14" i="4"/>
  <c r="G14" i="4" s="1"/>
  <c r="H14" i="4"/>
  <c r="D15" i="4"/>
  <c r="G15" i="4" s="1"/>
  <c r="H15" i="4"/>
  <c r="D16" i="4"/>
  <c r="G16" i="4" s="1"/>
  <c r="H16" i="4"/>
  <c r="D17" i="4"/>
  <c r="G17" i="4" s="1"/>
  <c r="H17" i="4"/>
  <c r="D18" i="4"/>
  <c r="G18" i="4"/>
  <c r="H18" i="4"/>
  <c r="D19" i="4"/>
  <c r="G19" i="4"/>
  <c r="H19" i="4"/>
  <c r="D20" i="4"/>
  <c r="G20" i="4" s="1"/>
  <c r="H20" i="4"/>
  <c r="D21" i="4"/>
  <c r="G21" i="4" s="1"/>
  <c r="H21" i="4"/>
  <c r="D22" i="4"/>
  <c r="G22" i="4" s="1"/>
  <c r="H22" i="4"/>
  <c r="D23" i="4"/>
  <c r="G23" i="4" s="1"/>
  <c r="H23" i="4"/>
  <c r="D24" i="4"/>
  <c r="G24" i="4" s="1"/>
  <c r="H24" i="4"/>
  <c r="D25" i="4"/>
  <c r="G25" i="4"/>
  <c r="H25" i="4"/>
  <c r="D26" i="4"/>
  <c r="G26" i="4"/>
  <c r="H26" i="4"/>
  <c r="D27" i="4"/>
  <c r="G27" i="4" s="1"/>
  <c r="H27" i="4"/>
  <c r="D28" i="4"/>
  <c r="G28" i="4" s="1"/>
  <c r="H28" i="4"/>
  <c r="D29" i="4"/>
  <c r="G29" i="4" s="1"/>
  <c r="H29" i="4"/>
  <c r="D30" i="4"/>
  <c r="G30" i="4" s="1"/>
  <c r="H30" i="4"/>
  <c r="D31" i="4"/>
  <c r="G31" i="4" s="1"/>
  <c r="H31" i="4"/>
  <c r="D32" i="4"/>
  <c r="G32" i="4"/>
  <c r="H32" i="4"/>
  <c r="D33" i="4"/>
  <c r="G33" i="4" s="1"/>
  <c r="H33" i="4"/>
  <c r="D34" i="4"/>
  <c r="G34" i="4" s="1"/>
  <c r="H34" i="4"/>
  <c r="D35" i="4"/>
  <c r="G35" i="4" s="1"/>
  <c r="H35" i="4"/>
  <c r="D36" i="4"/>
  <c r="G36" i="4" s="1"/>
  <c r="H36" i="4"/>
  <c r="E37" i="4"/>
  <c r="F37" i="4"/>
  <c r="I37" i="4"/>
  <c r="H40" i="4" s="1"/>
  <c r="J37" i="4"/>
  <c r="E40" i="4" s="1"/>
  <c r="K37" i="4"/>
  <c r="L37" i="4"/>
  <c r="E39" i="4" s="1"/>
  <c r="M37" i="4"/>
  <c r="G41" i="4" s="1"/>
  <c r="H39" i="4"/>
  <c r="H37" i="4" l="1"/>
  <c r="G43" i="4" s="1"/>
  <c r="G37" i="4"/>
  <c r="G42" i="4" s="1"/>
  <c r="G44" i="4" s="1"/>
  <c r="D37" i="4"/>
</calcChain>
</file>

<file path=xl/sharedStrings.xml><?xml version="1.0" encoding="utf-8"?>
<sst xmlns="http://schemas.openxmlformats.org/spreadsheetml/2006/main" count="73" uniqueCount="52">
  <si>
    <t>特別休日</t>
  </si>
  <si>
    <t>有給</t>
  </si>
  <si>
    <t>他休</t>
  </si>
  <si>
    <r>
      <rPr>
        <sz val="18"/>
        <color rgb="FF000000"/>
        <rFont val="Meiryo UI"/>
        <family val="3"/>
      </rPr>
      <t>勤務報告書</t>
    </r>
    <phoneticPr fontId="0"/>
  </si>
  <si>
    <r>
      <rPr>
        <sz val="10"/>
        <color rgb="FF000000"/>
        <rFont val="Meiryo UI"/>
        <family val="3"/>
      </rPr>
      <t>氏名</t>
    </r>
    <phoneticPr fontId="0"/>
  </si>
  <si>
    <t>日付</t>
  </si>
  <si>
    <t>開始終了時刻</t>
  </si>
  <si>
    <t>勤務</t>
  </si>
  <si>
    <t>休憩</t>
  </si>
  <si>
    <r>
      <rPr>
        <sz val="9"/>
        <color rgb="FF000000"/>
        <rFont val="Meiryo UI"/>
        <family val="3"/>
      </rPr>
      <t>深夜休憩</t>
    </r>
    <phoneticPr fontId="0"/>
  </si>
  <si>
    <t>実労働</t>
  </si>
  <si>
    <t>深夜</t>
  </si>
  <si>
    <r>
      <rPr>
        <sz val="9"/>
        <color rgb="FF000000"/>
        <rFont val="Meiryo UI"/>
        <family val="3"/>
      </rPr>
      <t>休日勤務</t>
    </r>
    <phoneticPr fontId="0"/>
  </si>
  <si>
    <r>
      <rPr>
        <sz val="9"/>
        <color rgb="FF000000"/>
        <rFont val="Meiryo UI"/>
        <family val="3"/>
      </rPr>
      <t>遅刻</t>
    </r>
    <phoneticPr fontId="0"/>
  </si>
  <si>
    <t>ｼﾌﾄ</t>
  </si>
  <si>
    <r>
      <rPr>
        <sz val="9"/>
        <color rgb="FF000000"/>
        <rFont val="Meiryo UI"/>
        <family val="3"/>
      </rPr>
      <t>有給</t>
    </r>
    <phoneticPr fontId="0"/>
  </si>
  <si>
    <r>
      <rPr>
        <sz val="9"/>
        <color rgb="FF000000"/>
        <rFont val="Meiryo UI"/>
        <family val="3"/>
      </rPr>
      <t>特休</t>
    </r>
    <phoneticPr fontId="0"/>
  </si>
  <si>
    <t>備考</t>
  </si>
  <si>
    <t>開始</t>
  </si>
  <si>
    <t>終了</t>
  </si>
  <si>
    <t>時間</t>
  </si>
  <si>
    <r>
      <rPr>
        <sz val="9"/>
        <color rgb="FF000000"/>
        <rFont val="Meiryo UI"/>
        <family val="3"/>
      </rPr>
      <t>振休</t>
    </r>
    <phoneticPr fontId="0"/>
  </si>
  <si>
    <r>
      <rPr>
        <sz val="9"/>
        <color rgb="FF000000"/>
        <rFont val="Meiryo UI"/>
        <family val="3"/>
      </rPr>
      <t>早退</t>
    </r>
    <phoneticPr fontId="0"/>
  </si>
  <si>
    <r>
      <rPr>
        <sz val="9"/>
        <color rgb="FF000000"/>
        <rFont val="Meiryo UI"/>
        <family val="3"/>
      </rPr>
      <t>半休</t>
    </r>
    <phoneticPr fontId="0"/>
  </si>
  <si>
    <t>合  計</t>
  </si>
  <si>
    <r>
      <rPr>
        <sz val="9"/>
        <color rgb="FF000000"/>
        <rFont val="Meiryo UI"/>
        <family val="3"/>
      </rPr>
      <t>-</t>
    </r>
    <phoneticPr fontId="0"/>
  </si>
  <si>
    <t>当月カレンダー</t>
  </si>
  <si>
    <t>清算勤務実績</t>
  </si>
  <si>
    <r>
      <rPr>
        <sz val="9"/>
        <color rgb="FF000000"/>
        <rFont val="Meiryo UI"/>
        <family val="3"/>
      </rPr>
      <t>備考</t>
    </r>
    <phoneticPr fontId="0"/>
  </si>
  <si>
    <t>週休日数</t>
  </si>
  <si>
    <t>日</t>
  </si>
  <si>
    <r>
      <rPr>
        <sz val="9"/>
        <color rgb="FF000000"/>
        <rFont val="Meiryo UI"/>
        <family val="3"/>
      </rPr>
      <t>日</t>
    </r>
    <phoneticPr fontId="0"/>
  </si>
  <si>
    <t>祝・祭日</t>
  </si>
  <si>
    <r>
      <rPr>
        <sz val="9"/>
        <color rgb="FF000000"/>
        <rFont val="Meiryo UI"/>
        <family val="3"/>
      </rPr>
      <t>遅/早</t>
    </r>
    <phoneticPr fontId="0"/>
  </si>
  <si>
    <r>
      <rPr>
        <sz val="9"/>
        <color rgb="FF000000"/>
        <rFont val="Meiryo UI"/>
        <family val="3"/>
      </rPr>
      <t>回</t>
    </r>
    <phoneticPr fontId="0"/>
  </si>
  <si>
    <r>
      <rPr>
        <sz val="9"/>
        <color rgb="FF000000"/>
        <rFont val="Meiryo UI"/>
        <family val="3"/>
      </rPr>
      <t>休出</t>
    </r>
    <phoneticPr fontId="0"/>
  </si>
  <si>
    <r>
      <rPr>
        <sz val="9"/>
        <color rgb="FF000000"/>
        <rFont val="Meiryo UI"/>
        <family val="3"/>
      </rPr>
      <t>実績勤務日数</t>
    </r>
    <phoneticPr fontId="0"/>
  </si>
  <si>
    <t>所定日数</t>
  </si>
  <si>
    <r>
      <rPr>
        <sz val="9"/>
        <color rgb="FF000000"/>
        <rFont val="Meiryo UI"/>
        <family val="3"/>
      </rPr>
      <t>実績勤務時間</t>
    </r>
    <phoneticPr fontId="0"/>
  </si>
  <si>
    <t>所定時間</t>
  </si>
  <si>
    <r>
      <rPr>
        <sz val="9"/>
        <color rgb="FF000000"/>
        <rFont val="Meiryo UI"/>
        <family val="3"/>
      </rPr>
      <t>深夜勤務時間</t>
    </r>
    <phoneticPr fontId="0"/>
  </si>
  <si>
    <r>
      <rPr>
        <b/>
        <sz val="9"/>
        <color rgb="FF000000"/>
        <rFont val="Meiryo UI"/>
        <family val="3"/>
      </rPr>
      <t>基準時間</t>
    </r>
    <phoneticPr fontId="0"/>
  </si>
  <si>
    <r>
      <rPr>
        <sz val="9"/>
        <color rgb="FF000000"/>
        <rFont val="Meiryo UI"/>
        <family val="3"/>
      </rPr>
      <t>通常残業時間</t>
    </r>
    <phoneticPr fontId="0"/>
  </si>
  <si>
    <r>
      <rPr>
        <sz val="9"/>
        <color rgb="FF000000"/>
        <rFont val="Meiryo UI"/>
        <family val="3"/>
      </rPr>
      <t>業務管理</t>
    </r>
    <phoneticPr fontId="0"/>
  </si>
  <si>
    <r>
      <rPr>
        <sz val="9"/>
        <color rgb="FF000000"/>
        <rFont val="Meiryo UI"/>
        <family val="3"/>
      </rPr>
      <t>部長</t>
    </r>
    <phoneticPr fontId="0"/>
  </si>
  <si>
    <r>
      <rPr>
        <sz val="9"/>
        <color rgb="FF000000"/>
        <rFont val="Meiryo UI"/>
        <family val="3"/>
      </rPr>
      <t>総務</t>
    </r>
    <phoneticPr fontId="0"/>
  </si>
  <si>
    <t xml:space="preserve"> </t>
  </si>
  <si>
    <r>
      <rPr>
        <sz val="9"/>
        <color rgb="FF000000"/>
        <rFont val="Meiryo UI"/>
        <family val="3"/>
      </rPr>
      <t xml:space="preserve"> </t>
    </r>
    <phoneticPr fontId="0"/>
  </si>
  <si>
    <t>海の日</t>
  </si>
  <si>
    <t>所属</t>
  </si>
  <si>
    <t>楠元 遼太郎</t>
  </si>
  <si>
    <t>（株）サイバーネーション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</si>
</sst>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;&quot;△ &quot;0.00"/>
    <numFmt numFmtId="165" formatCode="0.0_);[Red]\(0.0\)"/>
    <numFmt numFmtId="166" formatCode="0_ "/>
    <numFmt numFmtId="167" formatCode="[h]:mm"/>
    <numFmt numFmtId="171" formatCode="m/d"/>
    <numFmt numFmtId="172" formatCode="m/d\(aaa\)"/>
    <numFmt numFmtId="173" formatCode="0.00_);[Red]\(0.00\)"/>
    <numFmt numFmtId="174" formatCode="0_);[Red]\(0\)"/>
  </numFmts>
  <fonts count="12">
    <font>
      <sz val="10"/>
      <color rgb="FF000000"/>
      <name val="Meiryo UI"/>
      <family val="3"/>
    </font>
    <font>
      <sz val="9"/>
      <color rgb="FF000000"/>
      <name val="Meiryo UI"/>
      <family val="3"/>
    </font>
    <font>
      <sz val="18"/>
      <color rgb="FF000000"/>
      <name val="Meiryo UI"/>
      <family val="3"/>
    </font>
    <font>
      <sz val="11"/>
      <color rgb="FF000000"/>
      <name val="ＭＳ Ｐゴシック"/>
      <family val="3"/>
    </font>
    <font>
      <b/>
      <sz val="9"/>
      <color rgb="FF000000"/>
      <name val="Meiryo UI"/>
      <family val="3"/>
    </font>
    <font>
      <sz val="11"/>
      <color rgb="FF000000"/>
      <name val="Meiryo UI"/>
      <family val="3"/>
    </font>
    <font>
      <sz val="14"/>
      <color rgb="FF000000"/>
      <name val="Meiryo UI"/>
      <family val="3"/>
    </font>
    <font>
      <sz val="12"/>
      <color rgb="FF000000"/>
      <name val="Meiryo UI"/>
      <family val="3"/>
    </font>
    <font>
      <sz val="8"/>
      <color rgb="FF000000"/>
      <name val="Meiryo UI"/>
      <family val="3"/>
    </font>
    <font>
      <sz val="9"/>
      <color rgb="FFFF0000"/>
      <name val="Meiryo UI"/>
      <family val="3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87CEEB"/>
      </patternFill>
    </fill>
    <fill>
      <patternFill patternType="solid">
        <fgColor indexed="41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0CB"/>
      </patternFill>
    </fill>
    <fill>
      <patternFill patternType="solid">
        <fgColor theme="8" tint="0.79998168889431442"/>
        <bgColor indexed="65"/>
      </patternFill>
    </fill>
  </fills>
  <borders count="5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hair">
        <color rgb="FF000000"/>
      </right>
      <top/>
      <bottom style="double">
        <color rgb="FF000000"/>
      </bottom>
      <diagonal/>
    </border>
    <border>
      <left style="hair">
        <color rgb="FF000000"/>
      </left>
      <right style="hair">
        <color rgb="FF000000"/>
      </right>
      <top/>
      <bottom style="double">
        <color rgb="FF000000"/>
      </bottom>
      <diagonal/>
    </border>
    <border>
      <left style="hair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rgb="FF000000"/>
      </right>
      <top style="thin">
        <color indexed="64"/>
      </top>
      <bottom style="thin">
        <color indexed="64"/>
      </bottom>
      <diagonal/>
    </border>
    <border>
      <left style="double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Border="0"/>
    <xf numFmtId="0" fontId="10" fillId="0" borderId="0"/>
  </cellStyleXfs>
  <cellXfs count="145">
    <xf numFmtId="0" fontId="0" fillId="0" borderId="0" xfId="0" applyNumberFormat="1" applyFill="1" applyAlignment="1" applyProtection="1"/>
    <xf numFmtId="0" fontId="3" fillId="0" borderId="0" xfId="0" applyNumberFormat="1" applyFont="1" applyFill="1" applyAlignment="1" applyProtection="1"/>
    <xf numFmtId="0" fontId="5" fillId="0" borderId="0" xfId="0" applyNumberFormat="1" applyFont="1" applyFill="1" applyAlignment="1" applyProtection="1"/>
    <xf numFmtId="20" fontId="6" fillId="0" borderId="0" xfId="0" applyNumberFormat="1" applyFont="1" applyFill="1" applyAlignment="1" applyProtection="1">
      <alignment horizontal="centerContinuous" vertical="center"/>
    </xf>
    <xf numFmtId="14" fontId="6" fillId="0" borderId="0" xfId="0" applyNumberFormat="1" applyFont="1" applyFill="1" applyAlignment="1" applyProtection="1">
      <alignment horizontal="centerContinuous" vertical="center"/>
    </xf>
    <xf numFmtId="14" fontId="7" fillId="0" borderId="0" xfId="0" applyNumberFormat="1" applyFont="1" applyFill="1" applyAlignment="1" applyProtection="1">
      <alignment horizontal="centerContinuous" vertical="center"/>
    </xf>
    <xf numFmtId="20" fontId="0" fillId="0" borderId="0" xfId="0" applyNumberFormat="1" applyFill="1" applyAlignment="1" applyProtection="1">
      <alignment horizontal="center" vertical="center"/>
    </xf>
    <xf numFmtId="164" fontId="0" fillId="0" borderId="0" xfId="0" applyNumberFormat="1" applyFill="1" applyAlignment="1" applyProtection="1">
      <alignment horizontal="center" vertical="center"/>
    </xf>
    <xf numFmtId="166" fontId="0" fillId="0" borderId="0" xfId="0" applyNumberFormat="1" applyFill="1" applyAlignment="1" applyProtection="1">
      <alignment horizontal="center" vertical="center"/>
    </xf>
    <xf numFmtId="20" fontId="0" fillId="0" borderId="0" xfId="0" applyNumberFormat="1" applyFill="1" applyAlignment="1" applyProtection="1">
      <alignment horizontal="left" vertical="center"/>
    </xf>
    <xf numFmtId="0" fontId="0" fillId="0" borderId="0" xfId="0" applyNumberFormat="1" applyFill="1" applyAlignment="1" applyProtection="1">
      <alignment horizontal="left" vertical="center"/>
    </xf>
    <xf numFmtId="20" fontId="1" fillId="0" borderId="4" xfId="0" applyNumberFormat="1" applyFont="1" applyFill="1" applyBorder="1" applyAlignment="1" applyProtection="1">
      <alignment horizontal="centerContinuous"/>
    </xf>
    <xf numFmtId="164" fontId="1" fillId="0" borderId="4" xfId="0" applyNumberFormat="1" applyFont="1" applyFill="1" applyBorder="1" applyAlignment="1" applyProtection="1">
      <alignment horizontal="center"/>
    </xf>
    <xf numFmtId="166" fontId="1" fillId="0" borderId="4" xfId="0" applyNumberFormat="1" applyFont="1" applyFill="1" applyBorder="1" applyAlignment="1" applyProtection="1">
      <alignment horizontal="center"/>
    </xf>
    <xf numFmtId="20" fontId="1" fillId="0" borderId="9" xfId="0" applyNumberFormat="1" applyFont="1" applyFill="1" applyBorder="1" applyAlignment="1" applyProtection="1">
      <alignment horizontal="center" vertical="top"/>
    </xf>
    <xf numFmtId="164" fontId="1" fillId="0" borderId="9" xfId="0" applyNumberFormat="1" applyFont="1" applyFill="1" applyBorder="1" applyAlignment="1" applyProtection="1">
      <alignment horizontal="center" vertical="top"/>
    </xf>
    <xf numFmtId="166" fontId="1" fillId="0" borderId="9" xfId="0" applyNumberFormat="1" applyFont="1" applyFill="1" applyBorder="1" applyAlignment="1" applyProtection="1">
      <alignment horizontal="center" vertical="top"/>
    </xf>
    <xf numFmtId="172" fontId="1" fillId="2" borderId="14" xfId="0" applyNumberFormat="1" applyFont="1" applyFill="1" applyBorder="1" applyAlignment="1" applyProtection="1">
      <alignment horizontal="center" vertical="center"/>
    </xf>
    <xf numFmtId="167" fontId="1" fillId="0" borderId="15" xfId="0" applyNumberFormat="1" applyFont="1" applyFill="1" applyBorder="1" applyAlignment="1" applyProtection="1">
      <alignment horizontal="center" vertical="center"/>
      <protection locked="0"/>
    </xf>
    <xf numFmtId="167" fontId="1" fillId="3" borderId="15" xfId="0" applyNumberFormat="1" applyFont="1" applyFill="1" applyBorder="1" applyAlignment="1" applyProtection="1">
      <alignment horizontal="center" vertical="center"/>
    </xf>
    <xf numFmtId="167" fontId="1" fillId="4" borderId="15" xfId="0" applyNumberFormat="1" applyFont="1" applyFill="1" applyBorder="1" applyAlignment="1" applyProtection="1">
      <alignment horizontal="center" vertical="center"/>
      <protection locked="0"/>
    </xf>
    <xf numFmtId="0" fontId="1" fillId="0" borderId="15" xfId="0" applyNumberFormat="1" applyFont="1" applyFill="1" applyBorder="1" applyAlignment="1" applyProtection="1">
      <alignment horizontal="center" vertical="center"/>
      <protection locked="0"/>
    </xf>
    <xf numFmtId="0" fontId="1" fillId="4" borderId="15" xfId="0" applyNumberFormat="1" applyFont="1" applyFill="1" applyBorder="1" applyAlignment="1" applyProtection="1">
      <alignment horizontal="center" vertical="center"/>
      <protection locked="0"/>
    </xf>
    <xf numFmtId="172" fontId="1" fillId="5" borderId="14" xfId="0" applyNumberFormat="1" applyFont="1" applyFill="1" applyBorder="1" applyAlignment="1" applyProtection="1">
      <alignment horizontal="center" vertical="center"/>
    </xf>
    <xf numFmtId="172" fontId="1" fillId="0" borderId="14" xfId="0" applyNumberFormat="1" applyFont="1" applyFill="1" applyBorder="1" applyAlignment="1" applyProtection="1">
      <alignment horizontal="center" vertical="center"/>
    </xf>
    <xf numFmtId="167" fontId="1" fillId="6" borderId="19" xfId="0" applyNumberFormat="1" applyFont="1" applyFill="1" applyBorder="1" applyAlignment="1" applyProtection="1">
      <alignment horizontal="centerContinuous" vertical="center"/>
    </xf>
    <xf numFmtId="0" fontId="1" fillId="6" borderId="20" xfId="0" applyNumberFormat="1" applyFont="1" applyFill="1" applyBorder="1" applyAlignment="1" applyProtection="1">
      <alignment horizontal="center" vertical="center"/>
    </xf>
    <xf numFmtId="167" fontId="1" fillId="6" borderId="20" xfId="0" applyNumberFormat="1" applyFont="1" applyFill="1" applyBorder="1" applyAlignment="1" applyProtection="1">
      <alignment horizontal="center" vertical="center"/>
    </xf>
    <xf numFmtId="49" fontId="1" fillId="0" borderId="21" xfId="0" applyNumberFormat="1" applyFont="1" applyFill="1" applyBorder="1" applyAlignment="1" applyProtection="1">
      <alignment horizontal="centerContinuous" vertical="center"/>
    </xf>
    <xf numFmtId="174" fontId="1" fillId="0" borderId="22" xfId="0" applyNumberFormat="1" applyFont="1" applyFill="1" applyBorder="1" applyAlignment="1" applyProtection="1">
      <alignment horizontal="right" vertical="center"/>
    </xf>
    <xf numFmtId="49" fontId="1" fillId="0" borderId="23" xfId="0" applyNumberFormat="1" applyFont="1" applyFill="1" applyBorder="1" applyAlignment="1" applyProtection="1">
      <alignment horizontal="left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165" fontId="1" fillId="0" borderId="24" xfId="0" applyNumberFormat="1" applyFont="1" applyFill="1" applyBorder="1" applyAlignment="1" applyProtection="1">
      <alignment vertical="center"/>
    </xf>
    <xf numFmtId="165" fontId="1" fillId="0" borderId="25" xfId="0" applyNumberFormat="1" applyFont="1" applyFill="1" applyBorder="1" applyAlignment="1" applyProtection="1">
      <alignment horizontal="center" vertical="center"/>
    </xf>
    <xf numFmtId="165" fontId="1" fillId="0" borderId="26" xfId="0" applyNumberFormat="1" applyFont="1" applyFill="1" applyBorder="1" applyAlignment="1" applyProtection="1">
      <alignment horizontal="right" vertical="center"/>
    </xf>
    <xf numFmtId="0" fontId="1" fillId="0" borderId="27" xfId="0" applyNumberFormat="1" applyFont="1" applyFill="1" applyBorder="1" applyAlignment="1" applyProtection="1">
      <alignment vertical="center"/>
    </xf>
    <xf numFmtId="0" fontId="5" fillId="0" borderId="28" xfId="0" applyNumberFormat="1" applyFont="1" applyFill="1" applyBorder="1" applyAlignment="1" applyProtection="1">
      <protection locked="0"/>
    </xf>
    <xf numFmtId="171" fontId="1" fillId="0" borderId="29" xfId="0" applyNumberFormat="1" applyFont="1" applyFill="1" applyBorder="1" applyAlignment="1" applyProtection="1">
      <alignment horizontal="centerContinuous" vertical="center"/>
    </xf>
    <xf numFmtId="174" fontId="1" fillId="0" borderId="30" xfId="0" applyNumberFormat="1" applyFont="1" applyFill="1" applyBorder="1" applyAlignment="1" applyProtection="1">
      <alignment horizontal="right" vertical="center"/>
    </xf>
    <xf numFmtId="49" fontId="1" fillId="0" borderId="31" xfId="0" applyNumberFormat="1" applyFont="1" applyFill="1" applyBorder="1" applyAlignment="1" applyProtection="1">
      <alignment horizontal="left" vertical="center"/>
    </xf>
    <xf numFmtId="164" fontId="1" fillId="0" borderId="32" xfId="0" applyNumberFormat="1" applyFont="1" applyFill="1" applyBorder="1" applyAlignment="1" applyProtection="1">
      <alignment horizontal="center" vertical="center"/>
    </xf>
    <xf numFmtId="165" fontId="1" fillId="0" borderId="33" xfId="0" applyNumberFormat="1" applyFont="1" applyFill="1" applyBorder="1" applyAlignment="1" applyProtection="1">
      <alignment vertical="center"/>
    </xf>
    <xf numFmtId="165" fontId="1" fillId="0" borderId="33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Alignment="1" applyProtection="1">
      <protection locked="0"/>
    </xf>
    <xf numFmtId="49" fontId="1" fillId="0" borderId="29" xfId="0" applyNumberFormat="1" applyFont="1" applyFill="1" applyBorder="1" applyAlignment="1" applyProtection="1">
      <alignment horizontal="centerContinuous" vertical="center"/>
    </xf>
    <xf numFmtId="164" fontId="1" fillId="0" borderId="34" xfId="0" applyNumberFormat="1" applyFont="1" applyFill="1" applyBorder="1" applyAlignment="1" applyProtection="1">
      <alignment horizontal="centerContinuous" vertical="center"/>
    </xf>
    <xf numFmtId="165" fontId="1" fillId="0" borderId="35" xfId="0" applyNumberFormat="1" applyFont="1" applyFill="1" applyBorder="1" applyAlignment="1" applyProtection="1">
      <alignment horizontal="centerContinuous" vertical="center"/>
    </xf>
    <xf numFmtId="165" fontId="1" fillId="0" borderId="36" xfId="0" applyNumberFormat="1" applyFont="1" applyFill="1" applyBorder="1" applyAlignment="1" applyProtection="1">
      <alignment horizontal="centerContinuous" vertical="center"/>
    </xf>
    <xf numFmtId="0" fontId="1" fillId="0" borderId="37" xfId="0" applyNumberFormat="1" applyFont="1" applyFill="1" applyBorder="1" applyAlignment="1" applyProtection="1">
      <alignment vertical="center"/>
    </xf>
    <xf numFmtId="164" fontId="1" fillId="0" borderId="4" xfId="0" applyNumberFormat="1" applyFont="1" applyFill="1" applyBorder="1" applyAlignment="1" applyProtection="1">
      <alignment horizontal="centerContinuous" vertical="center"/>
    </xf>
    <xf numFmtId="0" fontId="1" fillId="0" borderId="28" xfId="0" applyNumberFormat="1" applyFont="1" applyFill="1" applyBorder="1" applyAlignment="1" applyProtection="1">
      <alignment vertical="center"/>
    </xf>
    <xf numFmtId="171" fontId="1" fillId="0" borderId="38" xfId="0" applyNumberFormat="1" applyFont="1" applyFill="1" applyBorder="1" applyAlignment="1" applyProtection="1">
      <alignment horizontal="centerContinuous" vertical="center"/>
    </xf>
    <xf numFmtId="167" fontId="1" fillId="0" borderId="39" xfId="0" applyNumberFormat="1" applyFont="1" applyFill="1" applyBorder="1" applyAlignment="1" applyProtection="1">
      <alignment horizontal="right" vertical="center"/>
    </xf>
    <xf numFmtId="49" fontId="1" fillId="0" borderId="40" xfId="0" applyNumberFormat="1" applyFont="1" applyFill="1" applyBorder="1" applyAlignment="1" applyProtection="1">
      <alignment horizontal="left" vertical="center"/>
    </xf>
    <xf numFmtId="164" fontId="1" fillId="0" borderId="41" xfId="0" applyNumberFormat="1" applyFont="1" applyFill="1" applyBorder="1" applyAlignment="1" applyProtection="1">
      <alignment horizontal="centerContinuous" vertical="center"/>
    </xf>
    <xf numFmtId="164" fontId="1" fillId="0" borderId="20" xfId="0" applyNumberFormat="1" applyFont="1" applyFill="1" applyBorder="1" applyAlignment="1" applyProtection="1">
      <alignment horizontal="centerContinuous" vertical="center"/>
    </xf>
    <xf numFmtId="164" fontId="1" fillId="0" borderId="37" xfId="0" applyNumberFormat="1" applyFont="1" applyFill="1" applyBorder="1" applyAlignment="1" applyProtection="1">
      <alignment horizontal="left" vertical="center"/>
    </xf>
    <xf numFmtId="171" fontId="4" fillId="0" borderId="41" xfId="0" applyNumberFormat="1" applyFont="1" applyFill="1" applyBorder="1" applyAlignment="1" applyProtection="1">
      <alignment horizontal="center" vertical="center"/>
    </xf>
    <xf numFmtId="167" fontId="4" fillId="0" borderId="42" xfId="0" applyNumberFormat="1" applyFont="1" applyFill="1" applyBorder="1" applyAlignment="1" applyProtection="1">
      <alignment horizontal="center" vertical="center"/>
    </xf>
    <xf numFmtId="49" fontId="4" fillId="0" borderId="43" xfId="0" applyNumberFormat="1" applyFont="1" applyFill="1" applyBorder="1" applyAlignment="1" applyProtection="1">
      <alignment horizontal="left" vertical="center"/>
    </xf>
    <xf numFmtId="164" fontId="1" fillId="0" borderId="44" xfId="0" applyNumberFormat="1" applyFont="1" applyFill="1" applyBorder="1" applyAlignment="1" applyProtection="1">
      <alignment horizontal="centerContinuous" vertical="center"/>
    </xf>
    <xf numFmtId="164" fontId="1" fillId="0" borderId="45" xfId="0" applyNumberFormat="1" applyFont="1" applyFill="1" applyBorder="1" applyAlignment="1" applyProtection="1">
      <alignment horizontal="centerContinuous" vertical="center"/>
    </xf>
    <xf numFmtId="164" fontId="1" fillId="0" borderId="48" xfId="0" applyNumberFormat="1" applyFont="1" applyFill="1" applyBorder="1" applyAlignment="1" applyProtection="1">
      <alignment horizontal="left" vertical="center"/>
    </xf>
    <xf numFmtId="171" fontId="1" fillId="0" borderId="0" xfId="0" applyNumberFormat="1" applyFont="1" applyFill="1" applyAlignment="1" applyProtection="1">
      <alignment horizontal="center" vertical="center"/>
    </xf>
    <xf numFmtId="174" fontId="1" fillId="0" borderId="0" xfId="0" applyNumberFormat="1" applyFont="1" applyFill="1" applyAlignment="1" applyProtection="1">
      <alignment horizontal="center" vertical="center"/>
    </xf>
    <xf numFmtId="20" fontId="1" fillId="0" borderId="0" xfId="0" applyNumberFormat="1" applyFont="1" applyFill="1" applyAlignment="1" applyProtection="1">
      <alignment horizontal="center" vertical="center"/>
    </xf>
    <xf numFmtId="164" fontId="1" fillId="0" borderId="0" xfId="0" applyNumberFormat="1" applyFont="1" applyFill="1" applyAlignment="1" applyProtection="1">
      <alignment horizontal="center" vertical="center"/>
    </xf>
    <xf numFmtId="167" fontId="1" fillId="0" borderId="0" xfId="0" applyNumberFormat="1" applyFont="1" applyFill="1" applyAlignment="1" applyProtection="1">
      <alignment vertical="center"/>
    </xf>
    <xf numFmtId="171" fontId="1" fillId="0" borderId="0" xfId="0" applyNumberFormat="1" applyFont="1" applyFill="1" applyAlignment="1" applyProtection="1">
      <alignment vertical="center"/>
    </xf>
    <xf numFmtId="49" fontId="1" fillId="0" borderId="0" xfId="0" applyNumberFormat="1" applyFont="1" applyFill="1" applyAlignment="1" applyProtection="1">
      <alignment vertical="center"/>
    </xf>
    <xf numFmtId="174" fontId="1" fillId="0" borderId="0" xfId="0" applyNumberFormat="1" applyFont="1" applyFill="1" applyAlignment="1" applyProtection="1">
      <alignment vertical="center"/>
    </xf>
    <xf numFmtId="0" fontId="0" fillId="0" borderId="0" xfId="0" applyNumberFormat="1" applyFill="1" applyAlignment="1" applyProtection="1">
      <alignment horizontal="center" vertical="center"/>
    </xf>
    <xf numFmtId="164" fontId="8" fillId="0" borderId="0" xfId="0" applyNumberFormat="1" applyFont="1" applyFill="1" applyAlignment="1" applyProtection="1">
      <alignment vertical="center"/>
    </xf>
    <xf numFmtId="164" fontId="8" fillId="0" borderId="0" xfId="0" applyNumberFormat="1" applyFont="1" applyFill="1" applyAlignment="1" applyProtection="1">
      <alignment horizontal="center" vertical="center"/>
    </xf>
    <xf numFmtId="173" fontId="0" fillId="0" borderId="0" xfId="0" applyNumberFormat="1" applyFill="1" applyAlignment="1" applyProtection="1">
      <alignment vertical="center"/>
    </xf>
    <xf numFmtId="164" fontId="0" fillId="0" borderId="0" xfId="0" applyNumberFormat="1" applyFill="1" applyAlignment="1" applyProtection="1">
      <alignment horizontal="left" vertical="center"/>
    </xf>
    <xf numFmtId="0" fontId="1" fillId="0" borderId="5" xfId="0" applyNumberFormat="1" applyFont="1" applyFill="1" applyBorder="1" applyAlignment="1" applyProtection="1">
      <alignment horizontal="center" vertical="center"/>
    </xf>
    <xf numFmtId="0" fontId="1" fillId="0" borderId="10" xfId="0" applyNumberFormat="1" applyFont="1" applyFill="1" applyBorder="1" applyAlignment="1" applyProtection="1">
      <alignment horizontal="center" vertical="center"/>
    </xf>
    <xf numFmtId="20" fontId="1" fillId="0" borderId="7" xfId="0" applyNumberFormat="1" applyFont="1" applyFill="1" applyBorder="1" applyAlignment="1" applyProtection="1">
      <alignment horizontal="centerContinuous"/>
    </xf>
    <xf numFmtId="0" fontId="1" fillId="0" borderId="49" xfId="0" applyNumberFormat="1" applyFont="1" applyFill="1" applyBorder="1" applyAlignment="1" applyProtection="1">
      <protection locked="0"/>
    </xf>
    <xf numFmtId="0" fontId="1" fillId="0" borderId="7" xfId="0" applyNumberFormat="1" applyFont="1" applyFill="1" applyBorder="1" applyAlignment="1" applyProtection="1">
      <protection locked="0"/>
    </xf>
    <xf numFmtId="0" fontId="5" fillId="0" borderId="51" xfId="0" applyNumberFormat="1" applyFont="1" applyFill="1" applyBorder="1" applyAlignment="1" applyProtection="1">
      <protection locked="0"/>
    </xf>
    <xf numFmtId="164" fontId="1" fillId="0" borderId="49" xfId="0" applyNumberFormat="1" applyFont="1" applyFill="1" applyBorder="1" applyAlignment="1" applyProtection="1">
      <alignment horizontal="centerContinuous" vertical="center"/>
    </xf>
    <xf numFmtId="164" fontId="1" fillId="0" borderId="7" xfId="0" applyNumberFormat="1" applyFont="1" applyFill="1" applyBorder="1" applyAlignment="1" applyProtection="1">
      <alignment horizontal="centerContinuous" vertical="center"/>
    </xf>
    <xf numFmtId="164" fontId="1" fillId="0" borderId="47" xfId="0" applyNumberFormat="1" applyFont="1" applyFill="1" applyBorder="1" applyAlignment="1" applyProtection="1">
      <alignment horizontal="centerContinuous" vertical="center"/>
    </xf>
    <xf numFmtId="0" fontId="5" fillId="0" borderId="7" xfId="0" applyNumberFormat="1" applyFont="1" applyFill="1" applyBorder="1" applyAlignment="1" applyProtection="1"/>
    <xf numFmtId="164" fontId="1" fillId="0" borderId="51" xfId="0" applyNumberFormat="1" applyFont="1" applyFill="1" applyBorder="1" applyAlignment="1" applyProtection="1">
      <alignment horizontal="left" vertical="center"/>
    </xf>
    <xf numFmtId="166" fontId="1" fillId="0" borderId="51" xfId="0" applyNumberFormat="1" applyFont="1" applyFill="1" applyBorder="1" applyAlignment="1" applyProtection="1">
      <alignment horizontal="left" vertical="center"/>
    </xf>
    <xf numFmtId="0" fontId="2" fillId="0" borderId="0" xfId="0" applyNumberFormat="1" applyFont="1" applyFill="1" applyAlignment="1" applyProtection="1">
      <alignment horizontal="center" vertical="center"/>
    </xf>
    <xf numFmtId="173" fontId="1" fillId="0" borderId="16" xfId="0" applyNumberFormat="1" applyFont="1" applyFill="1" applyBorder="1" applyAlignment="1" applyProtection="1">
      <alignment horizontal="left" vertical="center"/>
      <protection locked="0"/>
    </xf>
    <xf numFmtId="173" fontId="1" fillId="0" borderId="17" xfId="0" applyNumberFormat="1" applyFont="1" applyFill="1" applyBorder="1" applyAlignment="1" applyProtection="1">
      <alignment horizontal="left" vertical="center"/>
      <protection locked="0"/>
    </xf>
    <xf numFmtId="173" fontId="1" fillId="0" borderId="18" xfId="0" applyNumberFormat="1" applyFont="1" applyFill="1" applyBorder="1" applyAlignment="1" applyProtection="1">
      <alignment horizontal="left" vertical="center"/>
      <protection locked="0"/>
    </xf>
    <xf numFmtId="171" fontId="1" fillId="0" borderId="3" xfId="0" applyNumberFormat="1" applyFont="1" applyFill="1" applyBorder="1" applyAlignment="1" applyProtection="1">
      <alignment horizontal="center" vertical="center"/>
    </xf>
    <xf numFmtId="171" fontId="1" fillId="0" borderId="8" xfId="0" applyNumberFormat="1" applyFont="1" applyFill="1" applyBorder="1" applyAlignment="1" applyProtection="1">
      <alignment horizontal="center" vertical="center"/>
    </xf>
    <xf numFmtId="0" fontId="1" fillId="0" borderId="5" xfId="0" applyNumberFormat="1" applyFont="1" applyFill="1" applyBorder="1" applyAlignment="1" applyProtection="1">
      <alignment horizontal="center" vertical="center"/>
    </xf>
    <xf numFmtId="0" fontId="1" fillId="0" borderId="10" xfId="0" applyNumberFormat="1" applyFont="1" applyFill="1" applyBorder="1" applyAlignment="1" applyProtection="1">
      <alignment horizontal="center" vertical="center"/>
    </xf>
    <xf numFmtId="20" fontId="1" fillId="0" borderId="6" xfId="0" applyNumberFormat="1" applyFont="1" applyFill="1" applyBorder="1" applyAlignment="1" applyProtection="1">
      <alignment horizontal="center" vertical="center"/>
    </xf>
    <xf numFmtId="20" fontId="1" fillId="0" borderId="7" xfId="0" applyNumberFormat="1" applyFont="1" applyFill="1" applyBorder="1" applyAlignment="1" applyProtection="1">
      <alignment horizontal="center" vertical="center"/>
    </xf>
    <xf numFmtId="20" fontId="1" fillId="0" borderId="28" xfId="0" applyNumberFormat="1" applyFont="1" applyFill="1" applyBorder="1" applyAlignment="1" applyProtection="1">
      <alignment horizontal="center" vertical="center"/>
    </xf>
    <xf numFmtId="20" fontId="1" fillId="0" borderId="11" xfId="0" applyNumberFormat="1" applyFont="1" applyFill="1" applyBorder="1" applyAlignment="1" applyProtection="1">
      <alignment horizontal="center" vertical="center"/>
    </xf>
    <xf numFmtId="20" fontId="1" fillId="0" borderId="12" xfId="0" applyNumberFormat="1" applyFont="1" applyFill="1" applyBorder="1" applyAlignment="1" applyProtection="1">
      <alignment horizontal="center" vertical="center"/>
    </xf>
    <xf numFmtId="20" fontId="1" fillId="0" borderId="13" xfId="0" applyNumberFormat="1" applyFont="1" applyFill="1" applyBorder="1" applyAlignment="1" applyProtection="1">
      <alignment horizontal="center" vertical="center"/>
    </xf>
    <xf numFmtId="173" fontId="1" fillId="6" borderId="36" xfId="0" applyNumberFormat="1" applyFont="1" applyFill="1" applyBorder="1" applyAlignment="1" applyProtection="1">
      <alignment horizontal="left" vertical="center"/>
    </xf>
    <xf numFmtId="173" fontId="1" fillId="6" borderId="42" xfId="0" applyNumberFormat="1" applyFont="1" applyFill="1" applyBorder="1" applyAlignment="1" applyProtection="1">
      <alignment horizontal="left" vertical="center"/>
    </xf>
    <xf numFmtId="173" fontId="1" fillId="6" borderId="1" xfId="0" applyNumberFormat="1" applyFont="1" applyFill="1" applyBorder="1" applyAlignment="1" applyProtection="1">
      <alignment horizontal="left" vertical="center"/>
    </xf>
    <xf numFmtId="171" fontId="1" fillId="0" borderId="41" xfId="0" applyNumberFormat="1" applyFont="1" applyFill="1" applyBorder="1" applyAlignment="1" applyProtection="1">
      <alignment horizontal="left"/>
    </xf>
    <xf numFmtId="171" fontId="1" fillId="0" borderId="42" xfId="0" applyNumberFormat="1" applyFont="1" applyFill="1" applyBorder="1" applyAlignment="1" applyProtection="1">
      <alignment horizontal="left"/>
    </xf>
    <xf numFmtId="171" fontId="1" fillId="0" borderId="1" xfId="0" applyNumberFormat="1" applyFont="1" applyFill="1" applyBorder="1" applyAlignment="1" applyProtection="1">
      <alignment horizontal="left"/>
    </xf>
    <xf numFmtId="164" fontId="1" fillId="0" borderId="41" xfId="0" applyNumberFormat="1" applyFont="1" applyFill="1" applyBorder="1" applyAlignment="1" applyProtection="1">
      <alignment horizontal="left"/>
    </xf>
    <xf numFmtId="164" fontId="1" fillId="0" borderId="42" xfId="0" applyNumberFormat="1" applyFont="1" applyFill="1" applyBorder="1" applyAlignment="1" applyProtection="1">
      <alignment horizontal="left"/>
    </xf>
    <xf numFmtId="164" fontId="1" fillId="0" borderId="1" xfId="0" applyNumberFormat="1" applyFont="1" applyFill="1" applyBorder="1" applyAlignment="1" applyProtection="1">
      <alignment horizontal="left"/>
    </xf>
    <xf numFmtId="0" fontId="1" fillId="0" borderId="41" xfId="0" applyNumberFormat="1" applyFont="1" applyFill="1" applyBorder="1" applyAlignment="1" applyProtection="1">
      <alignment horizontal="left"/>
    </xf>
    <xf numFmtId="0" fontId="1" fillId="0" borderId="42" xfId="0" applyNumberFormat="1" applyFont="1" applyFill="1" applyBorder="1" applyAlignment="1" applyProtection="1">
      <alignment horizontal="left"/>
    </xf>
    <xf numFmtId="0" fontId="1" fillId="0" borderId="1" xfId="0" applyNumberFormat="1" applyFont="1" applyFill="1" applyBorder="1" applyAlignment="1" applyProtection="1">
      <alignment horizontal="left"/>
    </xf>
    <xf numFmtId="166" fontId="1" fillId="0" borderId="7" xfId="0" applyNumberFormat="1" applyFont="1" applyFill="1" applyBorder="1" applyAlignment="1" applyProtection="1">
      <alignment horizontal="center" vertical="center"/>
    </xf>
    <xf numFmtId="166" fontId="1" fillId="0" borderId="28" xfId="0" applyNumberFormat="1" applyFont="1" applyFill="1" applyBorder="1" applyAlignment="1" applyProtection="1">
      <alignment horizontal="center" vertical="center"/>
    </xf>
    <xf numFmtId="166" fontId="1" fillId="0" borderId="50" xfId="0" applyNumberFormat="1" applyFont="1" applyFill="1" applyBorder="1" applyAlignment="1" applyProtection="1">
      <alignment horizontal="center" vertical="center"/>
    </xf>
    <xf numFmtId="166" fontId="1" fillId="0" borderId="51" xfId="0" applyNumberFormat="1" applyFont="1" applyFill="1" applyBorder="1" applyAlignment="1" applyProtection="1">
      <alignment horizontal="center" vertical="center"/>
    </xf>
    <xf numFmtId="166" fontId="1" fillId="0" borderId="2" xfId="0" applyNumberFormat="1" applyFont="1" applyFill="1" applyBorder="1" applyAlignment="1" applyProtection="1">
      <alignment horizontal="center" vertical="center"/>
    </xf>
    <xf numFmtId="166" fontId="1" fillId="0" borderId="43" xfId="0" applyNumberFormat="1" applyFont="1" applyFill="1" applyBorder="1" applyAlignment="1" applyProtection="1">
      <alignment horizontal="center" vertical="center"/>
    </xf>
    <xf numFmtId="20" fontId="1" fillId="0" borderId="49" xfId="0" applyNumberFormat="1" applyFont="1" applyFill="1" applyBorder="1" applyAlignment="1" applyProtection="1">
      <alignment horizontal="center" vertical="center"/>
    </xf>
    <xf numFmtId="20" fontId="1" fillId="0" borderId="50" xfId="0" applyNumberFormat="1" applyFont="1" applyFill="1" applyBorder="1" applyAlignment="1" applyProtection="1">
      <alignment horizontal="center" vertical="center"/>
    </xf>
    <xf numFmtId="20" fontId="1" fillId="0" borderId="51" xfId="0" applyNumberFormat="1" applyFont="1" applyFill="1" applyBorder="1" applyAlignment="1" applyProtection="1">
      <alignment horizontal="center" vertical="center"/>
    </xf>
    <xf numFmtId="20" fontId="1" fillId="0" borderId="2" xfId="0" applyNumberFormat="1" applyFont="1" applyFill="1" applyBorder="1" applyAlignment="1" applyProtection="1">
      <alignment horizontal="center" vertical="center"/>
    </xf>
    <xf numFmtId="20" fontId="1" fillId="0" borderId="43" xfId="0" applyNumberFormat="1" applyFont="1" applyFill="1" applyBorder="1" applyAlignment="1" applyProtection="1">
      <alignment horizontal="center" vertical="center"/>
    </xf>
    <xf numFmtId="165" fontId="1" fillId="0" borderId="36" xfId="0" applyNumberFormat="1" applyFont="1" applyFill="1" applyBorder="1" applyAlignment="1" applyProtection="1">
      <alignment horizontal="right" vertical="center"/>
    </xf>
    <xf numFmtId="165" fontId="1" fillId="0" borderId="42" xfId="0" applyNumberFormat="1" applyFont="1" applyFill="1" applyBorder="1" applyAlignment="1" applyProtection="1">
      <alignment horizontal="right" vertical="center"/>
    </xf>
    <xf numFmtId="167" fontId="1" fillId="0" borderId="6" xfId="0" applyNumberFormat="1" applyFont="1" applyFill="1" applyBorder="1" applyAlignment="1" applyProtection="1">
      <alignment vertical="center"/>
    </xf>
    <xf numFmtId="167" fontId="1" fillId="0" borderId="7" xfId="0" applyNumberFormat="1" applyFont="1" applyFill="1" applyBorder="1" applyAlignment="1" applyProtection="1">
      <alignment vertical="center"/>
    </xf>
    <xf numFmtId="167" fontId="1" fillId="0" borderId="36" xfId="0" applyNumberFormat="1" applyFont="1" applyFill="1" applyBorder="1" applyAlignment="1" applyProtection="1">
      <alignment horizontal="right" vertical="center"/>
    </xf>
    <xf numFmtId="167" fontId="1" fillId="0" borderId="42" xfId="0" applyNumberFormat="1" applyFont="1" applyFill="1" applyBorder="1" applyAlignment="1" applyProtection="1">
      <alignment horizontal="right" vertical="center"/>
    </xf>
    <xf numFmtId="0" fontId="1" fillId="0" borderId="41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167" fontId="1" fillId="0" borderId="46" xfId="0" applyNumberFormat="1" applyFont="1" applyFill="1" applyBorder="1" applyAlignment="1" applyProtection="1">
      <alignment horizontal="right" vertical="center"/>
    </xf>
    <xf numFmtId="167" fontId="1" fillId="0" borderId="47" xfId="0" applyNumberFormat="1" applyFont="1" applyFill="1" applyBorder="1" applyAlignment="1" applyProtection="1">
      <alignment horizontal="right" vertical="center"/>
    </xf>
    <xf numFmtId="166" fontId="1" fillId="0" borderId="41" xfId="0" applyNumberFormat="1" applyFont="1" applyFill="1" applyBorder="1" applyAlignment="1" applyProtection="1">
      <alignment horizontal="center" vertical="center"/>
    </xf>
    <xf numFmtId="166" fontId="1" fillId="0" borderId="1" xfId="0" applyNumberFormat="1" applyFont="1" applyFill="1" applyBorder="1" applyAlignment="1" applyProtection="1">
      <alignment horizontal="center" vertical="center"/>
    </xf>
    <xf numFmtId="173" fontId="9" fillId="0" borderId="16" xfId="0" applyNumberFormat="1" applyFont="1" applyFill="1" applyBorder="1" applyAlignment="1" applyProtection="1">
      <alignment horizontal="left" vertical="center"/>
      <protection locked="0"/>
    </xf>
    <xf numFmtId="49" fontId="0" fillId="0" borderId="52" xfId="0" applyNumberFormat="1" applyFill="1" applyBorder="1" applyAlignment="1" applyProtection="1">
      <alignment horizontal="center" vertical="center"/>
    </xf>
    <xf numFmtId="49" fontId="0" fillId="0" borderId="53" xfId="0" applyNumberFormat="1" applyFill="1" applyBorder="1" applyAlignment="1" applyProtection="1">
      <alignment horizontal="center" vertical="center"/>
    </xf>
    <xf numFmtId="49" fontId="6" fillId="0" borderId="54" xfId="0" applyNumberFormat="1" applyFont="1" applyFill="1" applyBorder="1" applyAlignment="1" applyProtection="1">
      <alignment horizontal="center" vertical="center"/>
      <protection locked="0"/>
    </xf>
    <xf numFmtId="49" fontId="6" fillId="0" borderId="55" xfId="0" applyNumberFormat="1" applyFont="1" applyFill="1" applyBorder="1" applyAlignment="1" applyProtection="1">
      <alignment horizontal="center" vertical="center"/>
      <protection locked="0"/>
    </xf>
    <xf numFmtId="49" fontId="6" fillId="0" borderId="56" xfId="0" applyNumberFormat="1" applyFont="1" applyFill="1" applyBorder="1" applyAlignment="1" applyProtection="1">
      <alignment horizontal="center" vertical="center"/>
      <protection locked="0"/>
    </xf>
    <xf numFmtId="49" fontId="0" fillId="0" borderId="57" xfId="0" applyNumberFormat="1" applyFill="1" applyBorder="1" applyAlignment="1" applyProtection="1">
      <alignment horizontal="center" vertical="center"/>
    </xf>
    <xf numFmtId="49" fontId="6" fillId="0" borderId="58" xfId="0" applyNumberFormat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標準 2" xfId="1" xr:uid="{00000000-0005-0000-0000-000001000000}"/>
  </cellStyles>
  <dxfs count="1">
    <dxf>
      <fill>
        <patternFill patternType="solid">
          <fgColor auto="1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7"/>
  <sheetViews>
    <sheetView tabSelected="1" workbookViewId="0">
      <pane xSplit="1" ySplit="5" topLeftCell="B6" activePane="bottomRight" state="frozenSplit"/>
      <selection pane="topRight"/>
      <selection pane="bottomLeft"/>
      <selection pane="bottomRight" activeCell="N16" sqref="N16:P16"/>
    </sheetView>
  </sheetViews>
  <sheetFormatPr baseColWidth="10" defaultColWidth="9" defaultRowHeight="16"/>
  <cols>
    <col min="1" max="1" width="10.1640625" style="2" customWidth="1"/>
    <col min="2" max="2" width="7.1640625" style="1" customWidth="1"/>
    <col min="3" max="15" width="7.1640625" style="2" customWidth="1"/>
    <col min="16" max="16" width="1.83203125" style="2" customWidth="1"/>
    <col min="17" max="18" width="9" style="2" customWidth="1"/>
    <col min="19" max="16384" width="9" style="2"/>
  </cols>
  <sheetData>
    <row r="1" spans="1:16" s="1" customFormat="1" ht="31.5" customHeight="1">
      <c r="A1" s="88" t="s">
        <v>3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</row>
    <row r="2" spans="1:16" customFormat="1" ht="35.25" customHeight="1">
      <c r="A2" s="4"/>
      <c r="B2" s="3"/>
      <c r="C2" s="138" t="s">
        <v>49</v>
      </c>
      <c r="D2" s="139"/>
      <c r="E2" s="140" t="s">
        <v>51</v>
      </c>
      <c r="F2" s="141"/>
      <c r="G2" s="141"/>
      <c r="H2" s="141"/>
      <c r="I2" s="142"/>
      <c r="J2" s="143" t="s">
        <v>4</v>
      </c>
      <c r="K2" s="139"/>
      <c r="L2" s="140" t="s">
        <v>50</v>
      </c>
      <c r="M2" s="141"/>
      <c r="N2" s="141"/>
      <c r="O2" s="141"/>
      <c r="P2" s="144"/>
    </row>
    <row r="3" spans="1:16" customFormat="1" ht="7.5" customHeight="1">
      <c r="A3" s="5"/>
      <c r="B3" s="6"/>
      <c r="C3" s="6"/>
      <c r="D3" s="7"/>
      <c r="E3" s="7"/>
      <c r="F3" s="7"/>
      <c r="G3" s="7"/>
      <c r="H3" s="7"/>
      <c r="I3" s="8"/>
      <c r="J3" s="8"/>
      <c r="K3" s="8"/>
      <c r="L3" s="9"/>
      <c r="M3" s="9"/>
      <c r="N3" s="10"/>
      <c r="O3" s="10"/>
    </row>
    <row r="4" spans="1:16">
      <c r="A4" s="92" t="s">
        <v>5</v>
      </c>
      <c r="B4" s="78" t="s">
        <v>6</v>
      </c>
      <c r="C4" s="11"/>
      <c r="D4" s="12" t="s">
        <v>7</v>
      </c>
      <c r="E4" s="12" t="s">
        <v>8</v>
      </c>
      <c r="F4" s="12" t="s">
        <v>9</v>
      </c>
      <c r="G4" s="12" t="s">
        <v>10</v>
      </c>
      <c r="H4" s="12" t="s">
        <v>11</v>
      </c>
      <c r="I4" s="12" t="s">
        <v>12</v>
      </c>
      <c r="J4" s="13" t="s">
        <v>13</v>
      </c>
      <c r="K4" s="13" t="s">
        <v>14</v>
      </c>
      <c r="L4" s="76" t="s">
        <v>15</v>
      </c>
      <c r="M4" s="94" t="s">
        <v>16</v>
      </c>
      <c r="N4" s="96" t="s">
        <v>17</v>
      </c>
      <c r="O4" s="97"/>
      <c r="P4" s="98"/>
    </row>
    <row r="5" spans="1:16" customFormat="1" ht="16.5" customHeight="1">
      <c r="A5" s="93"/>
      <c r="B5" s="14" t="s">
        <v>18</v>
      </c>
      <c r="C5" s="14" t="s">
        <v>19</v>
      </c>
      <c r="D5" s="15" t="s">
        <v>20</v>
      </c>
      <c r="E5" s="15" t="s">
        <v>20</v>
      </c>
      <c r="F5" s="15" t="s">
        <v>20</v>
      </c>
      <c r="G5" s="15" t="s">
        <v>20</v>
      </c>
      <c r="H5" s="15" t="s">
        <v>20</v>
      </c>
      <c r="I5" s="15" t="s">
        <v>21</v>
      </c>
      <c r="J5" s="16" t="s">
        <v>22</v>
      </c>
      <c r="K5" s="16" t="s">
        <v>11</v>
      </c>
      <c r="L5" s="77" t="s">
        <v>23</v>
      </c>
      <c r="M5" s="95"/>
      <c r="N5" s="99"/>
      <c r="O5" s="100"/>
      <c r="P5" s="101"/>
    </row>
    <row r="6" spans="1:16" customFormat="1" ht="16.5" customHeight="1">
      <c r="A6" s="24">
        <v>43647</v>
      </c>
      <c r="B6" s="18">
        <v>0.39583333333333331</v>
      </c>
      <c r="C6" s="18">
        <v>0.75</v>
      </c>
      <c r="D6" s="19">
        <f t="shared" ref="D6:D36" si="0">IF(OR($B6="", $C6=""), "", $C6-$B6)</f>
        <v>0.35416666666666669</v>
      </c>
      <c r="E6" s="20">
        <v>4.1666666666666664E-2</v>
      </c>
      <c r="F6" s="20"/>
      <c r="G6" s="19">
        <f t="shared" ref="G6:G36" si="1">IF($D6="", "",  $D6-($E6+$F6))</f>
        <v>0.3125</v>
      </c>
      <c r="H6" s="19">
        <f t="shared" ref="H6:H36" si="2">IF(OR($B6="", $C6=""), "",MAX(MIN($C6,5/24)-MAX($B6,0),0)+MAX(MIN($C6,1)-MAX($B6,22/24),0)+MAX(MIN($C6,29/24)-MAX($B6,1),0)+MAX(MIN($C6,2)-MAX($B6,46/24),0)-$F6)</f>
        <v>0</v>
      </c>
      <c r="I6" s="21"/>
      <c r="J6" s="21"/>
      <c r="K6" s="21"/>
      <c r="L6" s="22"/>
      <c r="M6" s="22"/>
      <c r="N6" s="89"/>
      <c r="O6" s="90"/>
      <c r="P6" s="91"/>
    </row>
    <row r="7" spans="1:16">
      <c r="A7" s="24">
        <v>43648</v>
      </c>
      <c r="B7" s="18">
        <v>0.39583333333333331</v>
      </c>
      <c r="C7" s="18">
        <v>0.75</v>
      </c>
      <c r="D7" s="19">
        <f t="shared" si="0"/>
        <v>0.35416666666666669</v>
      </c>
      <c r="E7" s="20">
        <v>4.1666666666666664E-2</v>
      </c>
      <c r="F7" s="20"/>
      <c r="G7" s="19">
        <f t="shared" si="1"/>
        <v>0.3125</v>
      </c>
      <c r="H7" s="19">
        <f t="shared" si="2"/>
        <v>0</v>
      </c>
      <c r="I7" s="21"/>
      <c r="J7" s="21"/>
      <c r="K7" s="21"/>
      <c r="L7" s="22"/>
      <c r="M7" s="22"/>
      <c r="N7" s="89"/>
      <c r="O7" s="90"/>
      <c r="P7" s="91"/>
    </row>
    <row r="8" spans="1:16">
      <c r="A8" s="24">
        <v>43649</v>
      </c>
      <c r="B8" s="18">
        <v>0.39583333333333331</v>
      </c>
      <c r="C8" s="18">
        <v>0.75</v>
      </c>
      <c r="D8" s="19">
        <f t="shared" si="0"/>
        <v>0.35416666666666669</v>
      </c>
      <c r="E8" s="20">
        <v>4.1666666666666664E-2</v>
      </c>
      <c r="F8" s="20"/>
      <c r="G8" s="19">
        <f t="shared" si="1"/>
        <v>0.3125</v>
      </c>
      <c r="H8" s="19">
        <f t="shared" si="2"/>
        <v>0</v>
      </c>
      <c r="I8" s="21"/>
      <c r="J8" s="21"/>
      <c r="K8" s="21"/>
      <c r="L8" s="22"/>
      <c r="M8" s="22"/>
      <c r="N8" s="89"/>
      <c r="O8" s="90"/>
      <c r="P8" s="91"/>
    </row>
    <row r="9" spans="1:16">
      <c r="A9" s="24">
        <v>43650</v>
      </c>
      <c r="B9" s="18">
        <v>0.39583333333333331</v>
      </c>
      <c r="C9" s="18">
        <v>0.75</v>
      </c>
      <c r="D9" s="19">
        <f t="shared" si="0"/>
        <v>0.35416666666666669</v>
      </c>
      <c r="E9" s="20">
        <v>4.1666666666666664E-2</v>
      </c>
      <c r="F9" s="20"/>
      <c r="G9" s="19">
        <f t="shared" si="1"/>
        <v>0.3125</v>
      </c>
      <c r="H9" s="19">
        <f t="shared" si="2"/>
        <v>0</v>
      </c>
      <c r="I9" s="21"/>
      <c r="J9" s="21"/>
      <c r="K9" s="21"/>
      <c r="L9" s="22"/>
      <c r="M9" s="22"/>
      <c r="N9" s="89"/>
      <c r="O9" s="90"/>
      <c r="P9" s="91"/>
    </row>
    <row r="10" spans="1:16">
      <c r="A10" s="24">
        <v>43651</v>
      </c>
      <c r="B10" s="18">
        <v>0.39583333333333331</v>
      </c>
      <c r="C10" s="18">
        <v>0.75</v>
      </c>
      <c r="D10" s="19">
        <f t="shared" si="0"/>
        <v>0.35416666666666669</v>
      </c>
      <c r="E10" s="20">
        <v>4.1666666666666664E-2</v>
      </c>
      <c r="F10" s="20"/>
      <c r="G10" s="19">
        <f t="shared" si="1"/>
        <v>0.3125</v>
      </c>
      <c r="H10" s="19">
        <f t="shared" si="2"/>
        <v>0</v>
      </c>
      <c r="I10" s="21"/>
      <c r="J10" s="21"/>
      <c r="K10" s="21"/>
      <c r="L10" s="22"/>
      <c r="M10" s="22"/>
      <c r="N10" s="89"/>
      <c r="O10" s="90"/>
      <c r="P10" s="91"/>
    </row>
    <row r="11" spans="1:16">
      <c r="A11" s="17">
        <v>43652</v>
      </c>
      <c r="B11" s="18"/>
      <c r="C11" s="18"/>
      <c r="D11" s="19" t="str">
        <f t="shared" si="0"/>
        <v/>
      </c>
      <c r="E11" s="20"/>
      <c r="F11" s="20"/>
      <c r="G11" s="19" t="str">
        <f t="shared" si="1"/>
        <v/>
      </c>
      <c r="H11" s="19" t="str">
        <f t="shared" si="2"/>
        <v/>
      </c>
      <c r="I11" s="21"/>
      <c r="J11" s="21"/>
      <c r="K11" s="21"/>
      <c r="L11" s="22"/>
      <c r="M11" s="22"/>
      <c r="N11" s="89"/>
      <c r="O11" s="90"/>
      <c r="P11" s="91"/>
    </row>
    <row r="12" spans="1:16">
      <c r="A12" s="23">
        <v>43653</v>
      </c>
      <c r="B12" s="18"/>
      <c r="C12" s="18"/>
      <c r="D12" s="19" t="str">
        <f t="shared" si="0"/>
        <v/>
      </c>
      <c r="E12" s="20"/>
      <c r="F12" s="20"/>
      <c r="G12" s="19" t="str">
        <f t="shared" si="1"/>
        <v/>
      </c>
      <c r="H12" s="19" t="str">
        <f t="shared" si="2"/>
        <v/>
      </c>
      <c r="I12" s="21"/>
      <c r="J12" s="21"/>
      <c r="K12" s="21"/>
      <c r="L12" s="22"/>
      <c r="M12" s="22"/>
      <c r="N12" s="89"/>
      <c r="O12" s="90"/>
      <c r="P12" s="91"/>
    </row>
    <row r="13" spans="1:16">
      <c r="A13" s="24">
        <v>43654</v>
      </c>
      <c r="B13" s="18">
        <v>0.39583333333333331</v>
      </c>
      <c r="C13" s="18">
        <v>0.75</v>
      </c>
      <c r="D13" s="19">
        <f t="shared" si="0"/>
        <v>0.35416666666666669</v>
      </c>
      <c r="E13" s="20">
        <v>4.1666666666666664E-2</v>
      </c>
      <c r="F13" s="20"/>
      <c r="G13" s="19">
        <f t="shared" si="1"/>
        <v>0.3125</v>
      </c>
      <c r="H13" s="19">
        <f t="shared" si="2"/>
        <v>0</v>
      </c>
      <c r="I13" s="21"/>
      <c r="J13" s="21"/>
      <c r="K13" s="21"/>
      <c r="L13" s="22"/>
      <c r="M13" s="22"/>
      <c r="N13" s="89"/>
      <c r="O13" s="90"/>
      <c r="P13" s="91"/>
    </row>
    <row r="14" spans="1:16">
      <c r="A14" s="24">
        <v>43655</v>
      </c>
      <c r="B14" s="18">
        <v>0.39583333333333331</v>
      </c>
      <c r="C14" s="18">
        <v>0.75</v>
      </c>
      <c r="D14" s="19">
        <f t="shared" si="0"/>
        <v>0.35416666666666669</v>
      </c>
      <c r="E14" s="20">
        <v>4.1666666666666664E-2</v>
      </c>
      <c r="F14" s="20"/>
      <c r="G14" s="19">
        <f t="shared" si="1"/>
        <v>0.3125</v>
      </c>
      <c r="H14" s="19">
        <f t="shared" si="2"/>
        <v>0</v>
      </c>
      <c r="I14" s="21"/>
      <c r="J14" s="21"/>
      <c r="K14" s="21"/>
      <c r="L14" s="22"/>
      <c r="M14" s="22"/>
      <c r="N14" s="89"/>
      <c r="O14" s="90"/>
      <c r="P14" s="91"/>
    </row>
    <row r="15" spans="1:16">
      <c r="A15" s="24">
        <v>43656</v>
      </c>
      <c r="B15" s="18">
        <v>0.39583333333333331</v>
      </c>
      <c r="C15" s="18">
        <v>0.75</v>
      </c>
      <c r="D15" s="19">
        <f t="shared" si="0"/>
        <v>0.35416666666666669</v>
      </c>
      <c r="E15" s="20">
        <v>4.1666666666666664E-2</v>
      </c>
      <c r="F15" s="20"/>
      <c r="G15" s="19">
        <f t="shared" si="1"/>
        <v>0.3125</v>
      </c>
      <c r="H15" s="19">
        <f t="shared" si="2"/>
        <v>0</v>
      </c>
      <c r="I15" s="21"/>
      <c r="J15" s="21"/>
      <c r="K15" s="21"/>
      <c r="L15" s="22"/>
      <c r="M15" s="22"/>
      <c r="N15" s="89"/>
      <c r="O15" s="90"/>
      <c r="P15" s="91"/>
    </row>
    <row r="16" spans="1:16">
      <c r="A16" s="24">
        <v>43657</v>
      </c>
      <c r="B16" s="18">
        <v>0.39583333333333331</v>
      </c>
      <c r="C16" s="18">
        <v>0.75</v>
      </c>
      <c r="D16" s="19">
        <f t="shared" si="0"/>
        <v>0.35416666666666669</v>
      </c>
      <c r="E16" s="20">
        <v>4.1666666666666664E-2</v>
      </c>
      <c r="F16" s="20"/>
      <c r="G16" s="19">
        <f t="shared" si="1"/>
        <v>0.3125</v>
      </c>
      <c r="H16" s="19">
        <f t="shared" si="2"/>
        <v>0</v>
      </c>
      <c r="I16" s="21"/>
      <c r="J16" s="21"/>
      <c r="K16" s="21"/>
      <c r="L16" s="22"/>
      <c r="M16" s="22"/>
      <c r="N16" s="89"/>
      <c r="O16" s="90"/>
      <c r="P16" s="91"/>
    </row>
    <row r="17" spans="1:16">
      <c r="A17" s="24">
        <v>43658</v>
      </c>
      <c r="B17" s="18">
        <v>0.39583333333333331</v>
      </c>
      <c r="C17" s="18">
        <v>0.75</v>
      </c>
      <c r="D17" s="19">
        <f t="shared" si="0"/>
        <v>0.35416666666666669</v>
      </c>
      <c r="E17" s="20">
        <v>4.1666666666666664E-2</v>
      </c>
      <c r="F17" s="20"/>
      <c r="G17" s="19">
        <f t="shared" si="1"/>
        <v>0.3125</v>
      </c>
      <c r="H17" s="19">
        <f t="shared" si="2"/>
        <v>0</v>
      </c>
      <c r="I17" s="21"/>
      <c r="J17" s="21"/>
      <c r="K17" s="21"/>
      <c r="L17" s="22"/>
      <c r="M17" s="22"/>
      <c r="N17" s="89"/>
      <c r="O17" s="90"/>
      <c r="P17" s="91"/>
    </row>
    <row r="18" spans="1:16">
      <c r="A18" s="17">
        <v>43659</v>
      </c>
      <c r="B18" s="18"/>
      <c r="C18" s="18"/>
      <c r="D18" s="19" t="str">
        <f t="shared" si="0"/>
        <v/>
      </c>
      <c r="E18" s="20"/>
      <c r="F18" s="20"/>
      <c r="G18" s="19" t="str">
        <f t="shared" si="1"/>
        <v/>
      </c>
      <c r="H18" s="19" t="str">
        <f t="shared" si="2"/>
        <v/>
      </c>
      <c r="I18" s="21"/>
      <c r="J18" s="21"/>
      <c r="K18" s="21"/>
      <c r="L18" s="22"/>
      <c r="M18" s="22"/>
      <c r="N18" s="89"/>
      <c r="O18" s="90"/>
      <c r="P18" s="91"/>
    </row>
    <row r="19" spans="1:16">
      <c r="A19" s="23">
        <v>43660</v>
      </c>
      <c r="B19" s="18"/>
      <c r="C19" s="18"/>
      <c r="D19" s="19" t="str">
        <f t="shared" si="0"/>
        <v/>
      </c>
      <c r="E19" s="20"/>
      <c r="F19" s="20"/>
      <c r="G19" s="19" t="str">
        <f t="shared" si="1"/>
        <v/>
      </c>
      <c r="H19" s="19" t="str">
        <f t="shared" si="2"/>
        <v/>
      </c>
      <c r="I19" s="21"/>
      <c r="J19" s="21"/>
      <c r="K19" s="21"/>
      <c r="L19" s="22"/>
      <c r="M19" s="22"/>
      <c r="N19" s="89"/>
      <c r="O19" s="90"/>
      <c r="P19" s="91"/>
    </row>
    <row r="20" spans="1:16">
      <c r="A20" s="23">
        <v>43661</v>
      </c>
      <c r="B20" s="18"/>
      <c r="C20" s="18"/>
      <c r="D20" s="19" t="str">
        <f t="shared" si="0"/>
        <v/>
      </c>
      <c r="E20" s="20"/>
      <c r="F20" s="20"/>
      <c r="G20" s="19" t="str">
        <f t="shared" si="1"/>
        <v/>
      </c>
      <c r="H20" s="19" t="str">
        <f t="shared" si="2"/>
        <v/>
      </c>
      <c r="I20" s="21"/>
      <c r="J20" s="21"/>
      <c r="K20" s="21"/>
      <c r="L20" s="22"/>
      <c r="M20" s="22"/>
      <c r="N20" s="137" t="s">
        <v>48</v>
      </c>
      <c r="O20" s="90"/>
      <c r="P20" s="91"/>
    </row>
    <row r="21" spans="1:16">
      <c r="A21" s="24">
        <v>43662</v>
      </c>
      <c r="B21" s="18">
        <v>0.39583333333333331</v>
      </c>
      <c r="C21" s="18">
        <v>0.75</v>
      </c>
      <c r="D21" s="19">
        <f t="shared" si="0"/>
        <v>0.35416666666666669</v>
      </c>
      <c r="E21" s="20">
        <v>4.1666666666666664E-2</v>
      </c>
      <c r="F21" s="20"/>
      <c r="G21" s="19">
        <f t="shared" si="1"/>
        <v>0.3125</v>
      </c>
      <c r="H21" s="19">
        <f t="shared" si="2"/>
        <v>0</v>
      </c>
      <c r="I21" s="21"/>
      <c r="J21" s="21"/>
      <c r="K21" s="21"/>
      <c r="L21" s="22"/>
      <c r="M21" s="22"/>
      <c r="N21" s="89"/>
      <c r="O21" s="90"/>
      <c r="P21" s="91"/>
    </row>
    <row r="22" spans="1:16">
      <c r="A22" s="24">
        <v>43663</v>
      </c>
      <c r="B22" s="18">
        <v>0.39583333333333331</v>
      </c>
      <c r="C22" s="18">
        <v>0.75</v>
      </c>
      <c r="D22" s="19">
        <f t="shared" si="0"/>
        <v>0.35416666666666669</v>
      </c>
      <c r="E22" s="20">
        <v>4.1666666666666664E-2</v>
      </c>
      <c r="F22" s="20"/>
      <c r="G22" s="19">
        <f t="shared" si="1"/>
        <v>0.3125</v>
      </c>
      <c r="H22" s="19">
        <f t="shared" si="2"/>
        <v>0</v>
      </c>
      <c r="I22" s="21"/>
      <c r="J22" s="21"/>
      <c r="K22" s="21"/>
      <c r="L22" s="22"/>
      <c r="M22" s="22"/>
      <c r="N22" s="89"/>
      <c r="O22" s="90"/>
      <c r="P22" s="91"/>
    </row>
    <row r="23" spans="1:16">
      <c r="A23" s="24">
        <v>43664</v>
      </c>
      <c r="B23" s="18">
        <v>0.39583333333333331</v>
      </c>
      <c r="C23" s="18">
        <v>0.75</v>
      </c>
      <c r="D23" s="19">
        <f t="shared" si="0"/>
        <v>0.35416666666666669</v>
      </c>
      <c r="E23" s="20">
        <v>4.1666666666666664E-2</v>
      </c>
      <c r="F23" s="20"/>
      <c r="G23" s="19">
        <f t="shared" si="1"/>
        <v>0.3125</v>
      </c>
      <c r="H23" s="19">
        <f t="shared" si="2"/>
        <v>0</v>
      </c>
      <c r="I23" s="21"/>
      <c r="J23" s="21"/>
      <c r="K23" s="21"/>
      <c r="L23" s="22"/>
      <c r="M23" s="22"/>
      <c r="N23" s="89"/>
      <c r="O23" s="90"/>
      <c r="P23" s="91"/>
    </row>
    <row r="24" spans="1:16">
      <c r="A24" s="24">
        <v>43665</v>
      </c>
      <c r="B24" s="18">
        <v>0.39583333333333331</v>
      </c>
      <c r="C24" s="18">
        <v>0.75</v>
      </c>
      <c r="D24" s="19">
        <f t="shared" si="0"/>
        <v>0.35416666666666669</v>
      </c>
      <c r="E24" s="20">
        <v>4.1666666666666664E-2</v>
      </c>
      <c r="F24" s="20"/>
      <c r="G24" s="19">
        <f t="shared" si="1"/>
        <v>0.3125</v>
      </c>
      <c r="H24" s="19">
        <f t="shared" si="2"/>
        <v>0</v>
      </c>
      <c r="I24" s="21"/>
      <c r="J24" s="21"/>
      <c r="K24" s="21"/>
      <c r="L24" s="22"/>
      <c r="M24" s="22"/>
      <c r="N24" s="89"/>
      <c r="O24" s="90"/>
      <c r="P24" s="91"/>
    </row>
    <row r="25" spans="1:16">
      <c r="A25" s="17">
        <v>43666</v>
      </c>
      <c r="B25" s="18"/>
      <c r="C25" s="18"/>
      <c r="D25" s="19" t="str">
        <f t="shared" si="0"/>
        <v/>
      </c>
      <c r="E25" s="20"/>
      <c r="F25" s="20"/>
      <c r="G25" s="19" t="str">
        <f t="shared" si="1"/>
        <v/>
      </c>
      <c r="H25" s="19" t="str">
        <f t="shared" si="2"/>
        <v/>
      </c>
      <c r="I25" s="21"/>
      <c r="J25" s="21"/>
      <c r="K25" s="21"/>
      <c r="L25" s="22"/>
      <c r="M25" s="22"/>
      <c r="N25" s="89"/>
      <c r="O25" s="90"/>
      <c r="P25" s="91"/>
    </row>
    <row r="26" spans="1:16">
      <c r="A26" s="23">
        <v>43667</v>
      </c>
      <c r="B26" s="18"/>
      <c r="C26" s="18"/>
      <c r="D26" s="19" t="str">
        <f t="shared" si="0"/>
        <v/>
      </c>
      <c r="E26" s="20"/>
      <c r="F26" s="20"/>
      <c r="G26" s="19" t="str">
        <f t="shared" si="1"/>
        <v/>
      </c>
      <c r="H26" s="19" t="str">
        <f t="shared" si="2"/>
        <v/>
      </c>
      <c r="I26" s="21"/>
      <c r="J26" s="21"/>
      <c r="K26" s="21"/>
      <c r="L26" s="22"/>
      <c r="M26" s="22"/>
      <c r="N26" s="89"/>
      <c r="O26" s="90"/>
      <c r="P26" s="91"/>
    </row>
    <row r="27" spans="1:16">
      <c r="A27" s="24">
        <v>43668</v>
      </c>
      <c r="B27" s="18">
        <v>0.39583333333333331</v>
      </c>
      <c r="C27" s="18">
        <v>0.75</v>
      </c>
      <c r="D27" s="19">
        <f t="shared" si="0"/>
        <v>0.35416666666666669</v>
      </c>
      <c r="E27" s="20">
        <v>4.1666666666666664E-2</v>
      </c>
      <c r="F27" s="20"/>
      <c r="G27" s="19">
        <f t="shared" si="1"/>
        <v>0.3125</v>
      </c>
      <c r="H27" s="19">
        <f t="shared" si="2"/>
        <v>0</v>
      </c>
      <c r="I27" s="21"/>
      <c r="J27" s="21"/>
      <c r="K27" s="21"/>
      <c r="L27" s="22"/>
      <c r="M27" s="22"/>
      <c r="N27" s="89"/>
      <c r="O27" s="90"/>
      <c r="P27" s="91"/>
    </row>
    <row r="28" spans="1:16">
      <c r="A28" s="24">
        <v>43669</v>
      </c>
      <c r="B28" s="18">
        <v>0.39583333333333331</v>
      </c>
      <c r="C28" s="18">
        <v>0.75</v>
      </c>
      <c r="D28" s="19">
        <f t="shared" si="0"/>
        <v>0.35416666666666669</v>
      </c>
      <c r="E28" s="20">
        <v>4.1666666666666664E-2</v>
      </c>
      <c r="F28" s="20"/>
      <c r="G28" s="19">
        <f t="shared" si="1"/>
        <v>0.3125</v>
      </c>
      <c r="H28" s="19">
        <f t="shared" si="2"/>
        <v>0</v>
      </c>
      <c r="I28" s="21"/>
      <c r="J28" s="21"/>
      <c r="K28" s="21"/>
      <c r="L28" s="22"/>
      <c r="M28" s="22"/>
      <c r="N28" s="89"/>
      <c r="O28" s="90"/>
      <c r="P28" s="91"/>
    </row>
    <row r="29" spans="1:16">
      <c r="A29" s="24">
        <v>43670</v>
      </c>
      <c r="B29" s="18">
        <v>0.39583333333333331</v>
      </c>
      <c r="C29" s="18">
        <v>0.75</v>
      </c>
      <c r="D29" s="19">
        <f t="shared" si="0"/>
        <v>0.35416666666666669</v>
      </c>
      <c r="E29" s="20">
        <v>4.1666666666666664E-2</v>
      </c>
      <c r="F29" s="20"/>
      <c r="G29" s="19">
        <f t="shared" si="1"/>
        <v>0.3125</v>
      </c>
      <c r="H29" s="19">
        <f t="shared" si="2"/>
        <v>0</v>
      </c>
      <c r="I29" s="21"/>
      <c r="J29" s="21"/>
      <c r="K29" s="21"/>
      <c r="L29" s="22"/>
      <c r="M29" s="22"/>
      <c r="N29" s="89"/>
      <c r="O29" s="90"/>
      <c r="P29" s="91"/>
    </row>
    <row r="30" spans="1:16">
      <c r="A30" s="24">
        <v>43671</v>
      </c>
      <c r="B30" s="18">
        <v>0.39583333333333331</v>
      </c>
      <c r="C30" s="18">
        <v>0.75</v>
      </c>
      <c r="D30" s="19">
        <f t="shared" si="0"/>
        <v>0.35416666666666669</v>
      </c>
      <c r="E30" s="20">
        <v>4.1666666666666664E-2</v>
      </c>
      <c r="F30" s="20"/>
      <c r="G30" s="19">
        <f t="shared" si="1"/>
        <v>0.3125</v>
      </c>
      <c r="H30" s="19">
        <f t="shared" si="2"/>
        <v>0</v>
      </c>
      <c r="I30" s="21"/>
      <c r="J30" s="21"/>
      <c r="K30" s="21"/>
      <c r="L30" s="22"/>
      <c r="M30" s="22"/>
      <c r="N30" s="89"/>
      <c r="O30" s="90"/>
      <c r="P30" s="91"/>
    </row>
    <row r="31" spans="1:16">
      <c r="A31" s="24">
        <v>43672</v>
      </c>
      <c r="B31" s="18">
        <v>0.39583333333333331</v>
      </c>
      <c r="C31" s="18">
        <v>0.75</v>
      </c>
      <c r="D31" s="19">
        <f t="shared" si="0"/>
        <v>0.35416666666666669</v>
      </c>
      <c r="E31" s="20">
        <v>4.1666666666666664E-2</v>
      </c>
      <c r="F31" s="20"/>
      <c r="G31" s="19">
        <f t="shared" si="1"/>
        <v>0.3125</v>
      </c>
      <c r="H31" s="19">
        <f t="shared" si="2"/>
        <v>0</v>
      </c>
      <c r="I31" s="21"/>
      <c r="J31" s="21"/>
      <c r="K31" s="21"/>
      <c r="L31" s="22"/>
      <c r="M31" s="22"/>
      <c r="N31" s="89"/>
      <c r="O31" s="90"/>
      <c r="P31" s="91"/>
    </row>
    <row r="32" spans="1:16">
      <c r="A32" s="17">
        <v>43673</v>
      </c>
      <c r="B32" s="18"/>
      <c r="C32" s="18"/>
      <c r="D32" s="19" t="str">
        <f t="shared" si="0"/>
        <v/>
      </c>
      <c r="E32" s="20"/>
      <c r="F32" s="20"/>
      <c r="G32" s="19" t="str">
        <f t="shared" si="1"/>
        <v/>
      </c>
      <c r="H32" s="19" t="str">
        <f t="shared" si="2"/>
        <v/>
      </c>
      <c r="I32" s="21"/>
      <c r="J32" s="21"/>
      <c r="K32" s="21"/>
      <c r="L32" s="22"/>
      <c r="M32" s="22"/>
      <c r="N32" s="89"/>
      <c r="O32" s="90"/>
      <c r="P32" s="91"/>
    </row>
    <row r="33" spans="1:16">
      <c r="A33" s="23">
        <v>43674</v>
      </c>
      <c r="B33" s="18"/>
      <c r="C33" s="18"/>
      <c r="D33" s="19" t="str">
        <f t="shared" si="0"/>
        <v/>
      </c>
      <c r="E33" s="20"/>
      <c r="F33" s="20"/>
      <c r="G33" s="19" t="str">
        <f t="shared" si="1"/>
        <v/>
      </c>
      <c r="H33" s="19" t="str">
        <f t="shared" si="2"/>
        <v/>
      </c>
      <c r="I33" s="21"/>
      <c r="J33" s="21"/>
      <c r="K33" s="21"/>
      <c r="L33" s="22"/>
      <c r="M33" s="22"/>
      <c r="N33" s="89"/>
      <c r="O33" s="90"/>
      <c r="P33" s="91"/>
    </row>
    <row r="34" spans="1:16">
      <c r="A34" s="24">
        <v>43675</v>
      </c>
      <c r="B34" s="18">
        <v>0.39583333333333331</v>
      </c>
      <c r="C34" s="18">
        <v>0.75</v>
      </c>
      <c r="D34" s="19">
        <f t="shared" si="0"/>
        <v>0.35416666666666669</v>
      </c>
      <c r="E34" s="20">
        <v>4.1666666666666664E-2</v>
      </c>
      <c r="F34" s="20"/>
      <c r="G34" s="19">
        <f t="shared" si="1"/>
        <v>0.3125</v>
      </c>
      <c r="H34" s="19">
        <f t="shared" si="2"/>
        <v>0</v>
      </c>
      <c r="I34" s="21"/>
      <c r="J34" s="21"/>
      <c r="K34" s="21"/>
      <c r="L34" s="22"/>
      <c r="M34" s="22"/>
      <c r="N34" s="89"/>
      <c r="O34" s="90"/>
      <c r="P34" s="91"/>
    </row>
    <row r="35" spans="1:16">
      <c r="A35" s="24">
        <v>43676</v>
      </c>
      <c r="B35" s="18">
        <v>0.39583333333333331</v>
      </c>
      <c r="C35" s="18">
        <v>0.75</v>
      </c>
      <c r="D35" s="19">
        <f t="shared" si="0"/>
        <v>0.35416666666666669</v>
      </c>
      <c r="E35" s="20">
        <v>4.1666666666666664E-2</v>
      </c>
      <c r="F35" s="20"/>
      <c r="G35" s="19">
        <f t="shared" si="1"/>
        <v>0.3125</v>
      </c>
      <c r="H35" s="19">
        <f t="shared" si="2"/>
        <v>0</v>
      </c>
      <c r="I35" s="21"/>
      <c r="J35" s="21"/>
      <c r="K35" s="21"/>
      <c r="L35" s="22"/>
      <c r="M35" s="22"/>
      <c r="N35" s="89"/>
      <c r="O35" s="90"/>
      <c r="P35" s="91"/>
    </row>
    <row r="36" spans="1:16">
      <c r="A36" s="24">
        <v>43677</v>
      </c>
      <c r="B36" s="18">
        <v>0.39583333333333331</v>
      </c>
      <c r="C36" s="18">
        <v>0.75</v>
      </c>
      <c r="D36" s="19">
        <f t="shared" si="0"/>
        <v>0.35416666666666669</v>
      </c>
      <c r="E36" s="20">
        <v>4.1666666666666664E-2</v>
      </c>
      <c r="F36" s="20"/>
      <c r="G36" s="19">
        <f t="shared" si="1"/>
        <v>0.3125</v>
      </c>
      <c r="H36" s="19">
        <f t="shared" si="2"/>
        <v>0</v>
      </c>
      <c r="I36" s="21"/>
      <c r="J36" s="21"/>
      <c r="K36" s="21"/>
      <c r="L36" s="22"/>
      <c r="M36" s="22"/>
      <c r="N36" s="89"/>
      <c r="O36" s="90"/>
      <c r="P36" s="91"/>
    </row>
    <row r="37" spans="1:16">
      <c r="A37" s="25" t="s">
        <v>24</v>
      </c>
      <c r="B37" s="26" t="s">
        <v>25</v>
      </c>
      <c r="C37" s="26" t="s">
        <v>25</v>
      </c>
      <c r="D37" s="27">
        <f>SUM(D6:D36)</f>
        <v>7.7916666666666687</v>
      </c>
      <c r="E37" s="27">
        <f>SUM(E6:E36)</f>
        <v>0.9166666666666663</v>
      </c>
      <c r="F37" s="27">
        <f>SUM(F6:F36)</f>
        <v>0</v>
      </c>
      <c r="G37" s="27">
        <f>SUM(G6:G36)</f>
        <v>6.875</v>
      </c>
      <c r="H37" s="27">
        <f>SUM(H6:H36)</f>
        <v>0</v>
      </c>
      <c r="I37" s="26">
        <f>COUNTIF(I6:I36,"=休出")</f>
        <v>0</v>
      </c>
      <c r="J37" s="26">
        <f>COUNTA(J6:J36)</f>
        <v>0</v>
      </c>
      <c r="K37" s="26">
        <f>COUNTIF(C6:C36, "&gt;=27:00")</f>
        <v>0</v>
      </c>
      <c r="L37" s="26">
        <f>SUM(L6:L36)</f>
        <v>0</v>
      </c>
      <c r="M37" s="26">
        <f>SUM(M6:M36)</f>
        <v>0</v>
      </c>
      <c r="N37" s="102"/>
      <c r="O37" s="103"/>
      <c r="P37" s="104"/>
    </row>
    <row r="38" spans="1:16">
      <c r="A38" s="105" t="s">
        <v>26</v>
      </c>
      <c r="B38" s="106"/>
      <c r="C38" s="107"/>
      <c r="D38" s="108" t="s">
        <v>27</v>
      </c>
      <c r="E38" s="109"/>
      <c r="F38" s="109"/>
      <c r="G38" s="109"/>
      <c r="H38" s="109"/>
      <c r="I38" s="110"/>
      <c r="J38" s="111" t="s">
        <v>28</v>
      </c>
      <c r="K38" s="112"/>
      <c r="L38" s="112"/>
      <c r="M38" s="112"/>
      <c r="N38" s="112"/>
      <c r="O38" s="112"/>
      <c r="P38" s="113"/>
    </row>
    <row r="39" spans="1:16">
      <c r="A39" s="28" t="s">
        <v>29</v>
      </c>
      <c r="B39" s="29">
        <v>8</v>
      </c>
      <c r="C39" s="30" t="s">
        <v>30</v>
      </c>
      <c r="D39" s="31" t="s">
        <v>1</v>
      </c>
      <c r="E39" s="32">
        <f>L37</f>
        <v>0</v>
      </c>
      <c r="F39" s="32" t="s">
        <v>31</v>
      </c>
      <c r="G39" s="33" t="s">
        <v>2</v>
      </c>
      <c r="H39" s="34">
        <f>M37</f>
        <v>0</v>
      </c>
      <c r="I39" s="35" t="s">
        <v>30</v>
      </c>
      <c r="J39" s="79"/>
      <c r="K39" s="80"/>
      <c r="L39" s="80"/>
      <c r="M39" s="80"/>
      <c r="N39" s="80"/>
      <c r="O39" s="80"/>
      <c r="P39" s="36"/>
    </row>
    <row r="40" spans="1:16">
      <c r="A40" s="37" t="s">
        <v>32</v>
      </c>
      <c r="B40" s="38">
        <v>1</v>
      </c>
      <c r="C40" s="39" t="s">
        <v>30</v>
      </c>
      <c r="D40" s="40" t="s">
        <v>33</v>
      </c>
      <c r="E40" s="41">
        <f>J37</f>
        <v>0</v>
      </c>
      <c r="F40" s="41" t="s">
        <v>34</v>
      </c>
      <c r="G40" s="42" t="s">
        <v>35</v>
      </c>
      <c r="H40" s="34">
        <f>I37</f>
        <v>0</v>
      </c>
      <c r="I40" s="35" t="s">
        <v>30</v>
      </c>
      <c r="J40" s="43"/>
      <c r="K40" s="43"/>
      <c r="L40" s="43"/>
      <c r="M40" s="43"/>
      <c r="N40" s="43"/>
      <c r="O40" s="43"/>
      <c r="P40" s="81"/>
    </row>
    <row r="41" spans="1:16">
      <c r="A41" s="44" t="s">
        <v>0</v>
      </c>
      <c r="B41" s="38">
        <v>0</v>
      </c>
      <c r="C41" s="39" t="s">
        <v>30</v>
      </c>
      <c r="D41" s="45" t="s">
        <v>36</v>
      </c>
      <c r="E41" s="46"/>
      <c r="F41" s="47"/>
      <c r="G41" s="125">
        <f>B42-M37-E39</f>
        <v>22</v>
      </c>
      <c r="H41" s="126"/>
      <c r="I41" s="48" t="s">
        <v>30</v>
      </c>
      <c r="J41" s="43"/>
      <c r="K41" s="43"/>
      <c r="L41" s="43"/>
      <c r="M41" s="43"/>
      <c r="N41" s="43"/>
      <c r="O41" s="43"/>
      <c r="P41" s="81"/>
    </row>
    <row r="42" spans="1:16">
      <c r="A42" s="44" t="s">
        <v>37</v>
      </c>
      <c r="B42" s="38">
        <v>22</v>
      </c>
      <c r="C42" s="39" t="s">
        <v>30</v>
      </c>
      <c r="D42" s="82" t="s">
        <v>38</v>
      </c>
      <c r="E42" s="49"/>
      <c r="F42" s="83"/>
      <c r="G42" s="127">
        <f>G37</f>
        <v>6.875</v>
      </c>
      <c r="H42" s="128"/>
      <c r="I42" s="50" t="s">
        <v>20</v>
      </c>
      <c r="J42" s="43"/>
      <c r="K42" s="43"/>
      <c r="L42" s="43"/>
      <c r="M42" s="43"/>
      <c r="N42" s="43"/>
      <c r="O42" s="43"/>
      <c r="P42" s="81"/>
    </row>
    <row r="43" spans="1:16" customFormat="1" ht="16.5" customHeight="1">
      <c r="A43" s="51" t="s">
        <v>39</v>
      </c>
      <c r="B43" s="52">
        <v>7.3333333333333304</v>
      </c>
      <c r="C43" s="53" t="s">
        <v>20</v>
      </c>
      <c r="D43" s="54" t="s">
        <v>40</v>
      </c>
      <c r="E43" s="55"/>
      <c r="F43" s="55"/>
      <c r="G43" s="129">
        <f>H37</f>
        <v>0</v>
      </c>
      <c r="H43" s="130"/>
      <c r="I43" s="56" t="s">
        <v>20</v>
      </c>
      <c r="J43" s="43"/>
      <c r="K43" s="43"/>
      <c r="L43" s="43"/>
      <c r="M43" s="43"/>
      <c r="N43" s="43"/>
      <c r="O43" s="43"/>
      <c r="P43" s="81"/>
    </row>
    <row r="44" spans="1:16" customFormat="1" ht="16.5" customHeight="1">
      <c r="A44" s="57" t="s">
        <v>41</v>
      </c>
      <c r="B44" s="58">
        <v>6.6666666666666696</v>
      </c>
      <c r="C44" s="59" t="s">
        <v>20</v>
      </c>
      <c r="D44" s="60" t="s">
        <v>42</v>
      </c>
      <c r="E44" s="61"/>
      <c r="F44" s="84"/>
      <c r="G44" s="133">
        <f>IF(B44&lt;=G42,G42-B44,0)</f>
        <v>0.20833333333333037</v>
      </c>
      <c r="H44" s="134"/>
      <c r="I44" s="62" t="s">
        <v>20</v>
      </c>
      <c r="J44" s="135" t="s">
        <v>43</v>
      </c>
      <c r="K44" s="136"/>
      <c r="L44" s="131" t="s">
        <v>44</v>
      </c>
      <c r="M44" s="132"/>
      <c r="N44" s="131" t="s">
        <v>45</v>
      </c>
      <c r="O44" s="132"/>
      <c r="P44" s="85"/>
    </row>
    <row r="45" spans="1:16">
      <c r="A45" s="63"/>
      <c r="B45" s="64"/>
      <c r="C45" s="65"/>
      <c r="D45" s="66"/>
      <c r="E45" s="66"/>
      <c r="F45" s="66"/>
      <c r="G45" s="67"/>
      <c r="H45" s="67"/>
      <c r="I45" s="86"/>
      <c r="J45" s="114"/>
      <c r="K45" s="115"/>
      <c r="L45" s="120"/>
      <c r="M45" s="98"/>
      <c r="N45" s="120"/>
      <c r="O45" s="98"/>
    </row>
    <row r="46" spans="1:16">
      <c r="A46" s="68" t="s">
        <v>46</v>
      </c>
      <c r="B46" s="69" t="s">
        <v>47</v>
      </c>
      <c r="C46" s="69" t="s">
        <v>46</v>
      </c>
      <c r="D46" s="66"/>
      <c r="E46" s="66"/>
      <c r="F46" s="66"/>
      <c r="G46" s="70"/>
      <c r="H46" s="70"/>
      <c r="I46" s="87"/>
      <c r="J46" s="116"/>
      <c r="K46" s="117"/>
      <c r="L46" s="121"/>
      <c r="M46" s="122"/>
      <c r="N46" s="121"/>
      <c r="O46" s="122"/>
      <c r="P46" s="71"/>
    </row>
    <row r="47" spans="1:16">
      <c r="A47" s="68" t="s">
        <v>46</v>
      </c>
      <c r="B47" s="69" t="s">
        <v>46</v>
      </c>
      <c r="C47" s="69" t="s">
        <v>46</v>
      </c>
      <c r="D47" s="72"/>
      <c r="E47" s="72"/>
      <c r="F47" s="73"/>
      <c r="G47" s="74"/>
      <c r="H47" s="74"/>
      <c r="I47" s="75"/>
      <c r="J47" s="118"/>
      <c r="K47" s="119"/>
      <c r="L47" s="123"/>
      <c r="M47" s="124"/>
      <c r="N47" s="123"/>
      <c r="O47" s="124"/>
    </row>
  </sheetData>
  <mergeCells count="53">
    <mergeCell ref="J45:K47"/>
    <mergeCell ref="L45:M47"/>
    <mergeCell ref="N45:O47"/>
    <mergeCell ref="G41:H41"/>
    <mergeCell ref="G42:H42"/>
    <mergeCell ref="G43:H43"/>
    <mergeCell ref="N44:O44"/>
    <mergeCell ref="G44:H44"/>
    <mergeCell ref="J44:K44"/>
    <mergeCell ref="L44:M44"/>
    <mergeCell ref="N36:P36"/>
    <mergeCell ref="N37:P37"/>
    <mergeCell ref="A38:C38"/>
    <mergeCell ref="D38:I38"/>
    <mergeCell ref="J38:P38"/>
    <mergeCell ref="N31:P31"/>
    <mergeCell ref="N32:P32"/>
    <mergeCell ref="N33:P33"/>
    <mergeCell ref="N34:P34"/>
    <mergeCell ref="N35:P35"/>
    <mergeCell ref="N26:P26"/>
    <mergeCell ref="N27:P27"/>
    <mergeCell ref="N28:P28"/>
    <mergeCell ref="N29:P29"/>
    <mergeCell ref="N30:P30"/>
    <mergeCell ref="N21:P21"/>
    <mergeCell ref="N22:P22"/>
    <mergeCell ref="N23:P23"/>
    <mergeCell ref="N24:P24"/>
    <mergeCell ref="N25:P25"/>
    <mergeCell ref="N16:P16"/>
    <mergeCell ref="N17:P17"/>
    <mergeCell ref="N18:P18"/>
    <mergeCell ref="N19:P19"/>
    <mergeCell ref="N20:P20"/>
    <mergeCell ref="N12:P12"/>
    <mergeCell ref="N13:P13"/>
    <mergeCell ref="N14:P14"/>
    <mergeCell ref="N15:P15"/>
    <mergeCell ref="A4:A5"/>
    <mergeCell ref="M4:M5"/>
    <mergeCell ref="N4:P5"/>
    <mergeCell ref="N7:P7"/>
    <mergeCell ref="N8:P8"/>
    <mergeCell ref="N9:P9"/>
    <mergeCell ref="N10:P10"/>
    <mergeCell ref="N11:P11"/>
    <mergeCell ref="C2:D2"/>
    <mergeCell ref="E2:I2"/>
    <mergeCell ref="J2:K2"/>
    <mergeCell ref="L2:P2"/>
    <mergeCell ref="N6:P6"/>
    <mergeCell ref="A1:P1"/>
  </mergeCells>
  <phoneticPr fontId="11"/>
  <conditionalFormatting sqref="E2:I2 L2:P2">
    <cfRule type="cellIs" dxfId="0" priority="1" operator="equal">
      <formula>""</formula>
    </cfRule>
  </conditionalFormatting>
  <dataValidations count="5">
    <dataValidation type="list" allowBlank="1" showInputMessage="1" showErrorMessage="1" sqref="I6:I36" xr:uid="{00000000-0002-0000-0300-000000000000}">
      <formula1>"休出,振休(元,振休(受"</formula1>
    </dataValidation>
    <dataValidation type="list" allowBlank="1" showInputMessage="1" showErrorMessage="1" sqref="J6:J36" xr:uid="{00000000-0002-0000-0300-000001000000}">
      <formula1>"遅刻,早退"</formula1>
    </dataValidation>
    <dataValidation type="list" allowBlank="1" showInputMessage="1" showErrorMessage="1" sqref="K6:K36" xr:uid="{00000000-0002-0000-0300-000002000000}">
      <formula1>"シフト,夜勤,明け"</formula1>
    </dataValidation>
    <dataValidation type="list" allowBlank="1" showInputMessage="1" showErrorMessage="1" sqref="L6:L36" xr:uid="{00000000-0002-0000-0300-000003000000}">
      <formula1>"1.0,0.5"</formula1>
    </dataValidation>
    <dataValidation type="list" allowBlank="1" showInputMessage="1" showErrorMessage="1" sqref="M6:M36" xr:uid="{00000000-0002-0000-0300-000004000000}">
      <formula1>"1.0,"</formula1>
    </dataValidation>
  </dataValidations>
  <pageMargins left="0.7" right="0.7" top="0.75" bottom="0.75" header="0.3" footer="0.3"/>
  <pageSetup paperSize="9" scale="81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勤怠報告書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Office365</cp:lastModifiedBy>
  <cp:revision/>
  <dcterms:created xsi:type="dcterms:W3CDTF">2019-05-28T01:22:28Z</dcterms:created>
  <dcterms:modified xsi:type="dcterms:W3CDTF">2019-07-04T13:02:12Z</dcterms:modified>
  <cp:category/>
  <cp:contentStatus/>
</cp:coreProperties>
</file>